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fg_\Downloads\"/>
    </mc:Choice>
  </mc:AlternateContent>
  <xr:revisionPtr revIDLastSave="0" documentId="13_ncr:1_{D1C4C8BB-7F71-48C0-9297-B88C6817D09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State by Category" sheetId="2" r:id="rId2"/>
    <sheet name="State by Subcategory" sheetId="3" r:id="rId3"/>
    <sheet name="State by Date" sheetId="5" r:id="rId4"/>
    <sheet name="Bonus - Outcomes based on goals" sheetId="6" r:id="rId5"/>
    <sheet name="Bonus - Backers" sheetId="18" r:id="rId6"/>
  </sheets>
  <definedNames>
    <definedName name="_xlnm._FilterDatabase" localSheetId="5" hidden="1">'Bonus - Backers'!$B$2:$C$2186</definedName>
    <definedName name="_xlcn.WorksheetConnection_StarterBook.xlsxTable11" hidden="1">Table1[]</definedName>
    <definedName name="_xlcn.WorksheetConnection_StarterBook.xlsxTable21" hidden="1">Table2[]</definedName>
    <definedName name="failed_backers">'Bonus - Backers'!$F$2:$F$1531</definedName>
    <definedName name="successful_backers">'Bonus - Backers'!$C$2:$C$2186</definedName>
  </definedNames>
  <calcPr calcId="191029"/>
  <pivotCaches>
    <pivotCache cacheId="116" r:id="rId7"/>
    <pivotCache cacheId="179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StarterBook.xlsx!Table1"/>
          <x15:modelTable id="Table2" name="Table2" connection="WorksheetConnection_StarterBook.xlsx!Table2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" i="1" l="1"/>
  <c r="E2" i="6"/>
  <c r="J5" i="18"/>
  <c r="J8" i="18"/>
  <c r="J7" i="18"/>
  <c r="J6" i="18"/>
  <c r="J4" i="18"/>
  <c r="J3" i="18"/>
  <c r="I8" i="18"/>
  <c r="I7" i="18"/>
  <c r="I6" i="18"/>
  <c r="I5" i="18"/>
  <c r="I4" i="18"/>
  <c r="I3" i="18"/>
  <c r="C13" i="6"/>
  <c r="E13" i="6" s="1"/>
  <c r="H8" i="6"/>
  <c r="I8" i="6" s="1"/>
  <c r="H9" i="6"/>
  <c r="J9" i="6" s="1"/>
  <c r="H10" i="6"/>
  <c r="J10" i="6" s="1"/>
  <c r="G2" i="6"/>
  <c r="G3" i="6"/>
  <c r="G4" i="6"/>
  <c r="G5" i="6"/>
  <c r="G6" i="6"/>
  <c r="G7" i="6"/>
  <c r="G8" i="6"/>
  <c r="G9" i="6"/>
  <c r="G10" i="6"/>
  <c r="G11" i="6"/>
  <c r="G12" i="6"/>
  <c r="F2" i="6"/>
  <c r="F3" i="6"/>
  <c r="F4" i="6"/>
  <c r="F5" i="6"/>
  <c r="F6" i="6"/>
  <c r="F7" i="6"/>
  <c r="F8" i="6"/>
  <c r="F9" i="6"/>
  <c r="F10" i="6"/>
  <c r="F11" i="6"/>
  <c r="F12" i="6"/>
  <c r="E3" i="6"/>
  <c r="H3" i="6" s="1"/>
  <c r="I3" i="6" s="1"/>
  <c r="E4" i="6"/>
  <c r="H4" i="6" s="1"/>
  <c r="I4" i="6" s="1"/>
  <c r="E5" i="6"/>
  <c r="H5" i="6" s="1"/>
  <c r="I5" i="6" s="1"/>
  <c r="E6" i="6"/>
  <c r="H6" i="6" s="1"/>
  <c r="I6" i="6" s="1"/>
  <c r="E7" i="6"/>
  <c r="H7" i="6" s="1"/>
  <c r="I7" i="6" s="1"/>
  <c r="E8" i="6"/>
  <c r="E9" i="6"/>
  <c r="E10" i="6"/>
  <c r="E11" i="6"/>
  <c r="H11" i="6" s="1"/>
  <c r="E12" i="6"/>
  <c r="H12" i="6" s="1"/>
  <c r="D2" i="1" a="1"/>
  <c r="D2" i="1" s="1"/>
  <c r="D3" i="1" a="1"/>
  <c r="D3" i="1" s="1"/>
  <c r="D4" i="1" a="1"/>
  <c r="D4" i="1" s="1"/>
  <c r="D5" i="1" a="1"/>
  <c r="D5" i="1"/>
  <c r="D6" i="1" a="1"/>
  <c r="D6" i="1"/>
  <c r="D7" i="1" a="1"/>
  <c r="D7" i="1"/>
  <c r="D8" i="1" a="1"/>
  <c r="D8" i="1"/>
  <c r="D9" i="1" a="1"/>
  <c r="D9" i="1"/>
  <c r="D10" i="1" a="1"/>
  <c r="D10" i="1"/>
  <c r="D11" i="1" a="1"/>
  <c r="D11" i="1" s="1"/>
  <c r="D12" i="1" a="1"/>
  <c r="D12" i="1" s="1"/>
  <c r="D13" i="1" a="1"/>
  <c r="D13" i="1"/>
  <c r="D14" i="1" a="1"/>
  <c r="D14" i="1"/>
  <c r="D15" i="1" a="1"/>
  <c r="D15" i="1"/>
  <c r="D16" i="1" a="1"/>
  <c r="D16" i="1"/>
  <c r="D17" i="1" a="1"/>
  <c r="D17" i="1"/>
  <c r="D18" i="1" a="1"/>
  <c r="D18" i="1" s="1"/>
  <c r="D19" i="1" a="1"/>
  <c r="D19" i="1" s="1"/>
  <c r="D20" i="1" a="1"/>
  <c r="D20" i="1" s="1"/>
  <c r="D21" i="1" a="1"/>
  <c r="D21" i="1" s="1"/>
  <c r="D22" i="1" a="1"/>
  <c r="D22" i="1"/>
  <c r="D23" i="1" a="1"/>
  <c r="D23" i="1"/>
  <c r="D24" i="1" a="1"/>
  <c r="D24" i="1"/>
  <c r="D25" i="1" a="1"/>
  <c r="D25" i="1"/>
  <c r="D26" i="1" a="1"/>
  <c r="D26" i="1" s="1"/>
  <c r="D27" i="1" a="1"/>
  <c r="D27" i="1"/>
  <c r="D28" i="1" a="1"/>
  <c r="D28" i="1" s="1"/>
  <c r="D29" i="1" a="1"/>
  <c r="D29" i="1"/>
  <c r="D30" i="1" a="1"/>
  <c r="D30" i="1" s="1"/>
  <c r="D31" i="1" a="1"/>
  <c r="D31" i="1" s="1"/>
  <c r="D32" i="1" a="1"/>
  <c r="D32" i="1" s="1"/>
  <c r="D33" i="1" a="1"/>
  <c r="D33" i="1"/>
  <c r="D34" i="1" a="1"/>
  <c r="D34" i="1" s="1"/>
  <c r="D35" i="1" a="1"/>
  <c r="D35" i="1"/>
  <c r="D36" i="1" a="1"/>
  <c r="D36" i="1" s="1"/>
  <c r="D37" i="1" a="1"/>
  <c r="D37" i="1" s="1"/>
  <c r="D38" i="1" a="1"/>
  <c r="D38" i="1"/>
  <c r="D39" i="1" a="1"/>
  <c r="D39" i="1" s="1"/>
  <c r="D40" i="1" a="1"/>
  <c r="D40" i="1"/>
  <c r="D41" i="1" a="1"/>
  <c r="D41" i="1" s="1"/>
  <c r="D42" i="1" a="1"/>
  <c r="D42" i="1" s="1"/>
  <c r="D43" i="1" a="1"/>
  <c r="D43" i="1" s="1"/>
  <c r="D44" i="1" a="1"/>
  <c r="D44" i="1" s="1"/>
  <c r="D45" i="1" a="1"/>
  <c r="D45" i="1"/>
  <c r="D46" i="1" a="1"/>
  <c r="D46" i="1"/>
  <c r="D47" i="1" a="1"/>
  <c r="D47" i="1"/>
  <c r="D48" i="1" a="1"/>
  <c r="D48" i="1" s="1"/>
  <c r="D49" i="1" a="1"/>
  <c r="D49" i="1"/>
  <c r="D50" i="1" a="1"/>
  <c r="D50" i="1" s="1"/>
  <c r="D51" i="1" a="1"/>
  <c r="D51" i="1" s="1"/>
  <c r="D52" i="1" a="1"/>
  <c r="D52" i="1" s="1"/>
  <c r="D53" i="1" a="1"/>
  <c r="D53" i="1"/>
  <c r="D54" i="1" a="1"/>
  <c r="D54" i="1"/>
  <c r="D55" i="1" a="1"/>
  <c r="D55" i="1"/>
  <c r="D56" i="1" a="1"/>
  <c r="D56" i="1"/>
  <c r="D57" i="1" a="1"/>
  <c r="D57" i="1" s="1"/>
  <c r="D58" i="1" a="1"/>
  <c r="D58" i="1" s="1"/>
  <c r="D59" i="1" a="1"/>
  <c r="D59" i="1"/>
  <c r="D60" i="1" a="1"/>
  <c r="D60" i="1" s="1"/>
  <c r="D61" i="1" a="1"/>
  <c r="D61" i="1" s="1"/>
  <c r="D62" i="1" a="1"/>
  <c r="D62" i="1"/>
  <c r="D63" i="1" a="1"/>
  <c r="D63" i="1" s="1"/>
  <c r="D64" i="1" a="1"/>
  <c r="D64" i="1" s="1"/>
  <c r="D65" i="1" a="1"/>
  <c r="D65" i="1"/>
  <c r="D66" i="1" a="1"/>
  <c r="D66" i="1" s="1"/>
  <c r="D67" i="1" a="1"/>
  <c r="D67" i="1"/>
  <c r="D68" i="1" a="1"/>
  <c r="D68" i="1" s="1"/>
  <c r="D69" i="1" a="1"/>
  <c r="D69" i="1" s="1"/>
  <c r="D70" i="1" a="1"/>
  <c r="D70" i="1" s="1"/>
  <c r="D71" i="1" a="1"/>
  <c r="D71" i="1" s="1"/>
  <c r="D72" i="1" a="1"/>
  <c r="D72" i="1" s="1"/>
  <c r="D73" i="1" a="1"/>
  <c r="D73" i="1"/>
  <c r="D74" i="1" a="1"/>
  <c r="D74" i="1" s="1"/>
  <c r="D75" i="1" a="1"/>
  <c r="D75" i="1" s="1"/>
  <c r="D76" i="1" a="1"/>
  <c r="D76" i="1" s="1"/>
  <c r="D77" i="1" a="1"/>
  <c r="D77" i="1"/>
  <c r="D78" i="1" a="1"/>
  <c r="D78" i="1" s="1"/>
  <c r="D79" i="1" a="1"/>
  <c r="D79" i="1"/>
  <c r="D80" i="1" a="1"/>
  <c r="D80" i="1"/>
  <c r="D81" i="1" a="1"/>
  <c r="D81" i="1" s="1"/>
  <c r="D82" i="1" a="1"/>
  <c r="D82" i="1" s="1"/>
  <c r="D83" i="1" a="1"/>
  <c r="D83" i="1" s="1"/>
  <c r="D84" i="1" a="1"/>
  <c r="D84" i="1" s="1"/>
  <c r="D85" i="1" a="1"/>
  <c r="D85" i="1" s="1"/>
  <c r="D86" i="1" a="1"/>
  <c r="D86" i="1"/>
  <c r="D87" i="1" a="1"/>
  <c r="D87" i="1"/>
  <c r="D88" i="1" a="1"/>
  <c r="D88" i="1" s="1"/>
  <c r="D89" i="1" a="1"/>
  <c r="D89" i="1"/>
  <c r="D90" i="1" a="1"/>
  <c r="D90" i="1" s="1"/>
  <c r="D91" i="1" a="1"/>
  <c r="D91" i="1"/>
  <c r="D92" i="1" a="1"/>
  <c r="D92" i="1" s="1"/>
  <c r="D93" i="1" a="1"/>
  <c r="D93" i="1"/>
  <c r="D94" i="1" a="1"/>
  <c r="D94" i="1" s="1"/>
  <c r="D95" i="1" a="1"/>
  <c r="D95" i="1"/>
  <c r="D96" i="1" a="1"/>
  <c r="D96" i="1"/>
  <c r="D97" i="1" a="1"/>
  <c r="D97" i="1"/>
  <c r="D98" i="1" a="1"/>
  <c r="D98" i="1" s="1"/>
  <c r="D99" i="1" a="1"/>
  <c r="D99" i="1"/>
  <c r="D100" i="1" a="1"/>
  <c r="D100" i="1" s="1"/>
  <c r="D101" i="1" a="1"/>
  <c r="D101" i="1"/>
  <c r="D102" i="1" a="1"/>
  <c r="D102" i="1" s="1"/>
  <c r="D103" i="1" a="1"/>
  <c r="D103" i="1" s="1"/>
  <c r="D104" i="1" a="1"/>
  <c r="D104" i="1"/>
  <c r="D105" i="1" a="1"/>
  <c r="D105" i="1"/>
  <c r="D106" i="1" a="1"/>
  <c r="D106" i="1" s="1"/>
  <c r="D107" i="1" a="1"/>
  <c r="D107" i="1" s="1"/>
  <c r="D108" i="1" a="1"/>
  <c r="D108" i="1" s="1"/>
  <c r="D109" i="1" a="1"/>
  <c r="D109" i="1"/>
  <c r="D110" i="1" a="1"/>
  <c r="D110" i="1"/>
  <c r="D111" i="1" a="1"/>
  <c r="D111" i="1" s="1"/>
  <c r="D112" i="1" a="1"/>
  <c r="D112" i="1" s="1"/>
  <c r="D113" i="1" a="1"/>
  <c r="D113" i="1"/>
  <c r="D114" i="1" a="1"/>
  <c r="D114" i="1" s="1"/>
  <c r="D115" i="1" a="1"/>
  <c r="D115" i="1"/>
  <c r="D116" i="1" a="1"/>
  <c r="D116" i="1" s="1"/>
  <c r="D117" i="1" a="1"/>
  <c r="D117" i="1"/>
  <c r="D118" i="1" a="1"/>
  <c r="D118" i="1" s="1"/>
  <c r="D119" i="1" a="1"/>
  <c r="D119" i="1" s="1"/>
  <c r="D120" i="1" a="1"/>
  <c r="D120" i="1"/>
  <c r="D121" i="1" a="1"/>
  <c r="D121" i="1" s="1"/>
  <c r="D122" i="1" a="1"/>
  <c r="D122" i="1" s="1"/>
  <c r="D123" i="1" a="1"/>
  <c r="D123" i="1" s="1"/>
  <c r="D124" i="1" a="1"/>
  <c r="D124" i="1" s="1"/>
  <c r="D125" i="1" a="1"/>
  <c r="D125" i="1"/>
  <c r="D126" i="1" a="1"/>
  <c r="D126" i="1" s="1"/>
  <c r="D127" i="1" a="1"/>
  <c r="D127" i="1" s="1"/>
  <c r="D128" i="1" a="1"/>
  <c r="D128" i="1" s="1"/>
  <c r="D129" i="1" a="1"/>
  <c r="D129" i="1" s="1"/>
  <c r="D130" i="1" a="1"/>
  <c r="D130" i="1" s="1"/>
  <c r="D131" i="1" a="1"/>
  <c r="D131" i="1"/>
  <c r="D132" i="1" a="1"/>
  <c r="D132" i="1" s="1"/>
  <c r="D133" i="1" a="1"/>
  <c r="D133" i="1" s="1"/>
  <c r="D134" i="1" a="1"/>
  <c r="D134" i="1" s="1"/>
  <c r="D135" i="1" a="1"/>
  <c r="D135" i="1" s="1"/>
  <c r="D136" i="1" a="1"/>
  <c r="D136" i="1" s="1"/>
  <c r="D137" i="1" a="1"/>
  <c r="D137" i="1"/>
  <c r="D138" i="1" a="1"/>
  <c r="D138" i="1" s="1"/>
  <c r="D139" i="1" a="1"/>
  <c r="D139" i="1"/>
  <c r="D140" i="1" a="1"/>
  <c r="D140" i="1" s="1"/>
  <c r="D141" i="1" a="1"/>
  <c r="D141" i="1" s="1"/>
  <c r="D142" i="1" a="1"/>
  <c r="D142" i="1"/>
  <c r="D143" i="1" a="1"/>
  <c r="D143" i="1" s="1"/>
  <c r="D144" i="1" a="1"/>
  <c r="D144" i="1" s="1"/>
  <c r="D145" i="1" a="1"/>
  <c r="D145" i="1" s="1"/>
  <c r="D146" i="1" a="1"/>
  <c r="D146" i="1" s="1"/>
  <c r="D147" i="1" a="1"/>
  <c r="D147" i="1" s="1"/>
  <c r="D148" i="1" a="1"/>
  <c r="D148" i="1" s="1"/>
  <c r="D149" i="1" a="1"/>
  <c r="D149" i="1" s="1"/>
  <c r="D150" i="1" a="1"/>
  <c r="D150" i="1"/>
  <c r="D151" i="1" a="1"/>
  <c r="D151" i="1" s="1"/>
  <c r="D152" i="1" a="1"/>
  <c r="D152" i="1"/>
  <c r="D153" i="1" a="1"/>
  <c r="D153" i="1"/>
  <c r="D154" i="1" a="1"/>
  <c r="D154" i="1" s="1"/>
  <c r="D155" i="1" a="1"/>
  <c r="D155" i="1" s="1"/>
  <c r="D156" i="1" a="1"/>
  <c r="D156" i="1" s="1"/>
  <c r="D157" i="1" a="1"/>
  <c r="D157" i="1" s="1"/>
  <c r="D158" i="1" a="1"/>
  <c r="D158" i="1" s="1"/>
  <c r="D159" i="1" a="1"/>
  <c r="D159" i="1"/>
  <c r="D160" i="1" a="1"/>
  <c r="D160" i="1" s="1"/>
  <c r="D161" i="1" a="1"/>
  <c r="D161" i="1" s="1"/>
  <c r="D162" i="1" a="1"/>
  <c r="D162" i="1" s="1"/>
  <c r="D163" i="1" a="1"/>
  <c r="D163" i="1"/>
  <c r="D164" i="1" a="1"/>
  <c r="D164" i="1" s="1"/>
  <c r="D165" i="1" a="1"/>
  <c r="D165" i="1" s="1"/>
  <c r="D166" i="1" a="1"/>
  <c r="D166" i="1"/>
  <c r="D167" i="1" a="1"/>
  <c r="D167" i="1" s="1"/>
  <c r="D168" i="1" a="1"/>
  <c r="D168" i="1" s="1"/>
  <c r="D169" i="1" a="1"/>
  <c r="D169" i="1"/>
  <c r="D170" i="1" a="1"/>
  <c r="D170" i="1" s="1"/>
  <c r="D171" i="1" a="1"/>
  <c r="D171" i="1" s="1"/>
  <c r="D172" i="1" a="1"/>
  <c r="D172" i="1" s="1"/>
  <c r="D173" i="1" a="1"/>
  <c r="D173" i="1" s="1"/>
  <c r="D174" i="1" a="1"/>
  <c r="D174" i="1" s="1"/>
  <c r="D175" i="1" a="1"/>
  <c r="D175" i="1" s="1"/>
  <c r="D176" i="1" a="1"/>
  <c r="D176" i="1" s="1"/>
  <c r="D177" i="1" a="1"/>
  <c r="D177" i="1"/>
  <c r="D178" i="1" a="1"/>
  <c r="D178" i="1" s="1"/>
  <c r="D179" i="1" a="1"/>
  <c r="D179" i="1"/>
  <c r="D180" i="1" a="1"/>
  <c r="D180" i="1" s="1"/>
  <c r="D181" i="1" a="1"/>
  <c r="D181" i="1" s="1"/>
  <c r="D182" i="1" a="1"/>
  <c r="D182" i="1"/>
  <c r="D183" i="1" a="1"/>
  <c r="D183" i="1"/>
  <c r="D184" i="1" a="1"/>
  <c r="D184" i="1" s="1"/>
  <c r="D185" i="1" a="1"/>
  <c r="D185" i="1" s="1"/>
  <c r="D186" i="1" a="1"/>
  <c r="D186" i="1" s="1"/>
  <c r="D187" i="1" a="1"/>
  <c r="D187" i="1" s="1"/>
  <c r="D188" i="1" a="1"/>
  <c r="D188" i="1" s="1"/>
  <c r="D189" i="1" a="1"/>
  <c r="D189" i="1"/>
  <c r="D190" i="1" a="1"/>
  <c r="D190" i="1" s="1"/>
  <c r="D191" i="1" a="1"/>
  <c r="D191" i="1" s="1"/>
  <c r="D192" i="1" a="1"/>
  <c r="D192" i="1"/>
  <c r="D193" i="1" a="1"/>
  <c r="D193" i="1"/>
  <c r="D194" i="1" a="1"/>
  <c r="D194" i="1" s="1"/>
  <c r="D195" i="1" a="1"/>
  <c r="D195" i="1" s="1"/>
  <c r="D196" i="1" a="1"/>
  <c r="D196" i="1" s="1"/>
  <c r="D197" i="1" a="1"/>
  <c r="D197" i="1" s="1"/>
  <c r="D198" i="1" a="1"/>
  <c r="D198" i="1" s="1"/>
  <c r="D199" i="1" a="1"/>
  <c r="D199" i="1"/>
  <c r="D200" i="1" a="1"/>
  <c r="D200" i="1" s="1"/>
  <c r="D201" i="1" a="1"/>
  <c r="D201" i="1"/>
  <c r="D202" i="1" a="1"/>
  <c r="D202" i="1" s="1"/>
  <c r="D203" i="1" a="1"/>
  <c r="D203" i="1"/>
  <c r="D204" i="1" a="1"/>
  <c r="D204" i="1" s="1"/>
  <c r="D205" i="1" a="1"/>
  <c r="D205" i="1"/>
  <c r="D206" i="1" a="1"/>
  <c r="D206" i="1" s="1"/>
  <c r="D207" i="1" a="1"/>
  <c r="D207" i="1" s="1"/>
  <c r="D208" i="1" a="1"/>
  <c r="D208" i="1"/>
  <c r="D209" i="1" a="1"/>
  <c r="D209" i="1" s="1"/>
  <c r="D210" i="1" a="1"/>
  <c r="D210" i="1" s="1"/>
  <c r="D211" i="1" a="1"/>
  <c r="D211" i="1" s="1"/>
  <c r="D212" i="1" a="1"/>
  <c r="D212" i="1" s="1"/>
  <c r="D213" i="1" a="1"/>
  <c r="D213" i="1" s="1"/>
  <c r="D214" i="1" a="1"/>
  <c r="D214" i="1"/>
  <c r="D215" i="1" a="1"/>
  <c r="D215" i="1"/>
  <c r="D216" i="1" a="1"/>
  <c r="D216" i="1"/>
  <c r="D217" i="1" a="1"/>
  <c r="D217" i="1" s="1"/>
  <c r="D218" i="1" a="1"/>
  <c r="D218" i="1" s="1"/>
  <c r="D219" i="1" a="1"/>
  <c r="D219" i="1" s="1"/>
  <c r="D220" i="1" a="1"/>
  <c r="D220" i="1" s="1"/>
  <c r="D221" i="1" a="1"/>
  <c r="D221" i="1"/>
  <c r="D222" i="1" a="1"/>
  <c r="D222" i="1" s="1"/>
  <c r="D223" i="1" a="1"/>
  <c r="D223" i="1"/>
  <c r="D224" i="1" a="1"/>
  <c r="D224" i="1" s="1"/>
  <c r="D225" i="1" a="1"/>
  <c r="D225" i="1" s="1"/>
  <c r="D226" i="1" a="1"/>
  <c r="D226" i="1" s="1"/>
  <c r="D227" i="1" a="1"/>
  <c r="D227" i="1"/>
  <c r="D228" i="1" a="1"/>
  <c r="D228" i="1" s="1"/>
  <c r="D229" i="1" a="1"/>
  <c r="D229" i="1" s="1"/>
  <c r="D230" i="1" a="1"/>
  <c r="D230" i="1" s="1"/>
  <c r="D231" i="1" a="1"/>
  <c r="D231" i="1" s="1"/>
  <c r="D232" i="1" a="1"/>
  <c r="D232" i="1"/>
  <c r="D233" i="1" a="1"/>
  <c r="D233" i="1" s="1"/>
  <c r="D234" i="1" a="1"/>
  <c r="D234" i="1" s="1"/>
  <c r="D235" i="1" a="1"/>
  <c r="D235" i="1" s="1"/>
  <c r="D236" i="1" a="1"/>
  <c r="D236" i="1" s="1"/>
  <c r="D237" i="1" a="1"/>
  <c r="D237" i="1" s="1"/>
  <c r="D238" i="1" a="1"/>
  <c r="D238" i="1"/>
  <c r="D239" i="1" a="1"/>
  <c r="D239" i="1"/>
  <c r="D240" i="1" a="1"/>
  <c r="D240" i="1" s="1"/>
  <c r="D241" i="1" a="1"/>
  <c r="D241" i="1" s="1"/>
  <c r="D242" i="1" a="1"/>
  <c r="D242" i="1" s="1"/>
  <c r="D243" i="1" a="1"/>
  <c r="D243" i="1" s="1"/>
  <c r="D244" i="1" a="1"/>
  <c r="D244" i="1" s="1"/>
  <c r="D245" i="1" a="1"/>
  <c r="D245" i="1" s="1"/>
  <c r="D246" i="1" a="1"/>
  <c r="D246" i="1"/>
  <c r="D247" i="1" a="1"/>
  <c r="D247" i="1"/>
  <c r="D248" i="1" a="1"/>
  <c r="D248" i="1"/>
  <c r="D249" i="1" a="1"/>
  <c r="D249" i="1" s="1"/>
  <c r="D250" i="1" a="1"/>
  <c r="D250" i="1" s="1"/>
  <c r="D251" i="1" a="1"/>
  <c r="D251" i="1" s="1"/>
  <c r="D252" i="1" a="1"/>
  <c r="D252" i="1" s="1"/>
  <c r="D253" i="1" a="1"/>
  <c r="D253" i="1" s="1"/>
  <c r="D254" i="1" a="1"/>
  <c r="D254" i="1" s="1"/>
  <c r="D255" i="1" a="1"/>
  <c r="D255" i="1"/>
  <c r="D256" i="1" a="1"/>
  <c r="D256" i="1" s="1"/>
  <c r="D257" i="1" a="1"/>
  <c r="D257" i="1"/>
  <c r="D258" i="1" a="1"/>
  <c r="D258" i="1" s="1"/>
  <c r="D259" i="1" a="1"/>
  <c r="D259" i="1"/>
  <c r="D260" i="1" a="1"/>
  <c r="D260" i="1" s="1"/>
  <c r="D261" i="1" a="1"/>
  <c r="D261" i="1" s="1"/>
  <c r="D262" i="1" a="1"/>
  <c r="D262" i="1" s="1"/>
  <c r="D263" i="1" a="1"/>
  <c r="D263" i="1"/>
  <c r="D264" i="1" a="1"/>
  <c r="D264" i="1" s="1"/>
  <c r="D265" i="1" a="1"/>
  <c r="D265" i="1" s="1"/>
  <c r="D266" i="1" a="1"/>
  <c r="D266" i="1" s="1"/>
  <c r="D267" i="1" a="1"/>
  <c r="D267" i="1" s="1"/>
  <c r="D268" i="1" a="1"/>
  <c r="D268" i="1" s="1"/>
  <c r="D269" i="1" a="1"/>
  <c r="D269" i="1"/>
  <c r="D270" i="1" a="1"/>
  <c r="D270" i="1" s="1"/>
  <c r="D271" i="1" a="1"/>
  <c r="D271" i="1" s="1"/>
  <c r="D272" i="1" a="1"/>
  <c r="D272" i="1" s="1"/>
  <c r="D273" i="1" a="1"/>
  <c r="D273" i="1" s="1"/>
  <c r="D274" i="1" a="1"/>
  <c r="D274" i="1" s="1"/>
  <c r="D275" i="1" a="1"/>
  <c r="D275" i="1" s="1"/>
  <c r="D276" i="1" a="1"/>
  <c r="D276" i="1" s="1"/>
  <c r="D277" i="1" a="1"/>
  <c r="D277" i="1" s="1"/>
  <c r="D278" i="1" a="1"/>
  <c r="D278" i="1"/>
  <c r="D279" i="1" a="1"/>
  <c r="D279" i="1" s="1"/>
  <c r="D280" i="1" a="1"/>
  <c r="D280" i="1"/>
  <c r="D281" i="1" a="1"/>
  <c r="D281" i="1" s="1"/>
  <c r="D282" i="1" a="1"/>
  <c r="D282" i="1" s="1"/>
  <c r="D283" i="1" a="1"/>
  <c r="D283" i="1" s="1"/>
  <c r="D284" i="1" a="1"/>
  <c r="D284" i="1" s="1"/>
  <c r="D285" i="1" a="1"/>
  <c r="D285" i="1" s="1"/>
  <c r="D286" i="1" a="1"/>
  <c r="D286" i="1" s="1"/>
  <c r="D287" i="1" a="1"/>
  <c r="D287" i="1"/>
  <c r="D288" i="1" a="1"/>
  <c r="D288" i="1" s="1"/>
  <c r="D289" i="1" a="1"/>
  <c r="D289" i="1"/>
  <c r="D290" i="1" a="1"/>
  <c r="D290" i="1" s="1"/>
  <c r="D291" i="1" a="1"/>
  <c r="D291" i="1" s="1"/>
  <c r="D292" i="1" a="1"/>
  <c r="D292" i="1" s="1"/>
  <c r="D293" i="1" a="1"/>
  <c r="D293" i="1"/>
  <c r="D294" i="1" a="1"/>
  <c r="D294" i="1" s="1"/>
  <c r="D295" i="1" a="1"/>
  <c r="D295" i="1" s="1"/>
  <c r="D296" i="1" a="1"/>
  <c r="D296" i="1" s="1"/>
  <c r="D297" i="1" a="1"/>
  <c r="D297" i="1" s="1"/>
  <c r="D298" i="1" a="1"/>
  <c r="D298" i="1" s="1"/>
  <c r="D299" i="1" a="1"/>
  <c r="D299" i="1" s="1"/>
  <c r="D300" i="1" a="1"/>
  <c r="D300" i="1" s="1"/>
  <c r="D301" i="1" a="1"/>
  <c r="D301" i="1" s="1"/>
  <c r="D302" i="1" a="1"/>
  <c r="D302" i="1" s="1"/>
  <c r="D303" i="1" a="1"/>
  <c r="D303" i="1" s="1"/>
  <c r="D304" i="1" a="1"/>
  <c r="D304" i="1" s="1"/>
  <c r="D305" i="1" a="1"/>
  <c r="D305" i="1" s="1"/>
  <c r="D306" i="1" a="1"/>
  <c r="D306" i="1" s="1"/>
  <c r="D307" i="1" a="1"/>
  <c r="D307" i="1"/>
  <c r="D308" i="1" a="1"/>
  <c r="D308" i="1" s="1"/>
  <c r="D309" i="1" a="1"/>
  <c r="D309" i="1" s="1"/>
  <c r="D310" i="1" a="1"/>
  <c r="D310" i="1" s="1"/>
  <c r="D311" i="1" a="1"/>
  <c r="D311" i="1" s="1"/>
  <c r="D312" i="1" a="1"/>
  <c r="D312" i="1" s="1"/>
  <c r="D313" i="1" a="1"/>
  <c r="D313" i="1" s="1"/>
  <c r="D314" i="1" a="1"/>
  <c r="D314" i="1" s="1"/>
  <c r="D315" i="1" a="1"/>
  <c r="D315" i="1" s="1"/>
  <c r="D316" i="1" a="1"/>
  <c r="D316" i="1" s="1"/>
  <c r="D317" i="1" a="1"/>
  <c r="D317" i="1" s="1"/>
  <c r="D318" i="1" a="1"/>
  <c r="D318" i="1" s="1"/>
  <c r="D319" i="1" a="1"/>
  <c r="D319" i="1"/>
  <c r="D320" i="1" a="1"/>
  <c r="D320" i="1"/>
  <c r="D321" i="1" a="1"/>
  <c r="D321" i="1" s="1"/>
  <c r="D322" i="1" a="1"/>
  <c r="D322" i="1" s="1"/>
  <c r="D323" i="1" a="1"/>
  <c r="D323" i="1" s="1"/>
  <c r="D324" i="1" a="1"/>
  <c r="D324" i="1" s="1"/>
  <c r="D325" i="1" a="1"/>
  <c r="D325" i="1" s="1"/>
  <c r="D326" i="1" a="1"/>
  <c r="D326" i="1"/>
  <c r="D327" i="1" a="1"/>
  <c r="D327" i="1" s="1"/>
  <c r="D328" i="1" a="1"/>
  <c r="D328" i="1" s="1"/>
  <c r="D329" i="1" a="1"/>
  <c r="D329" i="1"/>
  <c r="D330" i="1" a="1"/>
  <c r="D330" i="1" s="1"/>
  <c r="D331" i="1" a="1"/>
  <c r="D331" i="1"/>
  <c r="D332" i="1" a="1"/>
  <c r="D332" i="1" s="1"/>
  <c r="D333" i="1" a="1"/>
  <c r="D333" i="1"/>
  <c r="D334" i="1" a="1"/>
  <c r="D334" i="1" s="1"/>
  <c r="D335" i="1" a="1"/>
  <c r="D335" i="1" s="1"/>
  <c r="D336" i="1" a="1"/>
  <c r="D336" i="1" s="1"/>
  <c r="D337" i="1" a="1"/>
  <c r="D337" i="1"/>
  <c r="D338" i="1" a="1"/>
  <c r="D338" i="1" s="1"/>
  <c r="D339" i="1" a="1"/>
  <c r="D339" i="1" s="1"/>
  <c r="D340" i="1" a="1"/>
  <c r="D340" i="1" s="1"/>
  <c r="D341" i="1" a="1"/>
  <c r="D341" i="1" s="1"/>
  <c r="D342" i="1" a="1"/>
  <c r="D342" i="1"/>
  <c r="D343" i="1" a="1"/>
  <c r="D343" i="1"/>
  <c r="D344" i="1" a="1"/>
  <c r="D344" i="1" s="1"/>
  <c r="D345" i="1" a="1"/>
  <c r="D345" i="1"/>
  <c r="D346" i="1" a="1"/>
  <c r="D346" i="1" s="1"/>
  <c r="D347" i="1" a="1"/>
  <c r="D347" i="1" s="1"/>
  <c r="D348" i="1" a="1"/>
  <c r="D348" i="1" s="1"/>
  <c r="D349" i="1" a="1"/>
  <c r="D349" i="1" s="1"/>
  <c r="D350" i="1" a="1"/>
  <c r="D350" i="1" s="1"/>
  <c r="D351" i="1" a="1"/>
  <c r="D351" i="1"/>
  <c r="D352" i="1" a="1"/>
  <c r="D352" i="1" s="1"/>
  <c r="D353" i="1" a="1"/>
  <c r="D353" i="1" s="1"/>
  <c r="D354" i="1" a="1"/>
  <c r="D354" i="1" s="1"/>
  <c r="D355" i="1" a="1"/>
  <c r="D355" i="1"/>
  <c r="D356" i="1" a="1"/>
  <c r="D356" i="1" s="1"/>
  <c r="D357" i="1" a="1"/>
  <c r="D357" i="1" s="1"/>
  <c r="D358" i="1" a="1"/>
  <c r="D358" i="1" s="1"/>
  <c r="D359" i="1" a="1"/>
  <c r="D359" i="1" s="1"/>
  <c r="D360" i="1" a="1"/>
  <c r="D360" i="1"/>
  <c r="D361" i="1" a="1"/>
  <c r="D361" i="1"/>
  <c r="D362" i="1" a="1"/>
  <c r="D362" i="1" s="1"/>
  <c r="D363" i="1" a="1"/>
  <c r="D363" i="1" s="1"/>
  <c r="D364" i="1" a="1"/>
  <c r="D364" i="1" s="1"/>
  <c r="D365" i="1" a="1"/>
  <c r="D365" i="1" s="1"/>
  <c r="D366" i="1" a="1"/>
  <c r="D366" i="1"/>
  <c r="D367" i="1" a="1"/>
  <c r="D367" i="1" s="1"/>
  <c r="D368" i="1" a="1"/>
  <c r="D368" i="1" s="1"/>
  <c r="D369" i="1" a="1"/>
  <c r="D369" i="1" s="1"/>
  <c r="D370" i="1" a="1"/>
  <c r="D370" i="1" s="1"/>
  <c r="D371" i="1" a="1"/>
  <c r="D371" i="1"/>
  <c r="D372" i="1" a="1"/>
  <c r="D372" i="1" s="1"/>
  <c r="D373" i="1" a="1"/>
  <c r="D373" i="1" s="1"/>
  <c r="D374" i="1" a="1"/>
  <c r="D374" i="1"/>
  <c r="D375" i="1" a="1"/>
  <c r="D375" i="1" s="1"/>
  <c r="D376" i="1" a="1"/>
  <c r="D376" i="1" s="1"/>
  <c r="D377" i="1" a="1"/>
  <c r="D377" i="1" s="1"/>
  <c r="D378" i="1" a="1"/>
  <c r="D378" i="1" s="1"/>
  <c r="D379" i="1" a="1"/>
  <c r="D379" i="1"/>
  <c r="D380" i="1" a="1"/>
  <c r="D380" i="1" s="1"/>
  <c r="D381" i="1" a="1"/>
  <c r="D381" i="1" s="1"/>
  <c r="D382" i="1" a="1"/>
  <c r="D382" i="1"/>
  <c r="D383" i="1" a="1"/>
  <c r="D383" i="1"/>
  <c r="D384" i="1" a="1"/>
  <c r="D384" i="1" s="1"/>
  <c r="D385" i="1" a="1"/>
  <c r="D385" i="1" s="1"/>
  <c r="D386" i="1" a="1"/>
  <c r="D386" i="1" s="1"/>
  <c r="D387" i="1" a="1"/>
  <c r="D387" i="1" s="1"/>
  <c r="D388" i="1" a="1"/>
  <c r="D388" i="1" s="1"/>
  <c r="D389" i="1" a="1"/>
  <c r="D389" i="1"/>
  <c r="D390" i="1" a="1"/>
  <c r="D390" i="1"/>
  <c r="D391" i="1" a="1"/>
  <c r="D391" i="1" s="1"/>
  <c r="D392" i="1" a="1"/>
  <c r="D392" i="1"/>
  <c r="D393" i="1" a="1"/>
  <c r="D393" i="1" s="1"/>
  <c r="D394" i="1" a="1"/>
  <c r="D394" i="1" s="1"/>
  <c r="D395" i="1" a="1"/>
  <c r="D395" i="1"/>
  <c r="D396" i="1" a="1"/>
  <c r="D396" i="1" s="1"/>
  <c r="D397" i="1" a="1"/>
  <c r="D397" i="1"/>
  <c r="D398" i="1" a="1"/>
  <c r="D398" i="1"/>
  <c r="D399" i="1" a="1"/>
  <c r="D399" i="1"/>
  <c r="D400" i="1" a="1"/>
  <c r="D400" i="1"/>
  <c r="D401" i="1" a="1"/>
  <c r="D401" i="1" s="1"/>
  <c r="D402" i="1" a="1"/>
  <c r="D402" i="1" s="1"/>
  <c r="D403" i="1" a="1"/>
  <c r="D403" i="1" s="1"/>
  <c r="D404" i="1" a="1"/>
  <c r="D404" i="1" s="1"/>
  <c r="D405" i="1" a="1"/>
  <c r="D405" i="1" s="1"/>
  <c r="D406" i="1" a="1"/>
  <c r="D406" i="1"/>
  <c r="D407" i="1" a="1"/>
  <c r="D407" i="1" s="1"/>
  <c r="D408" i="1" a="1"/>
  <c r="D408" i="1" s="1"/>
  <c r="D409" i="1" a="1"/>
  <c r="D409" i="1"/>
  <c r="D410" i="1" a="1"/>
  <c r="D410" i="1" s="1"/>
  <c r="D411" i="1" a="1"/>
  <c r="D411" i="1" s="1"/>
  <c r="D412" i="1" a="1"/>
  <c r="D412" i="1" s="1"/>
  <c r="D413" i="1" a="1"/>
  <c r="D413" i="1" s="1"/>
  <c r="D414" i="1" a="1"/>
  <c r="D414" i="1" s="1"/>
  <c r="D415" i="1" a="1"/>
  <c r="D415" i="1"/>
  <c r="D416" i="1" a="1"/>
  <c r="D416" i="1"/>
  <c r="D417" i="1" a="1"/>
  <c r="D417" i="1"/>
  <c r="D418" i="1" a="1"/>
  <c r="D418" i="1" s="1"/>
  <c r="D419" i="1" a="1"/>
  <c r="D419" i="1" s="1"/>
  <c r="D420" i="1" a="1"/>
  <c r="D420" i="1" s="1"/>
  <c r="D421" i="1" a="1"/>
  <c r="D421" i="1" s="1"/>
  <c r="D422" i="1" a="1"/>
  <c r="D422" i="1" s="1"/>
  <c r="D423" i="1" a="1"/>
  <c r="D423" i="1" s="1"/>
  <c r="D424" i="1" a="1"/>
  <c r="D424" i="1" s="1"/>
  <c r="D425" i="1" a="1"/>
  <c r="D425" i="1"/>
  <c r="D426" i="1" a="1"/>
  <c r="D426" i="1" s="1"/>
  <c r="D427" i="1" a="1"/>
  <c r="D427" i="1"/>
  <c r="D428" i="1" a="1"/>
  <c r="D428" i="1" s="1"/>
  <c r="D429" i="1" a="1"/>
  <c r="D429" i="1" s="1"/>
  <c r="D430" i="1" a="1"/>
  <c r="D430" i="1" s="1"/>
  <c r="D431" i="1" a="1"/>
  <c r="D431" i="1" s="1"/>
  <c r="D432" i="1" a="1"/>
  <c r="D432" i="1" s="1"/>
  <c r="D433" i="1" a="1"/>
  <c r="D433" i="1"/>
  <c r="D434" i="1" a="1"/>
  <c r="D434" i="1" s="1"/>
  <c r="D435" i="1" a="1"/>
  <c r="D435" i="1" s="1"/>
  <c r="D436" i="1" a="1"/>
  <c r="D436" i="1" s="1"/>
  <c r="D437" i="1" a="1"/>
  <c r="D437" i="1"/>
  <c r="D438" i="1" a="1"/>
  <c r="D438" i="1"/>
  <c r="D439" i="1" a="1"/>
  <c r="D439" i="1" s="1"/>
  <c r="D440" i="1" a="1"/>
  <c r="D440" i="1" s="1"/>
  <c r="D441" i="1" a="1"/>
  <c r="D441" i="1" s="1"/>
  <c r="D442" i="1" a="1"/>
  <c r="D442" i="1" s="1"/>
  <c r="D443" i="1" a="1"/>
  <c r="D443" i="1" s="1"/>
  <c r="D444" i="1" a="1"/>
  <c r="D444" i="1" s="1"/>
  <c r="D445" i="1" a="1"/>
  <c r="D445" i="1" s="1"/>
  <c r="D446" i="1" a="1"/>
  <c r="D446" i="1"/>
  <c r="D447" i="1" a="1"/>
  <c r="D447" i="1" s="1"/>
  <c r="D448" i="1" a="1"/>
  <c r="D448" i="1" s="1"/>
  <c r="D449" i="1" a="1"/>
  <c r="D449" i="1" s="1"/>
  <c r="D450" i="1" a="1"/>
  <c r="D450" i="1" s="1"/>
  <c r="D451" i="1" a="1"/>
  <c r="D451" i="1" s="1"/>
  <c r="D452" i="1" a="1"/>
  <c r="D452" i="1" s="1"/>
  <c r="D453" i="1" a="1"/>
  <c r="D453" i="1" s="1"/>
  <c r="D454" i="1" a="1"/>
  <c r="D454" i="1"/>
  <c r="D455" i="1" a="1"/>
  <c r="D455" i="1" s="1"/>
  <c r="D456" i="1" a="1"/>
  <c r="D456" i="1" s="1"/>
  <c r="D457" i="1" a="1"/>
  <c r="D457" i="1" s="1"/>
  <c r="D458" i="1" a="1"/>
  <c r="D458" i="1" s="1"/>
  <c r="D459" i="1" a="1"/>
  <c r="D459" i="1" s="1"/>
  <c r="D460" i="1" a="1"/>
  <c r="D460" i="1" s="1"/>
  <c r="D461" i="1" a="1"/>
  <c r="D461" i="1" s="1"/>
  <c r="D462" i="1" a="1"/>
  <c r="D462" i="1"/>
  <c r="D463" i="1" a="1"/>
  <c r="D463" i="1" s="1"/>
  <c r="D464" i="1" a="1"/>
  <c r="D464" i="1" s="1"/>
  <c r="D465" i="1" a="1"/>
  <c r="D465" i="1" s="1"/>
  <c r="D466" i="1" a="1"/>
  <c r="D466" i="1" s="1"/>
  <c r="D467" i="1" a="1"/>
  <c r="D467" i="1" s="1"/>
  <c r="D468" i="1" a="1"/>
  <c r="D468" i="1" s="1"/>
  <c r="D469" i="1" a="1"/>
  <c r="D469" i="1" s="1"/>
  <c r="D470" i="1" a="1"/>
  <c r="D470" i="1" s="1"/>
  <c r="D471" i="1" a="1"/>
  <c r="D471" i="1" s="1"/>
  <c r="D472" i="1" a="1"/>
  <c r="D472" i="1"/>
  <c r="D473" i="1" a="1"/>
  <c r="D473" i="1" s="1"/>
  <c r="D474" i="1" a="1"/>
  <c r="D474" i="1" s="1"/>
  <c r="D475" i="1" a="1"/>
  <c r="D475" i="1"/>
  <c r="D476" i="1" a="1"/>
  <c r="D476" i="1" s="1"/>
  <c r="D477" i="1" a="1"/>
  <c r="D477" i="1" s="1"/>
  <c r="D478" i="1" a="1"/>
  <c r="D478" i="1" s="1"/>
  <c r="D479" i="1" a="1"/>
  <c r="D479" i="1"/>
  <c r="D480" i="1" a="1"/>
  <c r="D480" i="1" s="1"/>
  <c r="D481" i="1" a="1"/>
  <c r="D481" i="1" s="1"/>
  <c r="D482" i="1" a="1"/>
  <c r="D482" i="1" s="1"/>
  <c r="D483" i="1" a="1"/>
  <c r="D483" i="1" s="1"/>
  <c r="D484" i="1" a="1"/>
  <c r="D484" i="1" s="1"/>
  <c r="D485" i="1" a="1"/>
  <c r="D485" i="1" s="1"/>
  <c r="D486" i="1" a="1"/>
  <c r="D486" i="1" s="1"/>
  <c r="D487" i="1" a="1"/>
  <c r="D487" i="1" s="1"/>
  <c r="D488" i="1" a="1"/>
  <c r="D488" i="1"/>
  <c r="D489" i="1" a="1"/>
  <c r="D489" i="1" s="1"/>
  <c r="D490" i="1" a="1"/>
  <c r="D490" i="1" s="1"/>
  <c r="D491" i="1" a="1"/>
  <c r="D491" i="1" s="1"/>
  <c r="D492" i="1" a="1"/>
  <c r="D492" i="1" s="1"/>
  <c r="D493" i="1" a="1"/>
  <c r="D493" i="1"/>
  <c r="D494" i="1" a="1"/>
  <c r="D494" i="1" s="1"/>
  <c r="D495" i="1" a="1"/>
  <c r="D495" i="1" s="1"/>
  <c r="D496" i="1" a="1"/>
  <c r="D496" i="1" s="1"/>
  <c r="D497" i="1" a="1"/>
  <c r="D497" i="1"/>
  <c r="D498" i="1" a="1"/>
  <c r="D498" i="1" s="1"/>
  <c r="D499" i="1" a="1"/>
  <c r="D499" i="1" s="1"/>
  <c r="D500" i="1" a="1"/>
  <c r="D500" i="1" s="1"/>
  <c r="D501" i="1" a="1"/>
  <c r="D501" i="1" s="1"/>
  <c r="D502" i="1" a="1"/>
  <c r="D502" i="1"/>
  <c r="D503" i="1" a="1"/>
  <c r="D503" i="1" s="1"/>
  <c r="D504" i="1" a="1"/>
  <c r="D504" i="1" s="1"/>
  <c r="D505" i="1" a="1"/>
  <c r="D505" i="1" s="1"/>
  <c r="D506" i="1" a="1"/>
  <c r="D506" i="1" s="1"/>
  <c r="D507" i="1" a="1"/>
  <c r="D507" i="1" s="1"/>
  <c r="D508" i="1" a="1"/>
  <c r="D508" i="1" s="1"/>
  <c r="D509" i="1" a="1"/>
  <c r="D509" i="1"/>
  <c r="D510" i="1" a="1"/>
  <c r="D510" i="1" s="1"/>
  <c r="D511" i="1" a="1"/>
  <c r="D511" i="1" s="1"/>
  <c r="D512" i="1" a="1"/>
  <c r="D512" i="1"/>
  <c r="D513" i="1" a="1"/>
  <c r="D513" i="1" s="1"/>
  <c r="D514" i="1" a="1"/>
  <c r="D514" i="1" s="1"/>
  <c r="D515" i="1" a="1"/>
  <c r="D515" i="1"/>
  <c r="D516" i="1" a="1"/>
  <c r="D516" i="1" s="1"/>
  <c r="D517" i="1" a="1"/>
  <c r="D517" i="1"/>
  <c r="D518" i="1" a="1"/>
  <c r="D518" i="1" s="1"/>
  <c r="D519" i="1" a="1"/>
  <c r="D519" i="1"/>
  <c r="D520" i="1" a="1"/>
  <c r="D520" i="1"/>
  <c r="D521" i="1" a="1"/>
  <c r="D521" i="1" s="1"/>
  <c r="D522" i="1" a="1"/>
  <c r="D522" i="1" s="1"/>
  <c r="D523" i="1" a="1"/>
  <c r="D523" i="1"/>
  <c r="D524" i="1" a="1"/>
  <c r="D524" i="1" s="1"/>
  <c r="D525" i="1" a="1"/>
  <c r="D525" i="1"/>
  <c r="D526" i="1" a="1"/>
  <c r="D526" i="1" s="1"/>
  <c r="D527" i="1" a="1"/>
  <c r="D527" i="1" s="1"/>
  <c r="D528" i="1" a="1"/>
  <c r="D528" i="1"/>
  <c r="D529" i="1" a="1"/>
  <c r="D529" i="1"/>
  <c r="D530" i="1" a="1"/>
  <c r="D530" i="1" s="1"/>
  <c r="D531" i="1" a="1"/>
  <c r="D531" i="1" s="1"/>
  <c r="D532" i="1" a="1"/>
  <c r="D532" i="1" s="1"/>
  <c r="D533" i="1" a="1"/>
  <c r="D533" i="1" s="1"/>
  <c r="D534" i="1" a="1"/>
  <c r="D534" i="1"/>
  <c r="D535" i="1" a="1"/>
  <c r="D535" i="1" s="1"/>
  <c r="D536" i="1" a="1"/>
  <c r="D536" i="1"/>
  <c r="D537" i="1" a="1"/>
  <c r="D537" i="1" s="1"/>
  <c r="D538" i="1" a="1"/>
  <c r="D538" i="1" s="1"/>
  <c r="D539" i="1" a="1"/>
  <c r="D539" i="1" s="1"/>
  <c r="D540" i="1" a="1"/>
  <c r="D540" i="1" s="1"/>
  <c r="D541" i="1" a="1"/>
  <c r="D541" i="1" s="1"/>
  <c r="D542" i="1" a="1"/>
  <c r="D542" i="1" s="1"/>
  <c r="D543" i="1" a="1"/>
  <c r="D543" i="1"/>
  <c r="D544" i="1" a="1"/>
  <c r="D544" i="1" s="1"/>
  <c r="D545" i="1" a="1"/>
  <c r="D545" i="1" s="1"/>
  <c r="D546" i="1" a="1"/>
  <c r="D546" i="1" s="1"/>
  <c r="D547" i="1" a="1"/>
  <c r="D547" i="1" s="1"/>
  <c r="D548" i="1" a="1"/>
  <c r="D548" i="1" s="1"/>
  <c r="D549" i="1" a="1"/>
  <c r="D549" i="1"/>
  <c r="D550" i="1" a="1"/>
  <c r="D550" i="1" s="1"/>
  <c r="D551" i="1" a="1"/>
  <c r="D551" i="1" s="1"/>
  <c r="D552" i="1" a="1"/>
  <c r="D552" i="1"/>
  <c r="D553" i="1" a="1"/>
  <c r="D553" i="1"/>
  <c r="D554" i="1" a="1"/>
  <c r="D554" i="1" s="1"/>
  <c r="D555" i="1" a="1"/>
  <c r="D555" i="1" s="1"/>
  <c r="D556" i="1" a="1"/>
  <c r="D556" i="1" s="1"/>
  <c r="D557" i="1" a="1"/>
  <c r="D557" i="1" s="1"/>
  <c r="D558" i="1" a="1"/>
  <c r="D558" i="1" s="1"/>
  <c r="D559" i="1" a="1"/>
  <c r="D559" i="1" s="1"/>
  <c r="D560" i="1" a="1"/>
  <c r="D560" i="1" s="1"/>
  <c r="D561" i="1" a="1"/>
  <c r="D561" i="1" s="1"/>
  <c r="D562" i="1" a="1"/>
  <c r="D562" i="1" s="1"/>
  <c r="D563" i="1" a="1"/>
  <c r="D563" i="1"/>
  <c r="D564" i="1" a="1"/>
  <c r="D564" i="1" s="1"/>
  <c r="D565" i="1" a="1"/>
  <c r="D565" i="1"/>
  <c r="D566" i="1" a="1"/>
  <c r="D566" i="1" s="1"/>
  <c r="D567" i="1" a="1"/>
  <c r="D567" i="1"/>
  <c r="D568" i="1" a="1"/>
  <c r="D568" i="1" s="1"/>
  <c r="D569" i="1" a="1"/>
  <c r="D569" i="1" s="1"/>
  <c r="D570" i="1" a="1"/>
  <c r="D570" i="1" s="1"/>
  <c r="D571" i="1" a="1"/>
  <c r="D571" i="1"/>
  <c r="D572" i="1" a="1"/>
  <c r="D572" i="1" s="1"/>
  <c r="D573" i="1" a="1"/>
  <c r="D573" i="1" s="1"/>
  <c r="D574" i="1" a="1"/>
  <c r="D574" i="1"/>
  <c r="D575" i="1" a="1"/>
  <c r="D575" i="1" s="1"/>
  <c r="D576" i="1" a="1"/>
  <c r="D576" i="1" s="1"/>
  <c r="D577" i="1" a="1"/>
  <c r="D577" i="1" s="1"/>
  <c r="D578" i="1" a="1"/>
  <c r="D578" i="1" s="1"/>
  <c r="D579" i="1" a="1"/>
  <c r="D579" i="1"/>
  <c r="D580" i="1" a="1"/>
  <c r="D580" i="1" s="1"/>
  <c r="D581" i="1" a="1"/>
  <c r="D581" i="1" s="1"/>
  <c r="D582" i="1" a="1"/>
  <c r="D582" i="1"/>
  <c r="D583" i="1" a="1"/>
  <c r="D583" i="1" s="1"/>
  <c r="D584" i="1" a="1"/>
  <c r="D584" i="1" s="1"/>
  <c r="D585" i="1" a="1"/>
  <c r="D585" i="1" s="1"/>
  <c r="D586" i="1" a="1"/>
  <c r="D586" i="1" s="1"/>
  <c r="D587" i="1" a="1"/>
  <c r="D587" i="1" s="1"/>
  <c r="D588" i="1" a="1"/>
  <c r="D588" i="1" s="1"/>
  <c r="D589" i="1" a="1"/>
  <c r="D589" i="1"/>
  <c r="D590" i="1" a="1"/>
  <c r="D590" i="1" s="1"/>
  <c r="D591" i="1" a="1"/>
  <c r="D591" i="1"/>
  <c r="D592" i="1" a="1"/>
  <c r="D592" i="1"/>
  <c r="D593" i="1" a="1"/>
  <c r="D593" i="1"/>
  <c r="D594" i="1" a="1"/>
  <c r="D594" i="1" s="1"/>
  <c r="D595" i="1" a="1"/>
  <c r="D595" i="1" s="1"/>
  <c r="D596" i="1" a="1"/>
  <c r="D596" i="1" s="1"/>
  <c r="D597" i="1" a="1"/>
  <c r="D597" i="1" s="1"/>
  <c r="D598" i="1" a="1"/>
  <c r="D598" i="1" s="1"/>
  <c r="D599" i="1" a="1"/>
  <c r="D599" i="1" s="1"/>
  <c r="D600" i="1" a="1"/>
  <c r="D600" i="1" s="1"/>
  <c r="D601" i="1" a="1"/>
  <c r="D601" i="1"/>
  <c r="D602" i="1" a="1"/>
  <c r="D602" i="1" s="1"/>
  <c r="D603" i="1" a="1"/>
  <c r="D603" i="1" s="1"/>
  <c r="D604" i="1" a="1"/>
  <c r="D604" i="1" s="1"/>
  <c r="D605" i="1" a="1"/>
  <c r="D605" i="1" s="1"/>
  <c r="D606" i="1" a="1"/>
  <c r="D606" i="1" s="1"/>
  <c r="D607" i="1" a="1"/>
  <c r="D607" i="1" s="1"/>
  <c r="D608" i="1" a="1"/>
  <c r="D608" i="1" s="1"/>
  <c r="D609" i="1" a="1"/>
  <c r="D609" i="1"/>
  <c r="D610" i="1" a="1"/>
  <c r="D610" i="1" s="1"/>
  <c r="D611" i="1" a="1"/>
  <c r="D611" i="1" s="1"/>
  <c r="D612" i="1" a="1"/>
  <c r="D612" i="1" s="1"/>
  <c r="D613" i="1" a="1"/>
  <c r="D613" i="1"/>
  <c r="D614" i="1" a="1"/>
  <c r="D614" i="1" s="1"/>
  <c r="D615" i="1" a="1"/>
  <c r="D615" i="1" s="1"/>
  <c r="D616" i="1" a="1"/>
  <c r="D616" i="1"/>
  <c r="D617" i="1" a="1"/>
  <c r="D617" i="1"/>
  <c r="D618" i="1" a="1"/>
  <c r="D618" i="1" s="1"/>
  <c r="D619" i="1" a="1"/>
  <c r="D619" i="1" s="1"/>
  <c r="D620" i="1" a="1"/>
  <c r="D620" i="1" s="1"/>
  <c r="D621" i="1" a="1"/>
  <c r="D621" i="1"/>
  <c r="D622" i="1" a="1"/>
  <c r="D622" i="1"/>
  <c r="D623" i="1" a="1"/>
  <c r="D623" i="1" s="1"/>
  <c r="D624" i="1" a="1"/>
  <c r="D624" i="1" s="1"/>
  <c r="D625" i="1" a="1"/>
  <c r="D625" i="1"/>
  <c r="D626" i="1" a="1"/>
  <c r="D626" i="1" s="1"/>
  <c r="D627" i="1" a="1"/>
  <c r="D627" i="1" s="1"/>
  <c r="D628" i="1" a="1"/>
  <c r="D628" i="1" s="1"/>
  <c r="D629" i="1" a="1"/>
  <c r="D629" i="1" s="1"/>
  <c r="D630" i="1" a="1"/>
  <c r="D630" i="1" s="1"/>
  <c r="D631" i="1" a="1"/>
  <c r="D631" i="1" s="1"/>
  <c r="D632" i="1" a="1"/>
  <c r="D632" i="1" s="1"/>
  <c r="D633" i="1" a="1"/>
  <c r="D633" i="1" s="1"/>
  <c r="D634" i="1" a="1"/>
  <c r="D634" i="1" s="1"/>
  <c r="D635" i="1" a="1"/>
  <c r="D635" i="1"/>
  <c r="D636" i="1" a="1"/>
  <c r="D636" i="1" s="1"/>
  <c r="D637" i="1" a="1"/>
  <c r="D637" i="1" s="1"/>
  <c r="D638" i="1" a="1"/>
  <c r="D638" i="1" s="1"/>
  <c r="D639" i="1" a="1"/>
  <c r="D639" i="1" s="1"/>
  <c r="D640" i="1" a="1"/>
  <c r="D640" i="1"/>
  <c r="D641" i="1" a="1"/>
  <c r="D641" i="1" s="1"/>
  <c r="D642" i="1" a="1"/>
  <c r="D642" i="1" s="1"/>
  <c r="D643" i="1" a="1"/>
  <c r="D643" i="1" s="1"/>
  <c r="D644" i="1" a="1"/>
  <c r="D644" i="1" s="1"/>
  <c r="D645" i="1" a="1"/>
  <c r="D645" i="1"/>
  <c r="D646" i="1" a="1"/>
  <c r="D646" i="1"/>
  <c r="D647" i="1" a="1"/>
  <c r="D647" i="1" s="1"/>
  <c r="D648" i="1" a="1"/>
  <c r="D648" i="1"/>
  <c r="D649" i="1" a="1"/>
  <c r="D649" i="1" s="1"/>
  <c r="D650" i="1" a="1"/>
  <c r="D650" i="1" s="1"/>
  <c r="D651" i="1" a="1"/>
  <c r="D651" i="1"/>
  <c r="D652" i="1" a="1"/>
  <c r="D652" i="1" s="1"/>
  <c r="D653" i="1" a="1"/>
  <c r="D653" i="1" s="1"/>
  <c r="D654" i="1" a="1"/>
  <c r="D654" i="1" s="1"/>
  <c r="D655" i="1" a="1"/>
  <c r="D655" i="1"/>
  <c r="D656" i="1" a="1"/>
  <c r="D656" i="1" s="1"/>
  <c r="D657" i="1" a="1"/>
  <c r="D657" i="1" s="1"/>
  <c r="D658" i="1" a="1"/>
  <c r="D658" i="1" s="1"/>
  <c r="D659" i="1" a="1"/>
  <c r="D659" i="1" s="1"/>
  <c r="D660" i="1" a="1"/>
  <c r="D660" i="1" s="1"/>
  <c r="D661" i="1" a="1"/>
  <c r="D661" i="1" s="1"/>
  <c r="D662" i="1" a="1"/>
  <c r="D662" i="1"/>
  <c r="D663" i="1" a="1"/>
  <c r="D663" i="1" s="1"/>
  <c r="D664" i="1" a="1"/>
  <c r="D664" i="1" s="1"/>
  <c r="D665" i="1" a="1"/>
  <c r="D665" i="1" s="1"/>
  <c r="D666" i="1" a="1"/>
  <c r="D666" i="1" s="1"/>
  <c r="D667" i="1" a="1"/>
  <c r="D667" i="1"/>
  <c r="D668" i="1" a="1"/>
  <c r="D668" i="1" s="1"/>
  <c r="D669" i="1" a="1"/>
  <c r="D669" i="1" s="1"/>
  <c r="D670" i="1" a="1"/>
  <c r="D670" i="1" s="1"/>
  <c r="D671" i="1" a="1"/>
  <c r="D671" i="1"/>
  <c r="D672" i="1" a="1"/>
  <c r="D672" i="1"/>
  <c r="D673" i="1" a="1"/>
  <c r="D673" i="1" s="1"/>
  <c r="D674" i="1" a="1"/>
  <c r="D674" i="1" s="1"/>
  <c r="D675" i="1" a="1"/>
  <c r="D675" i="1" s="1"/>
  <c r="D676" i="1" a="1"/>
  <c r="D676" i="1" s="1"/>
  <c r="D677" i="1" a="1"/>
  <c r="D677" i="1" s="1"/>
  <c r="D678" i="1" a="1"/>
  <c r="D678" i="1" s="1"/>
  <c r="D679" i="1" a="1"/>
  <c r="D679" i="1" s="1"/>
  <c r="D680" i="1" a="1"/>
  <c r="D680" i="1"/>
  <c r="D681" i="1" a="1"/>
  <c r="D681" i="1" s="1"/>
  <c r="D682" i="1" a="1"/>
  <c r="D682" i="1" s="1"/>
  <c r="D683" i="1" a="1"/>
  <c r="D683" i="1" s="1"/>
  <c r="D684" i="1" a="1"/>
  <c r="D684" i="1"/>
  <c r="D685" i="1" a="1"/>
  <c r="D685" i="1"/>
  <c r="D686" i="1" a="1"/>
  <c r="D686" i="1" s="1"/>
  <c r="D687" i="1" a="1"/>
  <c r="D687" i="1"/>
  <c r="D688" i="1" a="1"/>
  <c r="D688" i="1" s="1"/>
  <c r="D689" i="1" a="1"/>
  <c r="D689" i="1"/>
  <c r="D690" i="1" a="1"/>
  <c r="D690" i="1"/>
  <c r="D691" i="1" a="1"/>
  <c r="D691" i="1"/>
  <c r="D692" i="1" a="1"/>
  <c r="D692" i="1"/>
  <c r="D693" i="1" a="1"/>
  <c r="D693" i="1" s="1"/>
  <c r="D694" i="1" a="1"/>
  <c r="D694" i="1" s="1"/>
  <c r="D695" i="1" a="1"/>
  <c r="D695" i="1"/>
  <c r="D696" i="1" a="1"/>
  <c r="D696" i="1" s="1"/>
  <c r="D697" i="1" a="1"/>
  <c r="D697" i="1" s="1"/>
  <c r="D698" i="1" a="1"/>
  <c r="D698" i="1" s="1"/>
  <c r="D699" i="1" a="1"/>
  <c r="D699" i="1"/>
  <c r="D700" i="1" a="1"/>
  <c r="D700" i="1" s="1"/>
  <c r="D701" i="1" a="1"/>
  <c r="D701" i="1"/>
  <c r="D702" i="1" a="1"/>
  <c r="D702" i="1" s="1"/>
  <c r="D703" i="1" a="1"/>
  <c r="D703" i="1" s="1"/>
  <c r="D704" i="1" a="1"/>
  <c r="D704" i="1"/>
  <c r="D705" i="1" a="1"/>
  <c r="D705" i="1"/>
  <c r="D706" i="1" a="1"/>
  <c r="D706" i="1" s="1"/>
  <c r="D707" i="1" a="1"/>
  <c r="D707" i="1" s="1"/>
  <c r="D708" i="1" a="1"/>
  <c r="D708" i="1"/>
  <c r="D709" i="1" a="1"/>
  <c r="D709" i="1" s="1"/>
  <c r="D710" i="1" a="1"/>
  <c r="D710" i="1" s="1"/>
  <c r="D711" i="1" a="1"/>
  <c r="D711" i="1"/>
  <c r="D712" i="1" a="1"/>
  <c r="D712" i="1"/>
  <c r="D713" i="1" a="1"/>
  <c r="D713" i="1" s="1"/>
  <c r="D714" i="1" a="1"/>
  <c r="D714" i="1" s="1"/>
  <c r="D715" i="1" a="1"/>
  <c r="D715" i="1"/>
  <c r="D716" i="1" a="1"/>
  <c r="D716" i="1" s="1"/>
  <c r="D717" i="1" a="1"/>
  <c r="D717" i="1" s="1"/>
  <c r="D718" i="1" a="1"/>
  <c r="D718" i="1" s="1"/>
  <c r="D719" i="1" a="1"/>
  <c r="D719" i="1"/>
  <c r="D720" i="1" a="1"/>
  <c r="D720" i="1"/>
  <c r="D721" i="1" a="1"/>
  <c r="D721" i="1" s="1"/>
  <c r="D722" i="1" a="1"/>
  <c r="D722" i="1"/>
  <c r="D723" i="1" a="1"/>
  <c r="D723" i="1"/>
  <c r="D724" i="1" a="1"/>
  <c r="D724" i="1" s="1"/>
  <c r="D725" i="1" a="1"/>
  <c r="D725" i="1" s="1"/>
  <c r="D726" i="1" a="1"/>
  <c r="D726" i="1" s="1"/>
  <c r="D727" i="1" a="1"/>
  <c r="D727" i="1" s="1"/>
  <c r="D728" i="1" a="1"/>
  <c r="D728" i="1" s="1"/>
  <c r="D729" i="1" a="1"/>
  <c r="D729" i="1"/>
  <c r="D730" i="1" a="1"/>
  <c r="D730" i="1" s="1"/>
  <c r="D731" i="1" a="1"/>
  <c r="D731" i="1" s="1"/>
  <c r="D732" i="1" a="1"/>
  <c r="D732" i="1"/>
  <c r="D733" i="1" a="1"/>
  <c r="D733" i="1" s="1"/>
  <c r="D734" i="1" a="1"/>
  <c r="D734" i="1" s="1"/>
  <c r="D735" i="1" a="1"/>
  <c r="D735" i="1" s="1"/>
  <c r="D736" i="1" a="1"/>
  <c r="D736" i="1" s="1"/>
  <c r="D737" i="1" a="1"/>
  <c r="D737" i="1"/>
  <c r="D738" i="1" a="1"/>
  <c r="D738" i="1" s="1"/>
  <c r="D739" i="1" a="1"/>
  <c r="D739" i="1"/>
  <c r="D740" i="1" a="1"/>
  <c r="D740" i="1"/>
  <c r="D741" i="1" a="1"/>
  <c r="D741" i="1"/>
  <c r="D742" i="1" a="1"/>
  <c r="D742" i="1" s="1"/>
  <c r="D743" i="1" a="1"/>
  <c r="D743" i="1"/>
  <c r="D744" i="1" a="1"/>
  <c r="D744" i="1"/>
  <c r="D745" i="1" a="1"/>
  <c r="D745" i="1" s="1"/>
  <c r="D746" i="1" a="1"/>
  <c r="D746" i="1"/>
  <c r="D747" i="1" a="1"/>
  <c r="D747" i="1" s="1"/>
  <c r="D748" i="1" a="1"/>
  <c r="D748" i="1" s="1"/>
  <c r="D749" i="1" a="1"/>
  <c r="D749" i="1"/>
  <c r="D750" i="1" a="1"/>
  <c r="D750" i="1" s="1"/>
  <c r="D751" i="1" a="1"/>
  <c r="D751" i="1" s="1"/>
  <c r="D752" i="1" a="1"/>
  <c r="D752" i="1"/>
  <c r="D753" i="1" a="1"/>
  <c r="D753" i="1"/>
  <c r="D754" i="1" a="1"/>
  <c r="D754" i="1" s="1"/>
  <c r="D755" i="1" a="1"/>
  <c r="D755" i="1" s="1"/>
  <c r="D756" i="1" a="1"/>
  <c r="D756" i="1"/>
  <c r="D757" i="1" a="1"/>
  <c r="D757" i="1" s="1"/>
  <c r="D758" i="1" a="1"/>
  <c r="D758" i="1" s="1"/>
  <c r="D759" i="1" a="1"/>
  <c r="D759" i="1"/>
  <c r="D760" i="1" a="1"/>
  <c r="D760" i="1"/>
  <c r="D761" i="1" a="1"/>
  <c r="D761" i="1" s="1"/>
  <c r="D762" i="1" a="1"/>
  <c r="D762" i="1"/>
  <c r="D763" i="1" a="1"/>
  <c r="D763" i="1" s="1"/>
  <c r="D764" i="1" a="1"/>
  <c r="D764" i="1"/>
  <c r="D765" i="1" a="1"/>
  <c r="D765" i="1" s="1"/>
  <c r="D766" i="1" a="1"/>
  <c r="D766" i="1" s="1"/>
  <c r="D767" i="1" a="1"/>
  <c r="D767" i="1" s="1"/>
  <c r="D768" i="1" a="1"/>
  <c r="D768" i="1"/>
  <c r="D769" i="1" a="1"/>
  <c r="D769" i="1" s="1"/>
  <c r="D770" i="1" a="1"/>
  <c r="D770" i="1" s="1"/>
  <c r="D771" i="1" a="1"/>
  <c r="D771" i="1" s="1"/>
  <c r="D772" i="1" a="1"/>
  <c r="D772" i="1" s="1"/>
  <c r="D773" i="1" a="1"/>
  <c r="D773" i="1" s="1"/>
  <c r="D774" i="1" a="1"/>
  <c r="D774" i="1" s="1"/>
  <c r="D775" i="1" a="1"/>
  <c r="D775" i="1" s="1"/>
  <c r="D776" i="1" a="1"/>
  <c r="D776" i="1"/>
  <c r="D777" i="1" a="1"/>
  <c r="D777" i="1" s="1"/>
  <c r="D778" i="1" a="1"/>
  <c r="D778" i="1" s="1"/>
  <c r="D779" i="1" a="1"/>
  <c r="D779" i="1"/>
  <c r="D780" i="1" a="1"/>
  <c r="D780" i="1"/>
  <c r="D781" i="1" a="1"/>
  <c r="D781" i="1"/>
  <c r="D782" i="1" a="1"/>
  <c r="D782" i="1" s="1"/>
  <c r="D783" i="1" a="1"/>
  <c r="D783" i="1"/>
  <c r="D784" i="1" a="1"/>
  <c r="D784" i="1"/>
  <c r="D785" i="1" a="1"/>
  <c r="D785" i="1"/>
  <c r="D786" i="1" a="1"/>
  <c r="D786" i="1" s="1"/>
  <c r="D787" i="1" a="1"/>
  <c r="D787" i="1" s="1"/>
  <c r="D788" i="1" a="1"/>
  <c r="D788" i="1"/>
  <c r="D789" i="1" a="1"/>
  <c r="D789" i="1" s="1"/>
  <c r="D790" i="1" a="1"/>
  <c r="D790" i="1" s="1"/>
  <c r="D791" i="1" a="1"/>
  <c r="D791" i="1" s="1"/>
  <c r="D792" i="1" a="1"/>
  <c r="D792" i="1" s="1"/>
  <c r="D793" i="1" a="1"/>
  <c r="D793" i="1"/>
  <c r="D794" i="1" a="1"/>
  <c r="D794" i="1"/>
  <c r="D795" i="1" a="1"/>
  <c r="D795" i="1" s="1"/>
  <c r="D796" i="1" a="1"/>
  <c r="D796" i="1" s="1"/>
  <c r="D797" i="1" a="1"/>
  <c r="D797" i="1" s="1"/>
  <c r="D798" i="1" a="1"/>
  <c r="D798" i="1" s="1"/>
  <c r="D799" i="1" a="1"/>
  <c r="D799" i="1"/>
  <c r="D800" i="1" a="1"/>
  <c r="D800" i="1"/>
  <c r="D801" i="1" a="1"/>
  <c r="D801" i="1" s="1"/>
  <c r="D802" i="1" a="1"/>
  <c r="D802" i="1" s="1"/>
  <c r="D803" i="1" a="1"/>
  <c r="D803" i="1" s="1"/>
  <c r="D804" i="1" a="1"/>
  <c r="D804" i="1"/>
  <c r="D805" i="1" a="1"/>
  <c r="D805" i="1"/>
  <c r="D806" i="1" a="1"/>
  <c r="D806" i="1" s="1"/>
  <c r="D807" i="1" a="1"/>
  <c r="D807" i="1" s="1"/>
  <c r="D808" i="1" a="1"/>
  <c r="D808" i="1" s="1"/>
  <c r="D809" i="1" a="1"/>
  <c r="D809" i="1"/>
  <c r="D810" i="1" a="1"/>
  <c r="D810" i="1" s="1"/>
  <c r="D811" i="1" a="1"/>
  <c r="D811" i="1"/>
  <c r="D812" i="1" a="1"/>
  <c r="D812" i="1" s="1"/>
  <c r="D813" i="1" a="1"/>
  <c r="D813" i="1" s="1"/>
  <c r="D814" i="1" a="1"/>
  <c r="D814" i="1" s="1"/>
  <c r="D815" i="1" a="1"/>
  <c r="D815" i="1" s="1"/>
  <c r="D816" i="1" a="1"/>
  <c r="D816" i="1" s="1"/>
  <c r="D817" i="1" a="1"/>
  <c r="D817" i="1"/>
  <c r="D818" i="1" a="1"/>
  <c r="D818" i="1"/>
  <c r="D819" i="1" a="1"/>
  <c r="D819" i="1" s="1"/>
  <c r="D820" i="1" a="1"/>
  <c r="D820" i="1"/>
  <c r="D821" i="1" a="1"/>
  <c r="D821" i="1"/>
  <c r="D822" i="1" a="1"/>
  <c r="D822" i="1" s="1"/>
  <c r="D823" i="1" a="1"/>
  <c r="D823" i="1" s="1"/>
  <c r="D824" i="1" a="1"/>
  <c r="D824" i="1" s="1"/>
  <c r="D825" i="1" a="1"/>
  <c r="D825" i="1" s="1"/>
  <c r="D826" i="1" a="1"/>
  <c r="D826" i="1" s="1"/>
  <c r="D827" i="1" a="1"/>
  <c r="D827" i="1" s="1"/>
  <c r="D828" i="1" a="1"/>
  <c r="D828" i="1" s="1"/>
  <c r="D829" i="1" a="1"/>
  <c r="D829" i="1" s="1"/>
  <c r="D830" i="1" a="1"/>
  <c r="D830" i="1" s="1"/>
  <c r="D831" i="1" a="1"/>
  <c r="D831" i="1"/>
  <c r="D832" i="1" a="1"/>
  <c r="D832" i="1"/>
  <c r="D833" i="1" a="1"/>
  <c r="D833" i="1"/>
  <c r="D834" i="1" a="1"/>
  <c r="D834" i="1"/>
  <c r="D835" i="1" a="1"/>
  <c r="D835" i="1" s="1"/>
  <c r="D836" i="1" a="1"/>
  <c r="D836" i="1" s="1"/>
  <c r="D837" i="1" a="1"/>
  <c r="D837" i="1" s="1"/>
  <c r="D838" i="1" a="1"/>
  <c r="D838" i="1" s="1"/>
  <c r="D839" i="1" a="1"/>
  <c r="D839" i="1" s="1"/>
  <c r="D840" i="1" a="1"/>
  <c r="D840" i="1" s="1"/>
  <c r="D841" i="1" a="1"/>
  <c r="D841" i="1" s="1"/>
  <c r="D842" i="1" a="1"/>
  <c r="D842" i="1" s="1"/>
  <c r="D843" i="1" a="1"/>
  <c r="D843" i="1"/>
  <c r="D844" i="1" a="1"/>
  <c r="D844" i="1" s="1"/>
  <c r="D845" i="1" a="1"/>
  <c r="D845" i="1" s="1"/>
  <c r="D846" i="1" a="1"/>
  <c r="D846" i="1" s="1"/>
  <c r="D847" i="1" a="1"/>
  <c r="D847" i="1"/>
  <c r="D848" i="1" a="1"/>
  <c r="D848" i="1" s="1"/>
  <c r="D849" i="1" a="1"/>
  <c r="D849" i="1" s="1"/>
  <c r="D850" i="1" a="1"/>
  <c r="D850" i="1" s="1"/>
  <c r="D851" i="1" a="1"/>
  <c r="D851" i="1"/>
  <c r="D852" i="1" a="1"/>
  <c r="D852" i="1"/>
  <c r="D853" i="1" a="1"/>
  <c r="D853" i="1" s="1"/>
  <c r="D854" i="1" a="1"/>
  <c r="D854" i="1" s="1"/>
  <c r="D855" i="1" a="1"/>
  <c r="D855" i="1"/>
  <c r="D856" i="1" a="1"/>
  <c r="D856" i="1"/>
  <c r="D857" i="1" a="1"/>
  <c r="D857" i="1"/>
  <c r="D858" i="1" a="1"/>
  <c r="D858" i="1" s="1"/>
  <c r="D859" i="1" a="1"/>
  <c r="D859" i="1" s="1"/>
  <c r="D860" i="1" a="1"/>
  <c r="D860" i="1" s="1"/>
  <c r="D861" i="1" a="1"/>
  <c r="D861" i="1"/>
  <c r="D862" i="1" a="1"/>
  <c r="D862" i="1" s="1"/>
  <c r="D863" i="1" a="1"/>
  <c r="D863" i="1"/>
  <c r="D864" i="1" a="1"/>
  <c r="D864" i="1" s="1"/>
  <c r="D865" i="1" a="1"/>
  <c r="D865" i="1"/>
  <c r="D866" i="1" a="1"/>
  <c r="D866" i="1" s="1"/>
  <c r="D867" i="1" a="1"/>
  <c r="D867" i="1"/>
  <c r="D868" i="1" a="1"/>
  <c r="D868" i="1" s="1"/>
  <c r="D869" i="1" a="1"/>
  <c r="D869" i="1" s="1"/>
  <c r="D870" i="1" a="1"/>
  <c r="D870" i="1" s="1"/>
  <c r="D871" i="1" a="1"/>
  <c r="D871" i="1" s="1"/>
  <c r="D872" i="1" a="1"/>
  <c r="D872" i="1"/>
  <c r="D873" i="1" a="1"/>
  <c r="D873" i="1" s="1"/>
  <c r="D874" i="1" a="1"/>
  <c r="D874" i="1"/>
  <c r="D875" i="1" a="1"/>
  <c r="D875" i="1" s="1"/>
  <c r="D876" i="1" a="1"/>
  <c r="D876" i="1" s="1"/>
  <c r="D877" i="1" a="1"/>
  <c r="D877" i="1"/>
  <c r="D878" i="1" a="1"/>
  <c r="D878" i="1" s="1"/>
  <c r="D879" i="1" a="1"/>
  <c r="D879" i="1" s="1"/>
  <c r="D880" i="1" a="1"/>
  <c r="D880" i="1" s="1"/>
  <c r="D881" i="1" a="1"/>
  <c r="D881" i="1" s="1"/>
  <c r="D882" i="1" a="1"/>
  <c r="D882" i="1" s="1"/>
  <c r="D883" i="1" a="1"/>
  <c r="D883" i="1" s="1"/>
  <c r="D884" i="1" a="1"/>
  <c r="D884" i="1"/>
  <c r="D885" i="1" a="1"/>
  <c r="D885" i="1"/>
  <c r="D886" i="1" a="1"/>
  <c r="D886" i="1" s="1"/>
  <c r="D887" i="1" a="1"/>
  <c r="D887" i="1" s="1"/>
  <c r="D888" i="1" a="1"/>
  <c r="D888" i="1" s="1"/>
  <c r="D889" i="1" a="1"/>
  <c r="D889" i="1" s="1"/>
  <c r="D890" i="1" a="1"/>
  <c r="D890" i="1"/>
  <c r="D891" i="1" a="1"/>
  <c r="D891" i="1" s="1"/>
  <c r="D892" i="1" a="1"/>
  <c r="D892" i="1"/>
  <c r="D893" i="1" a="1"/>
  <c r="D893" i="1" s="1"/>
  <c r="D894" i="1" a="1"/>
  <c r="D894" i="1" s="1"/>
  <c r="D895" i="1" a="1"/>
  <c r="D895" i="1"/>
  <c r="D896" i="1" a="1"/>
  <c r="D896" i="1" s="1"/>
  <c r="D897" i="1" a="1"/>
  <c r="D897" i="1"/>
  <c r="D898" i="1" a="1"/>
  <c r="D898" i="1" s="1"/>
  <c r="D899" i="1" a="1"/>
  <c r="D899" i="1" s="1"/>
  <c r="D900" i="1" a="1"/>
  <c r="D900" i="1" s="1"/>
  <c r="D901" i="1" a="1"/>
  <c r="D901" i="1"/>
  <c r="D902" i="1" a="1"/>
  <c r="D902" i="1" s="1"/>
  <c r="D903" i="1" a="1"/>
  <c r="D903" i="1"/>
  <c r="D904" i="1" a="1"/>
  <c r="D904" i="1"/>
  <c r="D905" i="1" a="1"/>
  <c r="D905" i="1" s="1"/>
  <c r="D906" i="1" a="1"/>
  <c r="D906" i="1"/>
  <c r="D907" i="1" a="1"/>
  <c r="D907" i="1" s="1"/>
  <c r="D908" i="1" a="1"/>
  <c r="D908" i="1" s="1"/>
  <c r="D909" i="1" a="1"/>
  <c r="D909" i="1"/>
  <c r="D910" i="1" a="1"/>
  <c r="D910" i="1" s="1"/>
  <c r="D911" i="1" a="1"/>
  <c r="D911" i="1"/>
  <c r="D912" i="1" a="1"/>
  <c r="D912" i="1" s="1"/>
  <c r="D913" i="1" a="1"/>
  <c r="D913" i="1" s="1"/>
  <c r="D914" i="1" a="1"/>
  <c r="D914" i="1" s="1"/>
  <c r="D915" i="1" a="1"/>
  <c r="D915" i="1" s="1"/>
  <c r="D916" i="1" a="1"/>
  <c r="D916" i="1"/>
  <c r="D917" i="1" a="1"/>
  <c r="D917" i="1" s="1"/>
  <c r="D918" i="1" a="1"/>
  <c r="D918" i="1" s="1"/>
  <c r="D919" i="1" a="1"/>
  <c r="D919" i="1"/>
  <c r="D920" i="1" a="1"/>
  <c r="D920" i="1" s="1"/>
  <c r="D921" i="1" a="1"/>
  <c r="D921" i="1" s="1"/>
  <c r="D922" i="1" a="1"/>
  <c r="D922" i="1" s="1"/>
  <c r="D923" i="1" a="1"/>
  <c r="D923" i="1" s="1"/>
  <c r="D924" i="1" a="1"/>
  <c r="D924" i="1" s="1"/>
  <c r="D925" i="1" a="1"/>
  <c r="D925" i="1"/>
  <c r="D926" i="1" a="1"/>
  <c r="D926" i="1" s="1"/>
  <c r="D927" i="1" a="1"/>
  <c r="D927" i="1" s="1"/>
  <c r="D928" i="1" a="1"/>
  <c r="D928" i="1" s="1"/>
  <c r="D929" i="1" a="1"/>
  <c r="D929" i="1" s="1"/>
  <c r="D930" i="1" a="1"/>
  <c r="D930" i="1"/>
  <c r="D931" i="1" a="1"/>
  <c r="D931" i="1"/>
  <c r="D932" i="1" a="1"/>
  <c r="D932" i="1" s="1"/>
  <c r="D933" i="1" a="1"/>
  <c r="D933" i="1" s="1"/>
  <c r="D934" i="1" a="1"/>
  <c r="D934" i="1" s="1"/>
  <c r="D935" i="1" a="1"/>
  <c r="D935" i="1"/>
  <c r="D936" i="1" a="1"/>
  <c r="D936" i="1"/>
  <c r="D937" i="1" a="1"/>
  <c r="D937" i="1" s="1"/>
  <c r="D938" i="1" a="1"/>
  <c r="D938" i="1" s="1"/>
  <c r="D939" i="1" a="1"/>
  <c r="D939" i="1" s="1"/>
  <c r="D940" i="1" a="1"/>
  <c r="D940" i="1"/>
  <c r="D941" i="1" a="1"/>
  <c r="D941" i="1" s="1"/>
  <c r="D942" i="1" a="1"/>
  <c r="D942" i="1" s="1"/>
  <c r="D943" i="1" a="1"/>
  <c r="D943" i="1"/>
  <c r="D944" i="1" a="1"/>
  <c r="D944" i="1" s="1"/>
  <c r="D945" i="1" a="1"/>
  <c r="D945" i="1" s="1"/>
  <c r="D946" i="1" a="1"/>
  <c r="D946" i="1" s="1"/>
  <c r="D947" i="1" a="1"/>
  <c r="D947" i="1" s="1"/>
  <c r="D948" i="1" a="1"/>
  <c r="D948" i="1" s="1"/>
  <c r="D949" i="1" a="1"/>
  <c r="D949" i="1"/>
  <c r="D950" i="1" a="1"/>
  <c r="D950" i="1" s="1"/>
  <c r="D951" i="1" a="1"/>
  <c r="D951" i="1" s="1"/>
  <c r="D952" i="1" a="1"/>
  <c r="D952" i="1"/>
  <c r="D953" i="1" a="1"/>
  <c r="D953" i="1" s="1"/>
  <c r="D954" i="1" a="1"/>
  <c r="D954" i="1"/>
  <c r="D955" i="1" a="1"/>
  <c r="D955" i="1" s="1"/>
  <c r="D956" i="1" a="1"/>
  <c r="D956" i="1" s="1"/>
  <c r="D957" i="1" a="1"/>
  <c r="D957" i="1" s="1"/>
  <c r="D958" i="1" a="1"/>
  <c r="D958" i="1" s="1"/>
  <c r="D959" i="1" a="1"/>
  <c r="D959" i="1"/>
  <c r="D960" i="1" a="1"/>
  <c r="D960" i="1" s="1"/>
  <c r="D961" i="1" a="1"/>
  <c r="D961" i="1"/>
  <c r="D962" i="1" a="1"/>
  <c r="D962" i="1"/>
  <c r="D963" i="1" a="1"/>
  <c r="D963" i="1"/>
  <c r="D964" i="1" a="1"/>
  <c r="D964" i="1" s="1"/>
  <c r="D965" i="1" a="1"/>
  <c r="D965" i="1"/>
  <c r="D966" i="1" a="1"/>
  <c r="D966" i="1" s="1"/>
  <c r="D967" i="1" a="1"/>
  <c r="D967" i="1"/>
  <c r="D968" i="1" a="1"/>
  <c r="D968" i="1"/>
  <c r="D969" i="1" a="1"/>
  <c r="D969" i="1" s="1"/>
  <c r="D970" i="1" a="1"/>
  <c r="D970" i="1" s="1"/>
  <c r="D971" i="1" a="1"/>
  <c r="D971" i="1" s="1"/>
  <c r="D972" i="1" a="1"/>
  <c r="D972" i="1"/>
  <c r="D973" i="1" a="1"/>
  <c r="D973" i="1" s="1"/>
  <c r="D974" i="1" a="1"/>
  <c r="D974" i="1" s="1"/>
  <c r="D975" i="1" a="1"/>
  <c r="D975" i="1"/>
  <c r="D976" i="1" a="1"/>
  <c r="D976" i="1" s="1"/>
  <c r="D977" i="1" a="1"/>
  <c r="D977" i="1" s="1"/>
  <c r="D978" i="1" a="1"/>
  <c r="D978" i="1"/>
  <c r="D979" i="1" a="1"/>
  <c r="D979" i="1"/>
  <c r="D980" i="1" a="1"/>
  <c r="D980" i="1" s="1"/>
  <c r="D981" i="1" a="1"/>
  <c r="D981" i="1" s="1"/>
  <c r="D982" i="1" a="1"/>
  <c r="D982" i="1" s="1"/>
  <c r="D983" i="1" a="1"/>
  <c r="D983" i="1"/>
  <c r="D984" i="1" a="1"/>
  <c r="D984" i="1" s="1"/>
  <c r="D985" i="1" a="1"/>
  <c r="D985" i="1" s="1"/>
  <c r="D986" i="1" a="1"/>
  <c r="D986" i="1"/>
  <c r="D987" i="1" a="1"/>
  <c r="D987" i="1" s="1"/>
  <c r="D988" i="1" a="1"/>
  <c r="D988" i="1"/>
  <c r="D989" i="1" a="1"/>
  <c r="D989" i="1"/>
  <c r="D990" i="1" a="1"/>
  <c r="D990" i="1" s="1"/>
  <c r="D991" i="1" a="1"/>
  <c r="D991" i="1" s="1"/>
  <c r="D992" i="1" a="1"/>
  <c r="D992" i="1"/>
  <c r="D993" i="1" a="1"/>
  <c r="D993" i="1" s="1"/>
  <c r="D994" i="1" a="1"/>
  <c r="D994" i="1" s="1"/>
  <c r="D995" i="1" a="1"/>
  <c r="D995" i="1" s="1"/>
  <c r="D996" i="1" a="1"/>
  <c r="D996" i="1" s="1"/>
  <c r="D997" i="1" a="1"/>
  <c r="D997" i="1" s="1"/>
  <c r="D998" i="1" a="1"/>
  <c r="D998" i="1" s="1"/>
  <c r="D999" i="1" a="1"/>
  <c r="D999" i="1"/>
  <c r="D1000" i="1" a="1"/>
  <c r="D1000" i="1" s="1"/>
  <c r="D1001" i="1" a="1"/>
  <c r="D1001" i="1" s="1"/>
  <c r="D1002" i="1" a="1"/>
  <c r="D1002" i="1" s="1"/>
  <c r="D1003" i="1" a="1"/>
  <c r="D1003" i="1" s="1"/>
  <c r="D1004" i="1" a="1"/>
  <c r="D1004" i="1" s="1"/>
  <c r="D1005" i="1" a="1"/>
  <c r="D1005" i="1"/>
  <c r="D1006" i="1" a="1"/>
  <c r="D1006" i="1" s="1"/>
  <c r="D1007" i="1" a="1"/>
  <c r="D1007" i="1"/>
  <c r="D1008" i="1" a="1"/>
  <c r="D1008" i="1" s="1"/>
  <c r="D1009" i="1" a="1"/>
  <c r="D1009" i="1" s="1"/>
  <c r="D1010" i="1" a="1"/>
  <c r="D1010" i="1" s="1"/>
  <c r="D1011" i="1" a="1"/>
  <c r="D1011" i="1"/>
  <c r="D1012" i="1" a="1"/>
  <c r="D1012" i="1" s="1"/>
  <c r="D1013" i="1" a="1"/>
  <c r="D1013" i="1"/>
  <c r="D1014" i="1" a="1"/>
  <c r="D1014" i="1" s="1"/>
  <c r="D1015" i="1" a="1"/>
  <c r="D1015" i="1" s="1"/>
  <c r="D1016" i="1" a="1"/>
  <c r="D1016" i="1" s="1"/>
  <c r="D1017" i="1" a="1"/>
  <c r="D1017" i="1"/>
  <c r="D1018" i="1" a="1"/>
  <c r="D1018" i="1"/>
  <c r="D1019" i="1" a="1"/>
  <c r="D1019" i="1"/>
  <c r="D1020" i="1" a="1"/>
  <c r="D1020" i="1" s="1"/>
  <c r="D1021" i="1" a="1"/>
  <c r="D1021" i="1" s="1"/>
  <c r="D1022" i="1" a="1"/>
  <c r="D1022" i="1" s="1"/>
  <c r="D1023" i="1" a="1"/>
  <c r="D1023" i="1"/>
  <c r="D1024" i="1" a="1"/>
  <c r="D1024" i="1" s="1"/>
  <c r="D1025" i="1" a="1"/>
  <c r="D1025" i="1" s="1"/>
  <c r="D1026" i="1" a="1"/>
  <c r="D1026" i="1" s="1"/>
  <c r="D1027" i="1" a="1"/>
  <c r="D1027" i="1" s="1"/>
  <c r="D1028" i="1" a="1"/>
  <c r="D1028" i="1" s="1"/>
  <c r="D1029" i="1" a="1"/>
  <c r="D1029" i="1" s="1"/>
  <c r="D1030" i="1" a="1"/>
  <c r="D1030" i="1" s="1"/>
  <c r="D1031" i="1" a="1"/>
  <c r="D1031" i="1"/>
  <c r="D1032" i="1" a="1"/>
  <c r="D1032" i="1" s="1"/>
  <c r="D1033" i="1" a="1"/>
  <c r="D1033" i="1"/>
  <c r="D1034" i="1" a="1"/>
  <c r="D1034" i="1" s="1"/>
  <c r="D1035" i="1" a="1"/>
  <c r="D1035" i="1"/>
  <c r="D1036" i="1" a="1"/>
  <c r="D1036" i="1" s="1"/>
  <c r="D1037" i="1" a="1"/>
  <c r="D1037" i="1"/>
  <c r="D1038" i="1" a="1"/>
  <c r="D1038" i="1" s="1"/>
  <c r="D1039" i="1" a="1"/>
  <c r="D1039" i="1" s="1"/>
  <c r="D1040" i="1" a="1"/>
  <c r="D1040" i="1" s="1"/>
  <c r="D1041" i="1" a="1"/>
  <c r="D1041" i="1"/>
  <c r="D1042" i="1" a="1"/>
  <c r="D1042" i="1"/>
  <c r="D1043" i="1" a="1"/>
  <c r="D1043" i="1"/>
  <c r="D1044" i="1" a="1"/>
  <c r="D1044" i="1" s="1"/>
  <c r="D1045" i="1" a="1"/>
  <c r="D1045" i="1" s="1"/>
  <c r="D1046" i="1" a="1"/>
  <c r="D1046" i="1" s="1"/>
  <c r="D1047" i="1" a="1"/>
  <c r="D1047" i="1"/>
  <c r="D1048" i="1" a="1"/>
  <c r="D1048" i="1" s="1"/>
  <c r="D1049" i="1" a="1"/>
  <c r="D1049" i="1" s="1"/>
  <c r="D1050" i="1" a="1"/>
  <c r="D1050" i="1" s="1"/>
  <c r="D1051" i="1" a="1"/>
  <c r="D1051" i="1" s="1"/>
  <c r="D1052" i="1" a="1"/>
  <c r="D1052" i="1" s="1"/>
  <c r="D1053" i="1" a="1"/>
  <c r="D1053" i="1" s="1"/>
  <c r="D1054" i="1" a="1"/>
  <c r="D1054" i="1" s="1"/>
  <c r="D1055" i="1" a="1"/>
  <c r="D1055" i="1"/>
  <c r="D1056" i="1" a="1"/>
  <c r="D1056" i="1" s="1"/>
  <c r="D1057" i="1" a="1"/>
  <c r="D1057" i="1"/>
  <c r="D1058" i="1" a="1"/>
  <c r="D1058" i="1" s="1"/>
  <c r="D1059" i="1" a="1"/>
  <c r="D1059" i="1" s="1"/>
  <c r="D1060" i="1" a="1"/>
  <c r="D1060" i="1" s="1"/>
  <c r="D1061" i="1" a="1"/>
  <c r="D1061" i="1"/>
  <c r="D1062" i="1" a="1"/>
  <c r="D1062" i="1" s="1"/>
  <c r="D1063" i="1" a="1"/>
  <c r="D1063" i="1" s="1"/>
  <c r="D1064" i="1" a="1"/>
  <c r="D1064" i="1" s="1"/>
  <c r="D1065" i="1" a="1"/>
  <c r="D1065" i="1" s="1"/>
  <c r="D1066" i="1" a="1"/>
  <c r="D1066" i="1"/>
  <c r="D1067" i="1" a="1"/>
  <c r="D1067" i="1" s="1"/>
  <c r="D1068" i="1" a="1"/>
  <c r="D1068" i="1"/>
  <c r="D1069" i="1" a="1"/>
  <c r="D1069" i="1" s="1"/>
  <c r="D1070" i="1" a="1"/>
  <c r="D1070" i="1" s="1"/>
  <c r="D1071" i="1" a="1"/>
  <c r="D1071" i="1" s="1"/>
  <c r="D1072" i="1" a="1"/>
  <c r="D1072" i="1" s="1"/>
  <c r="D1073" i="1" a="1"/>
  <c r="D1073" i="1" s="1"/>
  <c r="D1074" i="1" a="1"/>
  <c r="D1074" i="1"/>
  <c r="D1075" i="1" a="1"/>
  <c r="D1075" i="1" s="1"/>
  <c r="D1076" i="1" a="1"/>
  <c r="D1076" i="1" s="1"/>
  <c r="D1077" i="1" a="1"/>
  <c r="D1077" i="1"/>
  <c r="D1078" i="1" a="1"/>
  <c r="D1078" i="1" s="1"/>
  <c r="D1079" i="1" a="1"/>
  <c r="D1079" i="1" s="1"/>
  <c r="D1080" i="1" a="1"/>
  <c r="D1080" i="1" s="1"/>
  <c r="D1081" i="1" a="1"/>
  <c r="D1081" i="1"/>
  <c r="D1082" i="1" a="1"/>
  <c r="D1082" i="1"/>
  <c r="D1083" i="1" a="1"/>
  <c r="D1083" i="1" s="1"/>
  <c r="D1084" i="1" a="1"/>
  <c r="D1084" i="1" s="1"/>
  <c r="D1085" i="1" a="1"/>
  <c r="D1085" i="1" s="1"/>
  <c r="D1086" i="1" a="1"/>
  <c r="D1086" i="1" s="1"/>
  <c r="D1087" i="1" a="1"/>
  <c r="D1087" i="1" s="1"/>
  <c r="D1088" i="1" a="1"/>
  <c r="D1088" i="1" s="1"/>
  <c r="D1089" i="1" a="1"/>
  <c r="D1089" i="1" s="1"/>
  <c r="D1090" i="1" a="1"/>
  <c r="D1090" i="1"/>
  <c r="D1091" i="1" a="1"/>
  <c r="D1091" i="1" s="1"/>
  <c r="D1092" i="1" a="1"/>
  <c r="D1092" i="1" s="1"/>
  <c r="D1093" i="1" a="1"/>
  <c r="D1093" i="1"/>
  <c r="D1094" i="1" a="1"/>
  <c r="D1094" i="1" s="1"/>
  <c r="D1095" i="1" a="1"/>
  <c r="D1095" i="1" s="1"/>
  <c r="D1096" i="1" a="1"/>
  <c r="D1096" i="1" s="1"/>
  <c r="D1097" i="1" a="1"/>
  <c r="D1097" i="1" s="1"/>
  <c r="D1098" i="1" a="1"/>
  <c r="D1098" i="1"/>
  <c r="D1099" i="1" a="1"/>
  <c r="D1099" i="1" s="1"/>
  <c r="D1100" i="1" a="1"/>
  <c r="D1100" i="1"/>
  <c r="D1101" i="1" a="1"/>
  <c r="D1101" i="1" s="1"/>
  <c r="D1102" i="1" a="1"/>
  <c r="D1102" i="1" s="1"/>
  <c r="D1103" i="1" a="1"/>
  <c r="D1103" i="1"/>
  <c r="D1104" i="1" a="1"/>
  <c r="D1104" i="1" s="1"/>
  <c r="D1105" i="1" a="1"/>
  <c r="D1105" i="1"/>
  <c r="D1106" i="1" a="1"/>
  <c r="D1106" i="1" s="1"/>
  <c r="D1107" i="1" a="1"/>
  <c r="D1107" i="1" s="1"/>
  <c r="D1108" i="1" a="1"/>
  <c r="D1108" i="1" s="1"/>
  <c r="D1109" i="1" a="1"/>
  <c r="D1109" i="1"/>
  <c r="D1110" i="1" a="1"/>
  <c r="D1110" i="1" s="1"/>
  <c r="D1111" i="1" a="1"/>
  <c r="D1111" i="1" s="1"/>
  <c r="D1112" i="1" a="1"/>
  <c r="D1112" i="1" s="1"/>
  <c r="D1113" i="1" a="1"/>
  <c r="D1113" i="1" s="1"/>
  <c r="D1114" i="1" a="1"/>
  <c r="D1114" i="1"/>
  <c r="D1115" i="1" a="1"/>
  <c r="D1115" i="1" s="1"/>
  <c r="D1116" i="1" a="1"/>
  <c r="D1116" i="1" s="1"/>
  <c r="D1117" i="1" a="1"/>
  <c r="D1117" i="1" s="1"/>
  <c r="D1118" i="1" a="1"/>
  <c r="D1118" i="1" s="1"/>
  <c r="D1119" i="1" a="1"/>
  <c r="D1119" i="1" s="1"/>
  <c r="D1120" i="1" a="1"/>
  <c r="D1120" i="1" s="1"/>
  <c r="D1121" i="1" a="1"/>
  <c r="D1121" i="1" s="1"/>
  <c r="D1122" i="1" a="1"/>
  <c r="D1122" i="1" s="1"/>
  <c r="D1123" i="1" a="1"/>
  <c r="D1123" i="1"/>
  <c r="D1124" i="1" a="1"/>
  <c r="D1124" i="1" s="1"/>
  <c r="D1125" i="1" a="1"/>
  <c r="D1125" i="1" s="1"/>
  <c r="D1126" i="1" a="1"/>
  <c r="D1126" i="1" s="1"/>
  <c r="D1127" i="1" a="1"/>
  <c r="D1127" i="1"/>
  <c r="D1128" i="1" a="1"/>
  <c r="D1128" i="1" s="1"/>
  <c r="D1129" i="1" a="1"/>
  <c r="D1129" i="1" s="1"/>
  <c r="D1130" i="1" a="1"/>
  <c r="D1130" i="1" s="1"/>
  <c r="D1131" i="1" a="1"/>
  <c r="D1131" i="1" s="1"/>
  <c r="D1132" i="1" a="1"/>
  <c r="D1132" i="1"/>
  <c r="D1133" i="1" a="1"/>
  <c r="D1133" i="1" s="1"/>
  <c r="D1134" i="1" a="1"/>
  <c r="D1134" i="1" s="1"/>
  <c r="D1135" i="1" a="1"/>
  <c r="D1135" i="1" s="1"/>
  <c r="D1136" i="1" a="1"/>
  <c r="D1136" i="1" s="1"/>
  <c r="D1137" i="1" a="1"/>
  <c r="D1137" i="1" s="1"/>
  <c r="D1138" i="1" a="1"/>
  <c r="D1138" i="1" s="1"/>
  <c r="D1139" i="1" a="1"/>
  <c r="D1139" i="1"/>
  <c r="D1140" i="1" a="1"/>
  <c r="D1140" i="1" s="1"/>
  <c r="D1141" i="1" a="1"/>
  <c r="D1141" i="1"/>
  <c r="D1142" i="1" a="1"/>
  <c r="D1142" i="1" s="1"/>
  <c r="D1143" i="1" a="1"/>
  <c r="D1143" i="1" s="1"/>
  <c r="D1144" i="1" a="1"/>
  <c r="D1144" i="1" s="1"/>
  <c r="D1145" i="1" a="1"/>
  <c r="D1145" i="1" s="1"/>
  <c r="D1146" i="1" a="1"/>
  <c r="D1146" i="1" s="1"/>
  <c r="D1147" i="1" a="1"/>
  <c r="D1147" i="1" s="1"/>
  <c r="D1148" i="1" a="1"/>
  <c r="D1148" i="1" s="1"/>
  <c r="D1149" i="1" a="1"/>
  <c r="D1149" i="1" s="1"/>
  <c r="D1150" i="1" a="1"/>
  <c r="D1150" i="1" s="1"/>
  <c r="D1151" i="1" a="1"/>
  <c r="D1151" i="1" s="1"/>
  <c r="D1152" i="1" a="1"/>
  <c r="D1152" i="1" s="1"/>
  <c r="D1153" i="1" a="1"/>
  <c r="D1153" i="1" s="1"/>
  <c r="D1154" i="1" a="1"/>
  <c r="D1154" i="1" s="1"/>
  <c r="D1155" i="1" a="1"/>
  <c r="D1155" i="1" s="1"/>
  <c r="D1156" i="1" a="1"/>
  <c r="D1156" i="1" s="1"/>
  <c r="D1157" i="1" a="1"/>
  <c r="D1157" i="1"/>
  <c r="D1158" i="1" a="1"/>
  <c r="D1158" i="1" s="1"/>
  <c r="D1159" i="1" a="1"/>
  <c r="D1159" i="1" s="1"/>
  <c r="D1160" i="1" a="1"/>
  <c r="D1160" i="1" s="1"/>
  <c r="D1161" i="1" a="1"/>
  <c r="D1161" i="1" s="1"/>
  <c r="D1162" i="1" a="1"/>
  <c r="D1162" i="1"/>
  <c r="D1163" i="1" a="1"/>
  <c r="D1163" i="1"/>
  <c r="D1164" i="1" a="1"/>
  <c r="D1164" i="1"/>
  <c r="D1165" i="1" a="1"/>
  <c r="D1165" i="1" s="1"/>
  <c r="D1166" i="1" a="1"/>
  <c r="D1166" i="1" s="1"/>
  <c r="D1167" i="1" a="1"/>
  <c r="D1167" i="1"/>
  <c r="D1168" i="1" a="1"/>
  <c r="D1168" i="1" s="1"/>
  <c r="D1169" i="1" a="1"/>
  <c r="D1169" i="1"/>
  <c r="D1170" i="1" a="1"/>
  <c r="D1170" i="1" s="1"/>
  <c r="D1171" i="1" a="1"/>
  <c r="D1171" i="1" s="1"/>
  <c r="D1172" i="1" a="1"/>
  <c r="D1172" i="1" s="1"/>
  <c r="D1173" i="1" a="1"/>
  <c r="D1173" i="1" s="1"/>
  <c r="D1174" i="1" a="1"/>
  <c r="D1174" i="1" s="1"/>
  <c r="D1175" i="1" a="1"/>
  <c r="D1175" i="1" s="1"/>
  <c r="D1176" i="1" a="1"/>
  <c r="D1176" i="1" s="1"/>
  <c r="D1177" i="1" a="1"/>
  <c r="D1177" i="1" s="1"/>
  <c r="D1178" i="1" a="1"/>
  <c r="D1178" i="1"/>
  <c r="D1179" i="1" a="1"/>
  <c r="D1179" i="1" s="1"/>
  <c r="D1180" i="1" a="1"/>
  <c r="D1180" i="1" s="1"/>
  <c r="D1181" i="1" a="1"/>
  <c r="D1181" i="1" s="1"/>
  <c r="D1182" i="1" a="1"/>
  <c r="D1182" i="1" s="1"/>
  <c r="D1183" i="1" a="1"/>
  <c r="D1183" i="1" s="1"/>
  <c r="D1184" i="1" a="1"/>
  <c r="D1184" i="1" s="1"/>
  <c r="D1185" i="1" a="1"/>
  <c r="D1185" i="1" s="1"/>
  <c r="D1186" i="1" a="1"/>
  <c r="D1186" i="1" s="1"/>
  <c r="D1187" i="1" a="1"/>
  <c r="D1187" i="1" s="1"/>
  <c r="D1188" i="1" a="1"/>
  <c r="D1188" i="1" s="1"/>
  <c r="D1189" i="1" a="1"/>
  <c r="D1189" i="1" s="1"/>
  <c r="D1190" i="1" a="1"/>
  <c r="D1190" i="1" s="1"/>
  <c r="D1191" i="1" a="1"/>
  <c r="D1191" i="1" s="1"/>
  <c r="D1192" i="1" a="1"/>
  <c r="D1192" i="1" s="1"/>
  <c r="D1193" i="1" a="1"/>
  <c r="D1193" i="1"/>
  <c r="D1194" i="1" a="1"/>
  <c r="D1194" i="1"/>
  <c r="D1195" i="1" a="1"/>
  <c r="D1195" i="1" s="1"/>
  <c r="D1196" i="1" a="1"/>
  <c r="D1196" i="1" s="1"/>
  <c r="D1197" i="1" a="1"/>
  <c r="D1197" i="1" s="1"/>
  <c r="D1198" i="1" a="1"/>
  <c r="D1198" i="1" s="1"/>
  <c r="D1199" i="1" a="1"/>
  <c r="D1199" i="1"/>
  <c r="D1200" i="1" a="1"/>
  <c r="D1200" i="1" s="1"/>
  <c r="D1201" i="1" a="1"/>
  <c r="D1201" i="1" s="1"/>
  <c r="D1202" i="1" a="1"/>
  <c r="D1202" i="1" s="1"/>
  <c r="D1203" i="1" a="1"/>
  <c r="D1203" i="1"/>
  <c r="D1204" i="1" a="1"/>
  <c r="D1204" i="1" s="1"/>
  <c r="D1205" i="1" a="1"/>
  <c r="D1205" i="1"/>
  <c r="D1206" i="1" a="1"/>
  <c r="D1206" i="1" s="1"/>
  <c r="D1207" i="1" a="1"/>
  <c r="D1207" i="1"/>
  <c r="D1208" i="1" a="1"/>
  <c r="D1208" i="1" s="1"/>
  <c r="D1209" i="1" a="1"/>
  <c r="D1209" i="1"/>
  <c r="D1210" i="1" a="1"/>
  <c r="D1210" i="1"/>
  <c r="D1211" i="1" a="1"/>
  <c r="D1211" i="1"/>
  <c r="D1212" i="1" a="1"/>
  <c r="D1212" i="1" s="1"/>
  <c r="D1213" i="1" a="1"/>
  <c r="D1213" i="1" s="1"/>
  <c r="D1214" i="1" a="1"/>
  <c r="D1214" i="1" s="1"/>
  <c r="D1215" i="1" a="1"/>
  <c r="D1215" i="1" s="1"/>
  <c r="D1216" i="1" a="1"/>
  <c r="D1216" i="1" s="1"/>
  <c r="D1217" i="1" a="1"/>
  <c r="D1217" i="1" s="1"/>
  <c r="D1218" i="1" a="1"/>
  <c r="D1218" i="1" s="1"/>
  <c r="D1219" i="1" a="1"/>
  <c r="D1219" i="1" s="1"/>
  <c r="D1220" i="1" a="1"/>
  <c r="D1220" i="1" s="1"/>
  <c r="D1221" i="1" a="1"/>
  <c r="D1221" i="1" s="1"/>
  <c r="D1222" i="1" a="1"/>
  <c r="D1222" i="1" s="1"/>
  <c r="D1223" i="1" a="1"/>
  <c r="D1223" i="1" s="1"/>
  <c r="D1224" i="1" a="1"/>
  <c r="D1224" i="1" s="1"/>
  <c r="D1225" i="1" a="1"/>
  <c r="D1225" i="1" s="1"/>
  <c r="D1226" i="1" a="1"/>
  <c r="D1226" i="1" s="1"/>
  <c r="D1227" i="1" a="1"/>
  <c r="D1227" i="1" s="1"/>
  <c r="D1228" i="1" a="1"/>
  <c r="D1228" i="1"/>
  <c r="D1229" i="1" a="1"/>
  <c r="D1229" i="1" s="1"/>
  <c r="D1230" i="1" a="1"/>
  <c r="D1230" i="1" s="1"/>
  <c r="D1231" i="1" a="1"/>
  <c r="D1231" i="1" s="1"/>
  <c r="D1232" i="1" a="1"/>
  <c r="D1232" i="1" s="1"/>
  <c r="D1233" i="1" a="1"/>
  <c r="D1233" i="1" s="1"/>
  <c r="D1234" i="1" a="1"/>
  <c r="D1234" i="1" s="1"/>
  <c r="D1235" i="1" a="1"/>
  <c r="D1235" i="1" s="1"/>
  <c r="D1236" i="1" a="1"/>
  <c r="D1236" i="1"/>
  <c r="D1237" i="1" a="1"/>
  <c r="D1237" i="1" s="1"/>
  <c r="D1238" i="1" a="1"/>
  <c r="D1238" i="1" s="1"/>
  <c r="D1239" i="1" a="1"/>
  <c r="D1239" i="1" s="1"/>
  <c r="D1240" i="1" a="1"/>
  <c r="D1240" i="1" s="1"/>
  <c r="D1241" i="1" a="1"/>
  <c r="D1241" i="1" s="1"/>
  <c r="D1242" i="1" a="1"/>
  <c r="D1242" i="1"/>
  <c r="D1243" i="1" a="1"/>
  <c r="D1243" i="1" s="1"/>
  <c r="D1244" i="1" a="1"/>
  <c r="D1244" i="1"/>
  <c r="D1245" i="1" a="1"/>
  <c r="D1245" i="1" s="1"/>
  <c r="D1246" i="1" a="1"/>
  <c r="D1246" i="1" s="1"/>
  <c r="D1247" i="1" a="1"/>
  <c r="D1247" i="1"/>
  <c r="D1248" i="1" a="1"/>
  <c r="D1248" i="1" s="1"/>
  <c r="D1249" i="1" a="1"/>
  <c r="D1249" i="1" s="1"/>
  <c r="D1250" i="1" a="1"/>
  <c r="D1250" i="1" s="1"/>
  <c r="D1251" i="1" a="1"/>
  <c r="D1251" i="1" s="1"/>
  <c r="D1252" i="1" a="1"/>
  <c r="D1252" i="1" s="1"/>
  <c r="D1253" i="1" a="1"/>
  <c r="D1253" i="1"/>
  <c r="D1254" i="1" a="1"/>
  <c r="D1254" i="1" s="1"/>
  <c r="D1255" i="1" a="1"/>
  <c r="D1255" i="1" s="1"/>
  <c r="D1256" i="1" a="1"/>
  <c r="D1256" i="1" s="1"/>
  <c r="D1257" i="1" a="1"/>
  <c r="D1257" i="1" s="1"/>
  <c r="D1258" i="1" a="1"/>
  <c r="D1258" i="1" s="1"/>
  <c r="D1259" i="1" a="1"/>
  <c r="D1259" i="1" s="1"/>
  <c r="D1260" i="1" a="1"/>
  <c r="D1260" i="1"/>
  <c r="D1261" i="1" a="1"/>
  <c r="D1261" i="1" s="1"/>
  <c r="D1262" i="1" a="1"/>
  <c r="D1262" i="1" s="1"/>
  <c r="D1263" i="1" a="1"/>
  <c r="D1263" i="1" s="1"/>
  <c r="D1264" i="1" a="1"/>
  <c r="D1264" i="1" s="1"/>
  <c r="D1265" i="1" a="1"/>
  <c r="D1265" i="1" s="1"/>
  <c r="D1266" i="1" a="1"/>
  <c r="D1266" i="1"/>
  <c r="D1267" i="1" a="1"/>
  <c r="D1267" i="1" s="1"/>
  <c r="D1268" i="1" a="1"/>
  <c r="D1268" i="1" s="1"/>
  <c r="D1269" i="1" a="1"/>
  <c r="D1269" i="1"/>
  <c r="D1270" i="1" a="1"/>
  <c r="D1270" i="1" s="1"/>
  <c r="D1271" i="1" a="1"/>
  <c r="D1271" i="1"/>
  <c r="D1272" i="1" a="1"/>
  <c r="D1272" i="1" s="1"/>
  <c r="D1273" i="1" a="1"/>
  <c r="D1273" i="1"/>
  <c r="D1274" i="1" a="1"/>
  <c r="D1274" i="1" s="1"/>
  <c r="D1275" i="1" a="1"/>
  <c r="D1275" i="1"/>
  <c r="D1276" i="1" a="1"/>
  <c r="D1276" i="1" s="1"/>
  <c r="D1277" i="1" a="1"/>
  <c r="D1277" i="1" s="1"/>
  <c r="D1278" i="1" a="1"/>
  <c r="D1278" i="1" s="1"/>
  <c r="D1279" i="1" a="1"/>
  <c r="D1279" i="1" s="1"/>
  <c r="D1280" i="1" a="1"/>
  <c r="D1280" i="1" s="1"/>
  <c r="D1281" i="1" a="1"/>
  <c r="D1281" i="1" s="1"/>
  <c r="D1282" i="1" a="1"/>
  <c r="D1282" i="1"/>
  <c r="D1283" i="1" a="1"/>
  <c r="D1283" i="1"/>
  <c r="D1284" i="1" a="1"/>
  <c r="D1284" i="1"/>
  <c r="D1285" i="1" a="1"/>
  <c r="D1285" i="1" s="1"/>
  <c r="D1286" i="1" a="1"/>
  <c r="D1286" i="1" s="1"/>
  <c r="D1287" i="1" a="1"/>
  <c r="D1287" i="1" s="1"/>
  <c r="D1288" i="1" a="1"/>
  <c r="D1288" i="1" s="1"/>
  <c r="D1289" i="1" a="1"/>
  <c r="D1289" i="1"/>
  <c r="D1290" i="1" a="1"/>
  <c r="D1290" i="1" s="1"/>
  <c r="D1291" i="1" a="1"/>
  <c r="D1291" i="1"/>
  <c r="D1292" i="1" a="1"/>
  <c r="D1292" i="1" s="1"/>
  <c r="D1293" i="1" a="1"/>
  <c r="D1293" i="1" s="1"/>
  <c r="D1294" i="1" a="1"/>
  <c r="D1294" i="1"/>
  <c r="D1295" i="1" a="1"/>
  <c r="D1295" i="1" s="1"/>
  <c r="D1296" i="1" a="1"/>
  <c r="D1296" i="1" s="1"/>
  <c r="D1297" i="1" a="1"/>
  <c r="D1297" i="1" s="1"/>
  <c r="D1298" i="1" a="1"/>
  <c r="D1298" i="1" s="1"/>
  <c r="D1299" i="1" a="1"/>
  <c r="D1299" i="1" s="1"/>
  <c r="D1300" i="1" a="1"/>
  <c r="D1300" i="1" s="1"/>
  <c r="D1301" i="1" a="1"/>
  <c r="D1301" i="1" s="1"/>
  <c r="D1302" i="1" a="1"/>
  <c r="D1302" i="1"/>
  <c r="D1303" i="1" a="1"/>
  <c r="D1303" i="1" s="1"/>
  <c r="D1304" i="1" a="1"/>
  <c r="D1304" i="1"/>
  <c r="D1305" i="1" a="1"/>
  <c r="D1305" i="1" s="1"/>
  <c r="D1306" i="1" a="1"/>
  <c r="D1306" i="1"/>
  <c r="D1307" i="1" a="1"/>
  <c r="D1307" i="1"/>
  <c r="D1308" i="1" a="1"/>
  <c r="D1308" i="1" s="1"/>
  <c r="D1309" i="1" a="1"/>
  <c r="D1309" i="1" s="1"/>
  <c r="D1310" i="1" a="1"/>
  <c r="D1310" i="1"/>
  <c r="D1311" i="1" a="1"/>
  <c r="D1311" i="1" s="1"/>
  <c r="D1312" i="1" a="1"/>
  <c r="D1312" i="1" s="1"/>
  <c r="D1313" i="1" a="1"/>
  <c r="D1313" i="1" s="1"/>
  <c r="D1314" i="1" a="1"/>
  <c r="D1314" i="1"/>
  <c r="D1315" i="1" a="1"/>
  <c r="D1315" i="1"/>
  <c r="D1316" i="1" a="1"/>
  <c r="D1316" i="1"/>
  <c r="D1317" i="1" a="1"/>
  <c r="D1317" i="1" s="1"/>
  <c r="D1318" i="1" a="1"/>
  <c r="D1318" i="1" s="1"/>
  <c r="D1319" i="1" a="1"/>
  <c r="D1319" i="1" s="1"/>
  <c r="D1320" i="1" a="1"/>
  <c r="D1320" i="1" s="1"/>
  <c r="D1321" i="1" a="1"/>
  <c r="D1321" i="1" s="1"/>
  <c r="D1322" i="1" a="1"/>
  <c r="D1322" i="1" s="1"/>
  <c r="D1323" i="1" a="1"/>
  <c r="D1323" i="1" s="1"/>
  <c r="D1324" i="1" a="1"/>
  <c r="D1324" i="1" s="1"/>
  <c r="D1325" i="1" a="1"/>
  <c r="D1325" i="1" s="1"/>
  <c r="D1326" i="1" a="1"/>
  <c r="D1326" i="1"/>
  <c r="D1327" i="1" a="1"/>
  <c r="D1327" i="1" s="1"/>
  <c r="D1328" i="1" a="1"/>
  <c r="D1328" i="1" s="1"/>
  <c r="D1329" i="1" a="1"/>
  <c r="D1329" i="1" s="1"/>
  <c r="D1330" i="1" a="1"/>
  <c r="D1330" i="1"/>
  <c r="D1331" i="1" a="1"/>
  <c r="D1331" i="1" s="1"/>
  <c r="D1332" i="1" a="1"/>
  <c r="D1332" i="1" s="1"/>
  <c r="D1333" i="1" a="1"/>
  <c r="D1333" i="1" s="1"/>
  <c r="D1334" i="1" a="1"/>
  <c r="D1334" i="1"/>
  <c r="D1335" i="1" a="1"/>
  <c r="D1335" i="1" s="1"/>
  <c r="D1336" i="1" a="1"/>
  <c r="D1336" i="1" s="1"/>
  <c r="D1337" i="1" a="1"/>
  <c r="D1337" i="1" s="1"/>
  <c r="D1338" i="1" a="1"/>
  <c r="D1338" i="1" s="1"/>
  <c r="D1339" i="1" a="1"/>
  <c r="D1339" i="1" s="1"/>
  <c r="D1340" i="1" a="1"/>
  <c r="D1340" i="1"/>
  <c r="D1341" i="1" a="1"/>
  <c r="D1341" i="1" s="1"/>
  <c r="D1342" i="1" a="1"/>
  <c r="D1342" i="1" s="1"/>
  <c r="D1343" i="1" a="1"/>
  <c r="D1343" i="1" s="1"/>
  <c r="D1344" i="1" a="1"/>
  <c r="D1344" i="1" s="1"/>
  <c r="D1345" i="1" a="1"/>
  <c r="D1345" i="1" s="1"/>
  <c r="D1346" i="1" a="1"/>
  <c r="D1346" i="1"/>
  <c r="D1347" i="1" a="1"/>
  <c r="D1347" i="1"/>
  <c r="D1348" i="1" a="1"/>
  <c r="D1348" i="1" s="1"/>
  <c r="D1349" i="1" a="1"/>
  <c r="D1349" i="1" s="1"/>
  <c r="D1350" i="1" a="1"/>
  <c r="D1350" i="1"/>
  <c r="D1351" i="1" a="1"/>
  <c r="D1351" i="1" s="1"/>
  <c r="D1352" i="1" a="1"/>
  <c r="D1352" i="1" s="1"/>
  <c r="D1353" i="1" a="1"/>
  <c r="D1353" i="1" s="1"/>
  <c r="D1354" i="1" a="1"/>
  <c r="D1354" i="1" s="1"/>
  <c r="D1355" i="1" a="1"/>
  <c r="D1355" i="1"/>
  <c r="D1356" i="1" a="1"/>
  <c r="D1356" i="1" s="1"/>
  <c r="D1357" i="1" a="1"/>
  <c r="D1357" i="1" s="1"/>
  <c r="D1358" i="1" a="1"/>
  <c r="D1358" i="1"/>
  <c r="D1359" i="1" a="1"/>
  <c r="D1359" i="1" s="1"/>
  <c r="D1360" i="1" a="1"/>
  <c r="D1360" i="1" s="1"/>
  <c r="D1361" i="1" a="1"/>
  <c r="D1361" i="1" s="1"/>
  <c r="D1362" i="1" a="1"/>
  <c r="D1362" i="1" s="1"/>
  <c r="D1363" i="1" a="1"/>
  <c r="D1363" i="1" s="1"/>
  <c r="D1364" i="1" a="1"/>
  <c r="D1364" i="1" s="1"/>
  <c r="D1365" i="1" a="1"/>
  <c r="D1365" i="1" s="1"/>
  <c r="D1366" i="1" a="1"/>
  <c r="D1366" i="1" s="1"/>
  <c r="D1367" i="1" a="1"/>
  <c r="D1367" i="1" s="1"/>
  <c r="D1368" i="1" a="1"/>
  <c r="D1368" i="1" s="1"/>
  <c r="D1369" i="1" a="1"/>
  <c r="D1369" i="1" s="1"/>
  <c r="D1370" i="1" a="1"/>
  <c r="D1370" i="1" s="1"/>
  <c r="D1371" i="1" a="1"/>
  <c r="D1371" i="1" s="1"/>
  <c r="D1372" i="1" a="1"/>
  <c r="D1372" i="1" s="1"/>
  <c r="D1373" i="1" a="1"/>
  <c r="D1373" i="1" s="1"/>
  <c r="D1374" i="1" a="1"/>
  <c r="D1374" i="1" s="1"/>
  <c r="D1375" i="1" a="1"/>
  <c r="D1375" i="1" s="1"/>
  <c r="D1376" i="1" a="1"/>
  <c r="D1376" i="1" s="1"/>
  <c r="D1377" i="1" a="1"/>
  <c r="D1377" i="1"/>
  <c r="D1378" i="1" a="1"/>
  <c r="D1378" i="1"/>
  <c r="D1379" i="1" a="1"/>
  <c r="D1379" i="1" s="1"/>
  <c r="D1380" i="1" a="1"/>
  <c r="D1380" i="1" s="1"/>
  <c r="D1381" i="1" a="1"/>
  <c r="D1381" i="1" s="1"/>
  <c r="D1382" i="1" a="1"/>
  <c r="D1382" i="1" s="1"/>
  <c r="D1383" i="1" a="1"/>
  <c r="D1383" i="1" s="1"/>
  <c r="D1384" i="1" a="1"/>
  <c r="D1384" i="1"/>
  <c r="D1385" i="1" a="1"/>
  <c r="D1385" i="1" s="1"/>
  <c r="D1386" i="1" a="1"/>
  <c r="D1386" i="1" s="1"/>
  <c r="D1387" i="1" a="1"/>
  <c r="D1387" i="1" s="1"/>
  <c r="D1388" i="1" a="1"/>
  <c r="D1388" i="1" s="1"/>
  <c r="D1389" i="1" a="1"/>
  <c r="D1389" i="1" s="1"/>
  <c r="D1390" i="1" a="1"/>
  <c r="D1390" i="1"/>
  <c r="D1391" i="1" a="1"/>
  <c r="D1391" i="1" s="1"/>
  <c r="D1392" i="1" a="1"/>
  <c r="D1392" i="1" s="1"/>
  <c r="D1393" i="1" a="1"/>
  <c r="D1393" i="1" s="1"/>
  <c r="D1394" i="1" a="1"/>
  <c r="D1394" i="1" s="1"/>
  <c r="D1395" i="1" a="1"/>
  <c r="D1395" i="1" s="1"/>
  <c r="D1396" i="1" a="1"/>
  <c r="D1396" i="1"/>
  <c r="D1397" i="1" a="1"/>
  <c r="D1397" i="1" s="1"/>
  <c r="D1398" i="1" a="1"/>
  <c r="D1398" i="1" s="1"/>
  <c r="D1399" i="1" a="1"/>
  <c r="D1399" i="1" s="1"/>
  <c r="D1400" i="1" a="1"/>
  <c r="D1400" i="1" s="1"/>
  <c r="D1401" i="1" a="1"/>
  <c r="D1401" i="1" s="1"/>
  <c r="D1402" i="1" a="1"/>
  <c r="D1402" i="1" s="1"/>
  <c r="D1403" i="1" a="1"/>
  <c r="D1403" i="1" s="1"/>
  <c r="D1404" i="1" a="1"/>
  <c r="D1404" i="1" s="1"/>
  <c r="D1405" i="1" a="1"/>
  <c r="D1405" i="1" s="1"/>
  <c r="D1406" i="1" a="1"/>
  <c r="D1406" i="1" s="1"/>
  <c r="D1407" i="1" a="1"/>
  <c r="D1407" i="1" s="1"/>
  <c r="D1408" i="1" a="1"/>
  <c r="D1408" i="1"/>
  <c r="D1409" i="1" a="1"/>
  <c r="D1409" i="1" s="1"/>
  <c r="D1410" i="1" a="1"/>
  <c r="D1410" i="1"/>
  <c r="D1411" i="1" a="1"/>
  <c r="D1411" i="1"/>
  <c r="D1412" i="1" a="1"/>
  <c r="D1412" i="1" s="1"/>
  <c r="D1413" i="1" a="1"/>
  <c r="D1413" i="1" s="1"/>
  <c r="D1414" i="1" a="1"/>
  <c r="D1414" i="1"/>
  <c r="D1415" i="1" a="1"/>
  <c r="D1415" i="1" s="1"/>
  <c r="D1416" i="1" a="1"/>
  <c r="D1416" i="1" s="1"/>
  <c r="D1417" i="1" a="1"/>
  <c r="D1417" i="1" s="1"/>
  <c r="D1418" i="1" a="1"/>
  <c r="D1418" i="1" s="1"/>
  <c r="D1419" i="1" a="1"/>
  <c r="D1419" i="1" s="1"/>
  <c r="D1420" i="1" a="1"/>
  <c r="D1420" i="1"/>
  <c r="D1421" i="1" a="1"/>
  <c r="D1421" i="1" s="1"/>
  <c r="D1422" i="1" a="1"/>
  <c r="D1422" i="1"/>
  <c r="D1423" i="1" a="1"/>
  <c r="D1423" i="1" s="1"/>
  <c r="D1424" i="1" a="1"/>
  <c r="D1424" i="1" s="1"/>
  <c r="D1425" i="1" a="1"/>
  <c r="D1425" i="1" s="1"/>
  <c r="D1426" i="1" a="1"/>
  <c r="D1426" i="1" s="1"/>
  <c r="D1427" i="1" a="1"/>
  <c r="D1427" i="1" s="1"/>
  <c r="D1428" i="1" a="1"/>
  <c r="D1428" i="1" s="1"/>
  <c r="D1429" i="1" a="1"/>
  <c r="D1429" i="1" s="1"/>
  <c r="D1430" i="1" a="1"/>
  <c r="D1430" i="1"/>
  <c r="D1431" i="1" a="1"/>
  <c r="D1431" i="1" s="1"/>
  <c r="D1432" i="1" a="1"/>
  <c r="D1432" i="1" s="1"/>
  <c r="D1433" i="1" a="1"/>
  <c r="D1433" i="1" s="1"/>
  <c r="D1434" i="1" a="1"/>
  <c r="D1434" i="1" s="1"/>
  <c r="D1435" i="1" a="1"/>
  <c r="D1435" i="1"/>
  <c r="D1436" i="1" a="1"/>
  <c r="D1436" i="1" s="1"/>
  <c r="D1437" i="1" a="1"/>
  <c r="D1437" i="1" s="1"/>
  <c r="D1438" i="1" a="1"/>
  <c r="D1438" i="1"/>
  <c r="D1439" i="1" a="1"/>
  <c r="D1439" i="1" s="1"/>
  <c r="D1440" i="1" a="1"/>
  <c r="D1440" i="1" s="1"/>
  <c r="D1441" i="1" a="1"/>
  <c r="D1441" i="1"/>
  <c r="D1442" i="1" a="1"/>
  <c r="D1442" i="1" s="1"/>
  <c r="D1443" i="1" a="1"/>
  <c r="D1443" i="1" s="1"/>
  <c r="D1444" i="1" a="1"/>
  <c r="D1444" i="1" s="1"/>
  <c r="D1445" i="1" a="1"/>
  <c r="D1445" i="1" s="1"/>
  <c r="D1446" i="1" a="1"/>
  <c r="D1446" i="1" s="1"/>
  <c r="D1447" i="1" a="1"/>
  <c r="D1447" i="1" s="1"/>
  <c r="D1448" i="1" a="1"/>
  <c r="D1448" i="1" s="1"/>
  <c r="D1449" i="1" a="1"/>
  <c r="D1449" i="1" s="1"/>
  <c r="D1450" i="1" a="1"/>
  <c r="D1450" i="1"/>
  <c r="D1451" i="1" a="1"/>
  <c r="D1451" i="1" s="1"/>
  <c r="D1452" i="1" a="1"/>
  <c r="D1452" i="1" s="1"/>
  <c r="D1453" i="1" a="1"/>
  <c r="D1453" i="1" s="1"/>
  <c r="D1454" i="1" a="1"/>
  <c r="D1454" i="1"/>
  <c r="D1455" i="1" a="1"/>
  <c r="D1455" i="1" s="1"/>
  <c r="D1456" i="1" a="1"/>
  <c r="D1456" i="1" s="1"/>
  <c r="D1457" i="1" a="1"/>
  <c r="D1457" i="1"/>
  <c r="D1458" i="1" a="1"/>
  <c r="D1458" i="1" s="1"/>
  <c r="D1459" i="1" a="1"/>
  <c r="D1459" i="1"/>
  <c r="D1460" i="1" a="1"/>
  <c r="D1460" i="1" s="1"/>
  <c r="D1461" i="1" a="1"/>
  <c r="D1461" i="1" s="1"/>
  <c r="D1462" i="1" a="1"/>
  <c r="D1462" i="1" s="1"/>
  <c r="D1463" i="1" a="1"/>
  <c r="D1463" i="1" s="1"/>
  <c r="D1464" i="1" a="1"/>
  <c r="D1464" i="1" s="1"/>
  <c r="D1465" i="1" a="1"/>
  <c r="D1465" i="1" s="1"/>
  <c r="D1466" i="1" a="1"/>
  <c r="D1466" i="1" s="1"/>
  <c r="D1467" i="1" a="1"/>
  <c r="D1467" i="1" s="1"/>
  <c r="D1468" i="1" a="1"/>
  <c r="D1468" i="1" s="1"/>
  <c r="D1469" i="1" a="1"/>
  <c r="D1469" i="1" s="1"/>
  <c r="D1470" i="1" a="1"/>
  <c r="D1470" i="1"/>
  <c r="D1471" i="1" a="1"/>
  <c r="D1471" i="1" s="1"/>
  <c r="D1472" i="1" a="1"/>
  <c r="D1472" i="1" s="1"/>
  <c r="D1473" i="1" a="1"/>
  <c r="D1473" i="1" s="1"/>
  <c r="D1474" i="1" a="1"/>
  <c r="D1474" i="1" s="1"/>
  <c r="D1475" i="1" a="1"/>
  <c r="D1475" i="1" s="1"/>
  <c r="D1476" i="1" a="1"/>
  <c r="D1476" i="1"/>
  <c r="D1477" i="1" a="1"/>
  <c r="D1477" i="1" s="1"/>
  <c r="D1478" i="1" a="1"/>
  <c r="D1478" i="1" s="1"/>
  <c r="D1479" i="1" a="1"/>
  <c r="D1479" i="1" s="1"/>
  <c r="D1480" i="1" a="1"/>
  <c r="D1480" i="1" s="1"/>
  <c r="D1481" i="1" a="1"/>
  <c r="D1481" i="1"/>
  <c r="D1482" i="1" a="1"/>
  <c r="D1482" i="1" s="1"/>
  <c r="D1483" i="1" a="1"/>
  <c r="D1483" i="1" s="1"/>
  <c r="D1484" i="1" a="1"/>
  <c r="D1484" i="1" s="1"/>
  <c r="D1485" i="1" a="1"/>
  <c r="D1485" i="1" s="1"/>
  <c r="D1486" i="1" a="1"/>
  <c r="D1486" i="1"/>
  <c r="D1487" i="1" a="1"/>
  <c r="D1487" i="1" s="1"/>
  <c r="D1488" i="1" a="1"/>
  <c r="D1488" i="1"/>
  <c r="D1489" i="1" a="1"/>
  <c r="D1489" i="1" s="1"/>
  <c r="D1490" i="1" a="1"/>
  <c r="D1490" i="1"/>
  <c r="D1491" i="1" a="1"/>
  <c r="D1491" i="1" s="1"/>
  <c r="D1492" i="1" a="1"/>
  <c r="D1492" i="1"/>
  <c r="D1493" i="1" a="1"/>
  <c r="D1493" i="1" s="1"/>
  <c r="D1494" i="1" a="1"/>
  <c r="D1494" i="1" s="1"/>
  <c r="D1495" i="1" a="1"/>
  <c r="D1495" i="1" s="1"/>
  <c r="D1496" i="1" a="1"/>
  <c r="D1496" i="1" s="1"/>
  <c r="D1497" i="1" a="1"/>
  <c r="D1497" i="1"/>
  <c r="D1498" i="1" a="1"/>
  <c r="D1498" i="1" s="1"/>
  <c r="D1499" i="1" a="1"/>
  <c r="D1499" i="1"/>
  <c r="D1500" i="1" a="1"/>
  <c r="D1500" i="1" s="1"/>
  <c r="D1501" i="1" a="1"/>
  <c r="D1501" i="1" s="1"/>
  <c r="D1502" i="1" a="1"/>
  <c r="D1502" i="1" s="1"/>
  <c r="D1503" i="1" a="1"/>
  <c r="D1503" i="1" s="1"/>
  <c r="D1504" i="1" a="1"/>
  <c r="D1504" i="1" s="1"/>
  <c r="D1505" i="1" a="1"/>
  <c r="D1505" i="1" s="1"/>
  <c r="D1506" i="1" a="1"/>
  <c r="D1506" i="1" s="1"/>
  <c r="D1507" i="1" a="1"/>
  <c r="D1507" i="1" s="1"/>
  <c r="D1508" i="1" a="1"/>
  <c r="D1508" i="1" s="1"/>
  <c r="D1509" i="1" a="1"/>
  <c r="D1509" i="1" s="1"/>
  <c r="D1510" i="1" a="1"/>
  <c r="D1510" i="1"/>
  <c r="D1511" i="1" a="1"/>
  <c r="D1511" i="1" s="1"/>
  <c r="D1512" i="1" a="1"/>
  <c r="D1512" i="1" s="1"/>
  <c r="D1513" i="1" a="1"/>
  <c r="D1513" i="1"/>
  <c r="D1514" i="1" a="1"/>
  <c r="D1514" i="1" s="1"/>
  <c r="D1515" i="1" a="1"/>
  <c r="D1515" i="1"/>
  <c r="D1516" i="1" a="1"/>
  <c r="D1516" i="1" s="1"/>
  <c r="D1517" i="1" a="1"/>
  <c r="D1517" i="1" s="1"/>
  <c r="D1518" i="1" a="1"/>
  <c r="D1518" i="1" s="1"/>
  <c r="D1519" i="1" a="1"/>
  <c r="D1519" i="1" s="1"/>
  <c r="D1520" i="1" a="1"/>
  <c r="D1520" i="1" s="1"/>
  <c r="D1521" i="1" a="1"/>
  <c r="D1521" i="1"/>
  <c r="D1522" i="1" a="1"/>
  <c r="D1522" i="1"/>
  <c r="D1523" i="1" a="1"/>
  <c r="D1523" i="1"/>
  <c r="D1524" i="1" a="1"/>
  <c r="D1524" i="1" s="1"/>
  <c r="D1525" i="1" a="1"/>
  <c r="D1525" i="1" s="1"/>
  <c r="D1526" i="1" a="1"/>
  <c r="D1526" i="1" s="1"/>
  <c r="D1527" i="1" a="1"/>
  <c r="D1527" i="1" s="1"/>
  <c r="D1528" i="1" a="1"/>
  <c r="D1528" i="1" s="1"/>
  <c r="D1529" i="1" a="1"/>
  <c r="D1529" i="1"/>
  <c r="D1530" i="1" a="1"/>
  <c r="D1530" i="1" s="1"/>
  <c r="D1531" i="1" a="1"/>
  <c r="D1531" i="1" s="1"/>
  <c r="D1532" i="1" a="1"/>
  <c r="D1532" i="1" s="1"/>
  <c r="D1533" i="1" a="1"/>
  <c r="D1533" i="1" s="1"/>
  <c r="D1534" i="1" a="1"/>
  <c r="D1534" i="1" s="1"/>
  <c r="D1535" i="1" a="1"/>
  <c r="D1535" i="1" s="1"/>
  <c r="D1536" i="1" a="1"/>
  <c r="D1536" i="1"/>
  <c r="D1537" i="1" a="1"/>
  <c r="D1537" i="1" s="1"/>
  <c r="D1538" i="1" a="1"/>
  <c r="D1538" i="1" s="1"/>
  <c r="D1539" i="1" a="1"/>
  <c r="D1539" i="1" s="1"/>
  <c r="D1540" i="1" a="1"/>
  <c r="D1540" i="1"/>
  <c r="D1541" i="1" a="1"/>
  <c r="D1541" i="1" s="1"/>
  <c r="D1542" i="1" a="1"/>
  <c r="D1542" i="1" s="1"/>
  <c r="D1543" i="1" a="1"/>
  <c r="D1543" i="1" s="1"/>
  <c r="D1544" i="1" a="1"/>
  <c r="D1544" i="1" s="1"/>
  <c r="D1545" i="1" a="1"/>
  <c r="D1545" i="1" s="1"/>
  <c r="D1546" i="1" a="1"/>
  <c r="D1546" i="1" s="1"/>
  <c r="D1547" i="1" a="1"/>
  <c r="D1547" i="1" s="1"/>
  <c r="D1548" i="1" a="1"/>
  <c r="D1548" i="1" s="1"/>
  <c r="D1549" i="1" a="1"/>
  <c r="D1549" i="1" s="1"/>
  <c r="D1550" i="1" a="1"/>
  <c r="D1550" i="1"/>
  <c r="D1551" i="1" a="1"/>
  <c r="D1551" i="1" s="1"/>
  <c r="D1552" i="1" a="1"/>
  <c r="D1552" i="1"/>
  <c r="D1553" i="1" a="1"/>
  <c r="D1553" i="1" s="1"/>
  <c r="D1554" i="1" a="1"/>
  <c r="D1554" i="1" s="1"/>
  <c r="D1555" i="1" a="1"/>
  <c r="D1555" i="1" s="1"/>
  <c r="D1556" i="1" a="1"/>
  <c r="D1556" i="1"/>
  <c r="D1557" i="1" a="1"/>
  <c r="D1557" i="1" s="1"/>
  <c r="D1558" i="1" a="1"/>
  <c r="D1558" i="1" s="1"/>
  <c r="D1559" i="1" a="1"/>
  <c r="D1559" i="1" s="1"/>
  <c r="D1560" i="1" a="1"/>
  <c r="D1560" i="1" s="1"/>
  <c r="D1561" i="1" a="1"/>
  <c r="D1561" i="1" s="1"/>
  <c r="D1562" i="1" a="1"/>
  <c r="D1562" i="1" s="1"/>
  <c r="D1563" i="1" a="1"/>
  <c r="D1563" i="1"/>
  <c r="D1564" i="1" a="1"/>
  <c r="D1564" i="1" s="1"/>
  <c r="D1565" i="1" a="1"/>
  <c r="D1565" i="1" s="1"/>
  <c r="D1566" i="1" a="1"/>
  <c r="D1566" i="1" s="1"/>
  <c r="D1567" i="1" a="1"/>
  <c r="D1567" i="1" s="1"/>
  <c r="D1568" i="1" a="1"/>
  <c r="D1568" i="1" s="1"/>
  <c r="D1569" i="1" a="1"/>
  <c r="D1569" i="1" s="1"/>
  <c r="D1570" i="1" a="1"/>
  <c r="D1570" i="1" s="1"/>
  <c r="D1571" i="1" a="1"/>
  <c r="D1571" i="1" s="1"/>
  <c r="D1572" i="1" a="1"/>
  <c r="D1572" i="1" s="1"/>
  <c r="D1573" i="1" a="1"/>
  <c r="D1573" i="1" s="1"/>
  <c r="D1574" i="1" a="1"/>
  <c r="D1574" i="1"/>
  <c r="D1575" i="1" a="1"/>
  <c r="D1575" i="1" s="1"/>
  <c r="D1576" i="1" a="1"/>
  <c r="D1576" i="1" s="1"/>
  <c r="D1577" i="1" a="1"/>
  <c r="D1577" i="1"/>
  <c r="D1578" i="1" a="1"/>
  <c r="D1578" i="1" s="1"/>
  <c r="D1579" i="1" a="1"/>
  <c r="D1579" i="1" s="1"/>
  <c r="D1580" i="1" a="1"/>
  <c r="D1580" i="1" s="1"/>
  <c r="D1581" i="1" a="1"/>
  <c r="D1581" i="1" s="1"/>
  <c r="D1582" i="1" a="1"/>
  <c r="D1582" i="1" s="1"/>
  <c r="D1583" i="1" a="1"/>
  <c r="D1583" i="1" s="1"/>
  <c r="D1584" i="1" a="1"/>
  <c r="D1584" i="1" s="1"/>
  <c r="D1585" i="1" a="1"/>
  <c r="D1585" i="1" s="1"/>
  <c r="D1586" i="1" a="1"/>
  <c r="D1586" i="1" s="1"/>
  <c r="D1587" i="1" a="1"/>
  <c r="D1587" i="1" s="1"/>
  <c r="D1588" i="1" a="1"/>
  <c r="D1588" i="1" s="1"/>
  <c r="D1589" i="1" a="1"/>
  <c r="D1589" i="1" s="1"/>
  <c r="D1590" i="1" a="1"/>
  <c r="D1590" i="1" s="1"/>
  <c r="D1591" i="1" a="1"/>
  <c r="D1591" i="1" s="1"/>
  <c r="D1592" i="1" a="1"/>
  <c r="D1592" i="1" s="1"/>
  <c r="D1593" i="1" a="1"/>
  <c r="D1593" i="1"/>
  <c r="D1594" i="1" a="1"/>
  <c r="D1594" i="1"/>
  <c r="D1595" i="1" a="1"/>
  <c r="D1595" i="1" s="1"/>
  <c r="D1596" i="1" a="1"/>
  <c r="D1596" i="1" s="1"/>
  <c r="D1597" i="1" a="1"/>
  <c r="D1597" i="1" s="1"/>
  <c r="D1598" i="1" a="1"/>
  <c r="D1598" i="1" s="1"/>
  <c r="D1599" i="1" a="1"/>
  <c r="D1599" i="1" s="1"/>
  <c r="D1600" i="1" a="1"/>
  <c r="D1600" i="1"/>
  <c r="D1601" i="1" a="1"/>
  <c r="D1601" i="1" s="1"/>
  <c r="D1602" i="1" a="1"/>
  <c r="D1602" i="1" s="1"/>
  <c r="D1603" i="1" a="1"/>
  <c r="D1603" i="1" s="1"/>
  <c r="D1604" i="1" a="1"/>
  <c r="D1604" i="1" s="1"/>
  <c r="D1605" i="1" a="1"/>
  <c r="D1605" i="1" s="1"/>
  <c r="D1606" i="1" a="1"/>
  <c r="D1606" i="1"/>
  <c r="D1607" i="1" a="1"/>
  <c r="D1607" i="1" s="1"/>
  <c r="D1608" i="1" a="1"/>
  <c r="D1608" i="1" s="1"/>
  <c r="D1609" i="1" a="1"/>
  <c r="D1609" i="1" s="1"/>
  <c r="D1610" i="1" a="1"/>
  <c r="D1610" i="1" s="1"/>
  <c r="D1611" i="1" a="1"/>
  <c r="D1611" i="1"/>
  <c r="D1612" i="1" a="1"/>
  <c r="D1612" i="1"/>
  <c r="D1613" i="1" a="1"/>
  <c r="D1613" i="1" s="1"/>
  <c r="D1614" i="1" a="1"/>
  <c r="D1614" i="1" s="1"/>
  <c r="D1615" i="1" a="1"/>
  <c r="D1615" i="1" s="1"/>
  <c r="D1616" i="1" a="1"/>
  <c r="D1616" i="1" s="1"/>
  <c r="D1617" i="1" a="1"/>
  <c r="D1617" i="1" s="1"/>
  <c r="D1618" i="1" a="1"/>
  <c r="D1618" i="1"/>
  <c r="D1619" i="1" a="1"/>
  <c r="D1619" i="1" s="1"/>
  <c r="D1620" i="1" a="1"/>
  <c r="D1620" i="1"/>
  <c r="D1621" i="1" a="1"/>
  <c r="D1621" i="1" s="1"/>
  <c r="D1622" i="1" a="1"/>
  <c r="D1622" i="1" s="1"/>
  <c r="D1623" i="1" a="1"/>
  <c r="D1623" i="1" s="1"/>
  <c r="D1624" i="1" a="1"/>
  <c r="D1624" i="1" s="1"/>
  <c r="D1625" i="1" a="1"/>
  <c r="D1625" i="1" s="1"/>
  <c r="D1626" i="1" a="1"/>
  <c r="D1626" i="1" s="1"/>
  <c r="D1627" i="1" a="1"/>
  <c r="D1627" i="1" s="1"/>
  <c r="D1628" i="1" a="1"/>
  <c r="D1628" i="1" s="1"/>
  <c r="D1629" i="1" a="1"/>
  <c r="D1629" i="1" s="1"/>
  <c r="D1630" i="1" a="1"/>
  <c r="D1630" i="1" s="1"/>
  <c r="D1631" i="1" a="1"/>
  <c r="D1631" i="1" s="1"/>
  <c r="D1632" i="1" a="1"/>
  <c r="D1632" i="1"/>
  <c r="D1633" i="1" a="1"/>
  <c r="D1633" i="1"/>
  <c r="D1634" i="1" a="1"/>
  <c r="D1634" i="1" s="1"/>
  <c r="D1635" i="1" a="1"/>
  <c r="D1635" i="1" s="1"/>
  <c r="D1636" i="1" a="1"/>
  <c r="D1636" i="1" s="1"/>
  <c r="D1637" i="1" a="1"/>
  <c r="D1637" i="1" s="1"/>
  <c r="D1638" i="1" a="1"/>
  <c r="D1638" i="1"/>
  <c r="D1639" i="1" a="1"/>
  <c r="D1639" i="1" s="1"/>
  <c r="D1640" i="1" a="1"/>
  <c r="D1640" i="1" s="1"/>
  <c r="D1641" i="1" a="1"/>
  <c r="D1641" i="1" s="1"/>
  <c r="D1642" i="1" a="1"/>
  <c r="D1642" i="1"/>
  <c r="D1643" i="1" a="1"/>
  <c r="D1643" i="1"/>
  <c r="D1644" i="1" a="1"/>
  <c r="D1644" i="1" s="1"/>
  <c r="D1645" i="1" a="1"/>
  <c r="D1645" i="1" s="1"/>
  <c r="D1646" i="1" a="1"/>
  <c r="D1646" i="1" s="1"/>
  <c r="D1647" i="1" a="1"/>
  <c r="D1647" i="1" s="1"/>
  <c r="D1648" i="1" a="1"/>
  <c r="D1648" i="1" s="1"/>
  <c r="D1649" i="1" a="1"/>
  <c r="D1649" i="1"/>
  <c r="D1650" i="1" a="1"/>
  <c r="D1650" i="1"/>
  <c r="D1651" i="1" a="1"/>
  <c r="D1651" i="1" s="1"/>
  <c r="D1652" i="1" a="1"/>
  <c r="D1652" i="1" s="1"/>
  <c r="D1653" i="1" a="1"/>
  <c r="D1653" i="1" s="1"/>
  <c r="D1654" i="1" a="1"/>
  <c r="D1654" i="1"/>
  <c r="D1655" i="1" a="1"/>
  <c r="D1655" i="1" s="1"/>
  <c r="D1656" i="1" a="1"/>
  <c r="D1656" i="1" s="1"/>
  <c r="D1657" i="1" a="1"/>
  <c r="D1657" i="1" s="1"/>
  <c r="D1658" i="1" a="1"/>
  <c r="D1658" i="1" s="1"/>
  <c r="D1659" i="1" a="1"/>
  <c r="D1659" i="1" s="1"/>
  <c r="D1660" i="1" a="1"/>
  <c r="D1660" i="1" s="1"/>
  <c r="D1661" i="1" a="1"/>
  <c r="D1661" i="1" s="1"/>
  <c r="D1662" i="1" a="1"/>
  <c r="D1662" i="1" s="1"/>
  <c r="D1663" i="1" a="1"/>
  <c r="D1663" i="1" s="1"/>
  <c r="D1664" i="1" a="1"/>
  <c r="D1664" i="1" s="1"/>
  <c r="D1665" i="1" a="1"/>
  <c r="D1665" i="1" s="1"/>
  <c r="D1666" i="1" a="1"/>
  <c r="D1666" i="1" s="1"/>
  <c r="D1667" i="1" a="1"/>
  <c r="D1667" i="1"/>
  <c r="D1668" i="1" a="1"/>
  <c r="D1668" i="1" s="1"/>
  <c r="D1669" i="1" a="1"/>
  <c r="D1669" i="1" s="1"/>
  <c r="D1670" i="1" a="1"/>
  <c r="D1670" i="1"/>
  <c r="D1671" i="1" a="1"/>
  <c r="D1671" i="1" s="1"/>
  <c r="D1672" i="1" a="1"/>
  <c r="D1672" i="1" s="1"/>
  <c r="D1673" i="1" a="1"/>
  <c r="D1673" i="1" s="1"/>
  <c r="D1674" i="1" a="1"/>
  <c r="D1674" i="1" s="1"/>
  <c r="D1675" i="1" a="1"/>
  <c r="D1675" i="1" s="1"/>
  <c r="D1676" i="1" a="1"/>
  <c r="D1676" i="1"/>
  <c r="D1677" i="1" a="1"/>
  <c r="D1677" i="1" s="1"/>
  <c r="D1678" i="1" a="1"/>
  <c r="D1678" i="1"/>
  <c r="D1679" i="1" a="1"/>
  <c r="D1679" i="1" s="1"/>
  <c r="D1680" i="1" a="1"/>
  <c r="D1680" i="1" s="1"/>
  <c r="D1681" i="1" a="1"/>
  <c r="D1681" i="1" s="1"/>
  <c r="D1682" i="1" a="1"/>
  <c r="D1682" i="1"/>
  <c r="D1683" i="1" a="1"/>
  <c r="D1683" i="1" s="1"/>
  <c r="D1684" i="1" a="1"/>
  <c r="D1684" i="1" s="1"/>
  <c r="D1685" i="1" a="1"/>
  <c r="D1685" i="1" s="1"/>
  <c r="D1686" i="1" a="1"/>
  <c r="D1686" i="1" s="1"/>
  <c r="D1687" i="1" a="1"/>
  <c r="D1687" i="1" s="1"/>
  <c r="D1688" i="1" a="1"/>
  <c r="D1688" i="1"/>
  <c r="D1689" i="1" a="1"/>
  <c r="D1689" i="1" s="1"/>
  <c r="D1690" i="1" a="1"/>
  <c r="D1690" i="1" s="1"/>
  <c r="D1691" i="1" a="1"/>
  <c r="D1691" i="1"/>
  <c r="D1692" i="1" a="1"/>
  <c r="D1692" i="1" s="1"/>
  <c r="D1693" i="1" a="1"/>
  <c r="D1693" i="1" s="1"/>
  <c r="D1694" i="1" a="1"/>
  <c r="D1694" i="1" s="1"/>
  <c r="D1695" i="1" a="1"/>
  <c r="D1695" i="1" s="1"/>
  <c r="D1696" i="1" a="1"/>
  <c r="D1696" i="1"/>
  <c r="D1697" i="1" a="1"/>
  <c r="D1697" i="1" s="1"/>
  <c r="D1698" i="1" a="1"/>
  <c r="D1698" i="1" s="1"/>
  <c r="D1699" i="1" a="1"/>
  <c r="D1699" i="1" s="1"/>
  <c r="D1700" i="1" a="1"/>
  <c r="D1700" i="1"/>
  <c r="D1701" i="1" a="1"/>
  <c r="D1701" i="1" s="1"/>
  <c r="D1702" i="1" a="1"/>
  <c r="D1702" i="1"/>
  <c r="D1703" i="1" a="1"/>
  <c r="D1703" i="1" s="1"/>
  <c r="D1704" i="1" a="1"/>
  <c r="D1704" i="1" s="1"/>
  <c r="D1705" i="1" a="1"/>
  <c r="D1705" i="1" s="1"/>
  <c r="D1706" i="1" a="1"/>
  <c r="D1706" i="1"/>
  <c r="D1707" i="1" a="1"/>
  <c r="D1707" i="1" s="1"/>
  <c r="D1708" i="1" a="1"/>
  <c r="D1708" i="1" s="1"/>
  <c r="D1709" i="1" a="1"/>
  <c r="D1709" i="1" s="1"/>
  <c r="D1710" i="1" a="1"/>
  <c r="D1710" i="1" s="1"/>
  <c r="D1711" i="1" a="1"/>
  <c r="D1711" i="1" s="1"/>
  <c r="D1712" i="1" a="1"/>
  <c r="D1712" i="1" s="1"/>
  <c r="D1713" i="1" a="1"/>
  <c r="D1713" i="1" s="1"/>
  <c r="D1714" i="1" a="1"/>
  <c r="D1714" i="1"/>
  <c r="D1715" i="1" a="1"/>
  <c r="D1715" i="1" s="1"/>
  <c r="D1716" i="1" a="1"/>
  <c r="D1716" i="1" s="1"/>
  <c r="D1717" i="1" a="1"/>
  <c r="D1717" i="1" s="1"/>
  <c r="D1718" i="1" a="1"/>
  <c r="D1718" i="1"/>
  <c r="D1719" i="1" a="1"/>
  <c r="D1719" i="1" s="1"/>
  <c r="D1720" i="1" a="1"/>
  <c r="D1720" i="1" s="1"/>
  <c r="D1721" i="1" a="1"/>
  <c r="D1721" i="1"/>
  <c r="D1722" i="1" a="1"/>
  <c r="D1722" i="1" s="1"/>
  <c r="D1723" i="1" a="1"/>
  <c r="D1723" i="1" s="1"/>
  <c r="D1724" i="1" a="1"/>
  <c r="D1724" i="1"/>
  <c r="D1725" i="1" a="1"/>
  <c r="D1725" i="1" s="1"/>
  <c r="D1726" i="1" a="1"/>
  <c r="D1726" i="1" s="1"/>
  <c r="D1727" i="1" a="1"/>
  <c r="D1727" i="1" s="1"/>
  <c r="D1728" i="1" a="1"/>
  <c r="D1728" i="1" s="1"/>
  <c r="D1729" i="1" a="1"/>
  <c r="D1729" i="1" s="1"/>
  <c r="D1730" i="1" a="1"/>
  <c r="D1730" i="1"/>
  <c r="D1731" i="1" a="1"/>
  <c r="D1731" i="1"/>
  <c r="D1732" i="1" a="1"/>
  <c r="D1732" i="1"/>
  <c r="D1733" i="1" a="1"/>
  <c r="D1733" i="1" s="1"/>
  <c r="D1734" i="1" a="1"/>
  <c r="D1734" i="1" s="1"/>
  <c r="D1735" i="1" a="1"/>
  <c r="D1735" i="1" s="1"/>
  <c r="D1736" i="1" a="1"/>
  <c r="D1736" i="1" s="1"/>
  <c r="D1737" i="1" a="1"/>
  <c r="D1737" i="1" s="1"/>
  <c r="D1738" i="1" a="1"/>
  <c r="D1738" i="1" s="1"/>
  <c r="D1739" i="1" a="1"/>
  <c r="D1739" i="1"/>
  <c r="D1740" i="1" a="1"/>
  <c r="D1740" i="1" s="1"/>
  <c r="D1741" i="1" a="1"/>
  <c r="D1741" i="1" s="1"/>
  <c r="D1742" i="1" a="1"/>
  <c r="D1742" i="1" s="1"/>
  <c r="D1743" i="1" a="1"/>
  <c r="D1743" i="1" s="1"/>
  <c r="D1744" i="1" a="1"/>
  <c r="D1744" i="1"/>
  <c r="D1745" i="1" a="1"/>
  <c r="D1745" i="1" s="1"/>
  <c r="D1746" i="1" a="1"/>
  <c r="D1746" i="1"/>
  <c r="D1747" i="1" a="1"/>
  <c r="D1747" i="1" s="1"/>
  <c r="D1748" i="1" a="1"/>
  <c r="D1748" i="1" s="1"/>
  <c r="D1749" i="1" a="1"/>
  <c r="D1749" i="1" s="1"/>
  <c r="D1750" i="1" a="1"/>
  <c r="D1750" i="1" s="1"/>
  <c r="D1751" i="1" a="1"/>
  <c r="D1751" i="1" s="1"/>
  <c r="D1752" i="1" a="1"/>
  <c r="D1752" i="1"/>
  <c r="D1753" i="1" a="1"/>
  <c r="D1753" i="1"/>
  <c r="D1754" i="1" a="1"/>
  <c r="D1754" i="1" s="1"/>
  <c r="D1755" i="1" a="1"/>
  <c r="D1755" i="1"/>
  <c r="D1756" i="1" a="1"/>
  <c r="D1756" i="1" s="1"/>
  <c r="D1757" i="1" a="1"/>
  <c r="D1757" i="1" s="1"/>
  <c r="D1758" i="1" a="1"/>
  <c r="D1758" i="1"/>
  <c r="D1759" i="1" a="1"/>
  <c r="D1759" i="1" s="1"/>
  <c r="D1760" i="1" a="1"/>
  <c r="D1760" i="1" s="1"/>
  <c r="D1761" i="1" a="1"/>
  <c r="D1761" i="1" s="1"/>
  <c r="D1762" i="1" a="1"/>
  <c r="D1762" i="1"/>
  <c r="D1763" i="1" a="1"/>
  <c r="D1763" i="1" s="1"/>
  <c r="D1764" i="1" a="1"/>
  <c r="D1764" i="1" s="1"/>
  <c r="D1765" i="1" a="1"/>
  <c r="D1765" i="1" s="1"/>
  <c r="D1766" i="1" a="1"/>
  <c r="D1766" i="1"/>
  <c r="D1767" i="1" a="1"/>
  <c r="D1767" i="1" s="1"/>
  <c r="D1768" i="1" a="1"/>
  <c r="D1768" i="1"/>
  <c r="D1769" i="1" a="1"/>
  <c r="D1769" i="1" s="1"/>
  <c r="D1770" i="1" a="1"/>
  <c r="D1770" i="1" s="1"/>
  <c r="D1771" i="1" a="1"/>
  <c r="D1771" i="1" s="1"/>
  <c r="D1772" i="1" a="1"/>
  <c r="D1772" i="1" s="1"/>
  <c r="D1773" i="1" a="1"/>
  <c r="D1773" i="1" s="1"/>
  <c r="D1774" i="1" a="1"/>
  <c r="D1774" i="1" s="1"/>
  <c r="D1775" i="1" a="1"/>
  <c r="D1775" i="1" s="1"/>
  <c r="D1776" i="1" a="1"/>
  <c r="D1776" i="1"/>
  <c r="D1777" i="1" a="1"/>
  <c r="D1777" i="1" s="1"/>
  <c r="D1778" i="1" a="1"/>
  <c r="D1778" i="1" s="1"/>
  <c r="D1779" i="1" a="1"/>
  <c r="D1779" i="1"/>
  <c r="D1780" i="1" a="1"/>
  <c r="D1780" i="1"/>
  <c r="D1781" i="1" a="1"/>
  <c r="D1781" i="1" s="1"/>
  <c r="D1782" i="1" a="1"/>
  <c r="D1782" i="1" s="1"/>
  <c r="D1783" i="1" a="1"/>
  <c r="D1783" i="1" s="1"/>
  <c r="D1784" i="1" a="1"/>
  <c r="D1784" i="1" s="1"/>
  <c r="D1785" i="1" a="1"/>
  <c r="D1785" i="1" s="1"/>
  <c r="D1786" i="1" a="1"/>
  <c r="D1786" i="1" s="1"/>
  <c r="D1787" i="1" a="1"/>
  <c r="D1787" i="1"/>
  <c r="D1788" i="1" a="1"/>
  <c r="D1788" i="1" s="1"/>
  <c r="D1789" i="1" a="1"/>
  <c r="D1789" i="1" s="1"/>
  <c r="D1790" i="1" a="1"/>
  <c r="D1790" i="1" s="1"/>
  <c r="D1791" i="1" a="1"/>
  <c r="D1791" i="1" s="1"/>
  <c r="D1792" i="1" a="1"/>
  <c r="D1792" i="1" s="1"/>
  <c r="D1793" i="1" a="1"/>
  <c r="D1793" i="1" s="1"/>
  <c r="D1794" i="1" a="1"/>
  <c r="D1794" i="1" s="1"/>
  <c r="D1795" i="1" a="1"/>
  <c r="D1795" i="1"/>
  <c r="D1796" i="1" a="1"/>
  <c r="D1796" i="1" s="1"/>
  <c r="D1797" i="1" a="1"/>
  <c r="D1797" i="1" s="1"/>
  <c r="D1798" i="1" a="1"/>
  <c r="D1798" i="1" s="1"/>
  <c r="D1799" i="1" a="1"/>
  <c r="D1799" i="1" s="1"/>
  <c r="D1800" i="1" a="1"/>
  <c r="D1800" i="1" s="1"/>
  <c r="D1801" i="1" a="1"/>
  <c r="D1801" i="1"/>
  <c r="D1802" i="1" a="1"/>
  <c r="D1802" i="1" s="1"/>
  <c r="D1803" i="1" a="1"/>
  <c r="D1803" i="1" s="1"/>
  <c r="D1804" i="1" a="1"/>
  <c r="D1804" i="1" s="1"/>
  <c r="D1805" i="1" a="1"/>
  <c r="D1805" i="1" s="1"/>
  <c r="D1806" i="1" a="1"/>
  <c r="D1806" i="1"/>
  <c r="D1807" i="1" a="1"/>
  <c r="D1807" i="1" s="1"/>
  <c r="D1808" i="1" a="1"/>
  <c r="D1808" i="1" s="1"/>
  <c r="D1809" i="1" a="1"/>
  <c r="D1809" i="1" s="1"/>
  <c r="D1810" i="1" a="1"/>
  <c r="D1810" i="1"/>
  <c r="D1811" i="1" a="1"/>
  <c r="D1811" i="1" s="1"/>
  <c r="D1812" i="1" a="1"/>
  <c r="D1812" i="1" s="1"/>
  <c r="D1813" i="1" a="1"/>
  <c r="D1813" i="1" s="1"/>
  <c r="D1814" i="1" a="1"/>
  <c r="D1814" i="1"/>
  <c r="D1815" i="1" a="1"/>
  <c r="D1815" i="1" s="1"/>
  <c r="D1816" i="1" a="1"/>
  <c r="D1816" i="1" s="1"/>
  <c r="D1817" i="1" a="1"/>
  <c r="D1817" i="1" s="1"/>
  <c r="D1818" i="1" a="1"/>
  <c r="D1818" i="1" s="1"/>
  <c r="D1819" i="1" a="1"/>
  <c r="D1819" i="1"/>
  <c r="D1820" i="1" a="1"/>
  <c r="D1820" i="1" s="1"/>
  <c r="D1821" i="1" a="1"/>
  <c r="D1821" i="1" s="1"/>
  <c r="D1822" i="1" a="1"/>
  <c r="D1822" i="1" s="1"/>
  <c r="D1823" i="1" a="1"/>
  <c r="D1823" i="1" s="1"/>
  <c r="D1824" i="1" a="1"/>
  <c r="D1824" i="1" s="1"/>
  <c r="D1825" i="1" a="1"/>
  <c r="D1825" i="1" s="1"/>
  <c r="D1826" i="1" a="1"/>
  <c r="D1826" i="1" s="1"/>
  <c r="D1827" i="1" a="1"/>
  <c r="D1827" i="1"/>
  <c r="D1828" i="1" a="1"/>
  <c r="D1828" i="1" s="1"/>
  <c r="D1829" i="1" a="1"/>
  <c r="D1829" i="1"/>
  <c r="D1830" i="1" a="1"/>
  <c r="D1830" i="1" s="1"/>
  <c r="D1831" i="1" a="1"/>
  <c r="D1831" i="1" s="1"/>
  <c r="D1832" i="1" a="1"/>
  <c r="D1832" i="1" s="1"/>
  <c r="D1833" i="1" a="1"/>
  <c r="D1833" i="1" s="1"/>
  <c r="D1834" i="1" a="1"/>
  <c r="D1834" i="1" s="1"/>
  <c r="D1835" i="1" a="1"/>
  <c r="D1835" i="1" s="1"/>
  <c r="D1836" i="1" a="1"/>
  <c r="D1836" i="1"/>
  <c r="D1837" i="1" a="1"/>
  <c r="D1837" i="1" s="1"/>
  <c r="D1838" i="1" a="1"/>
  <c r="D1838" i="1" s="1"/>
  <c r="D1839" i="1" a="1"/>
  <c r="D1839" i="1"/>
  <c r="D1840" i="1" a="1"/>
  <c r="D1840" i="1" s="1"/>
  <c r="D1841" i="1" a="1"/>
  <c r="D1841" i="1" s="1"/>
  <c r="D1842" i="1" a="1"/>
  <c r="D1842" i="1" s="1"/>
  <c r="D1843" i="1" a="1"/>
  <c r="D1843" i="1" s="1"/>
  <c r="D1844" i="1" a="1"/>
  <c r="D1844" i="1" s="1"/>
  <c r="D1845" i="1" a="1"/>
  <c r="D1845" i="1" s="1"/>
  <c r="D1846" i="1" a="1"/>
  <c r="D1846" i="1" s="1"/>
  <c r="D1847" i="1" a="1"/>
  <c r="D1847" i="1" s="1"/>
  <c r="D1848" i="1" a="1"/>
  <c r="D1848" i="1" s="1"/>
  <c r="D1849" i="1" a="1"/>
  <c r="D1849" i="1" s="1"/>
  <c r="D1850" i="1" a="1"/>
  <c r="D1850" i="1" s="1"/>
  <c r="D1851" i="1" a="1"/>
  <c r="D1851" i="1" s="1"/>
  <c r="D1852" i="1" a="1"/>
  <c r="D1852" i="1"/>
  <c r="D1853" i="1" a="1"/>
  <c r="D1853" i="1" s="1"/>
  <c r="D1854" i="1" a="1"/>
  <c r="D1854" i="1" s="1"/>
  <c r="D1855" i="1" a="1"/>
  <c r="D1855" i="1"/>
  <c r="D1856" i="1" a="1"/>
  <c r="D1856" i="1"/>
  <c r="D1857" i="1" a="1"/>
  <c r="D1857" i="1"/>
  <c r="D1858" i="1" a="1"/>
  <c r="D1858" i="1" s="1"/>
  <c r="D1859" i="1" a="1"/>
  <c r="D1859" i="1"/>
  <c r="D1860" i="1" a="1"/>
  <c r="D1860" i="1" s="1"/>
  <c r="D1861" i="1" a="1"/>
  <c r="D1861" i="1" s="1"/>
  <c r="D1862" i="1" a="1"/>
  <c r="D1862" i="1" s="1"/>
  <c r="D1863" i="1" a="1"/>
  <c r="D1863" i="1" s="1"/>
  <c r="D1864" i="1" a="1"/>
  <c r="D1864" i="1" s="1"/>
  <c r="D1865" i="1" a="1"/>
  <c r="D1865" i="1" s="1"/>
  <c r="D1866" i="1" a="1"/>
  <c r="D1866" i="1" s="1"/>
  <c r="D1867" i="1" a="1"/>
  <c r="D1867" i="1"/>
  <c r="D1868" i="1" a="1"/>
  <c r="D1868" i="1" s="1"/>
  <c r="D1869" i="1" a="1"/>
  <c r="D1869" i="1"/>
  <c r="D1870" i="1" a="1"/>
  <c r="D1870" i="1" s="1"/>
  <c r="D1871" i="1" a="1"/>
  <c r="D1871" i="1" s="1"/>
  <c r="D1872" i="1" a="1"/>
  <c r="D1872" i="1" s="1"/>
  <c r="D1873" i="1" a="1"/>
  <c r="D1873" i="1" s="1"/>
  <c r="D1874" i="1" a="1"/>
  <c r="D1874" i="1" s="1"/>
  <c r="D1875" i="1" a="1"/>
  <c r="D1875" i="1" s="1"/>
  <c r="D1876" i="1" a="1"/>
  <c r="D1876" i="1"/>
  <c r="D1877" i="1" a="1"/>
  <c r="D1877" i="1"/>
  <c r="D1878" i="1" a="1"/>
  <c r="D1878" i="1" s="1"/>
  <c r="D1879" i="1" a="1"/>
  <c r="D1879" i="1" s="1"/>
  <c r="D1880" i="1" a="1"/>
  <c r="D1880" i="1"/>
  <c r="D1881" i="1" a="1"/>
  <c r="D1881" i="1" s="1"/>
  <c r="D1882" i="1" a="1"/>
  <c r="D1882" i="1" s="1"/>
  <c r="D1883" i="1" a="1"/>
  <c r="D1883" i="1"/>
  <c r="D1884" i="1" a="1"/>
  <c r="D1884" i="1" s="1"/>
  <c r="D1885" i="1" a="1"/>
  <c r="D1885" i="1" s="1"/>
  <c r="D1886" i="1" a="1"/>
  <c r="D1886" i="1"/>
  <c r="D1887" i="1" a="1"/>
  <c r="D1887" i="1"/>
  <c r="D1888" i="1" a="1"/>
  <c r="D1888" i="1" s="1"/>
  <c r="D1889" i="1" a="1"/>
  <c r="D1889" i="1" s="1"/>
  <c r="D1890" i="1" a="1"/>
  <c r="D1890" i="1" s="1"/>
  <c r="D1891" i="1" a="1"/>
  <c r="D1891" i="1"/>
  <c r="D1892" i="1" a="1"/>
  <c r="D1892" i="1"/>
  <c r="D1893" i="1" a="1"/>
  <c r="D1893" i="1"/>
  <c r="D1894" i="1" a="1"/>
  <c r="D1894" i="1" s="1"/>
  <c r="D1895" i="1" a="1"/>
  <c r="D1895" i="1" s="1"/>
  <c r="D1896" i="1" a="1"/>
  <c r="D1896" i="1" s="1"/>
  <c r="D1897" i="1" a="1"/>
  <c r="D1897" i="1" s="1"/>
  <c r="D1898" i="1" a="1"/>
  <c r="D1898" i="1" s="1"/>
  <c r="D1899" i="1" a="1"/>
  <c r="D1899" i="1" s="1"/>
  <c r="D1900" i="1" a="1"/>
  <c r="D1900" i="1"/>
  <c r="D1901" i="1" a="1"/>
  <c r="D1901" i="1"/>
  <c r="D1902" i="1" a="1"/>
  <c r="D1902" i="1" s="1"/>
  <c r="D1903" i="1" a="1"/>
  <c r="D1903" i="1"/>
  <c r="D1904" i="1" a="1"/>
  <c r="D1904" i="1" s="1"/>
  <c r="D1905" i="1" a="1"/>
  <c r="D1905" i="1" s="1"/>
  <c r="D1906" i="1" a="1"/>
  <c r="D1906" i="1" s="1"/>
  <c r="D1907" i="1" a="1"/>
  <c r="D1907" i="1" s="1"/>
  <c r="D1908" i="1" a="1"/>
  <c r="D1908" i="1" s="1"/>
  <c r="D1909" i="1" a="1"/>
  <c r="D1909" i="1"/>
  <c r="D1910" i="1" a="1"/>
  <c r="D1910" i="1" s="1"/>
  <c r="D1911" i="1" a="1"/>
  <c r="D1911" i="1"/>
  <c r="D1912" i="1" a="1"/>
  <c r="D1912" i="1"/>
  <c r="D1913" i="1" a="1"/>
  <c r="D1913" i="1"/>
  <c r="D1914" i="1" a="1"/>
  <c r="D1914" i="1" s="1"/>
  <c r="D1915" i="1" a="1"/>
  <c r="D1915" i="1" s="1"/>
  <c r="D1916" i="1" a="1"/>
  <c r="D1916" i="1" s="1"/>
  <c r="D1917" i="1" a="1"/>
  <c r="D1917" i="1"/>
  <c r="D1918" i="1" a="1"/>
  <c r="D1918" i="1" s="1"/>
  <c r="D1919" i="1" a="1"/>
  <c r="D1919" i="1" s="1"/>
  <c r="D1920" i="1" a="1"/>
  <c r="D1920" i="1" s="1"/>
  <c r="D1921" i="1" a="1"/>
  <c r="D1921" i="1" s="1"/>
  <c r="D1922" i="1" a="1"/>
  <c r="D1922" i="1" s="1"/>
  <c r="D1923" i="1" a="1"/>
  <c r="D1923" i="1"/>
  <c r="D1924" i="1" a="1"/>
  <c r="D1924" i="1" s="1"/>
  <c r="D1925" i="1" a="1"/>
  <c r="D1925" i="1" s="1"/>
  <c r="D1926" i="1" a="1"/>
  <c r="D1926" i="1" s="1"/>
  <c r="D1927" i="1" a="1"/>
  <c r="D1927" i="1"/>
  <c r="D1928" i="1" a="1"/>
  <c r="D1928" i="1" s="1"/>
  <c r="D1929" i="1" a="1"/>
  <c r="D1929" i="1" s="1"/>
  <c r="D1930" i="1" a="1"/>
  <c r="D1930" i="1" s="1"/>
  <c r="D1931" i="1" a="1"/>
  <c r="D1931" i="1"/>
  <c r="D1932" i="1" a="1"/>
  <c r="D1932" i="1"/>
  <c r="D1933" i="1" a="1"/>
  <c r="D1933" i="1"/>
  <c r="D1934" i="1" a="1"/>
  <c r="D1934" i="1"/>
  <c r="D1935" i="1" a="1"/>
  <c r="D1935" i="1" s="1"/>
  <c r="D1936" i="1" a="1"/>
  <c r="D1936" i="1" s="1"/>
  <c r="D1937" i="1" a="1"/>
  <c r="D1937" i="1" s="1"/>
  <c r="D1938" i="1" a="1"/>
  <c r="D1938" i="1" s="1"/>
  <c r="D1939" i="1" a="1"/>
  <c r="D1939" i="1"/>
  <c r="D1940" i="1" a="1"/>
  <c r="D1940" i="1" s="1"/>
  <c r="D1941" i="1" a="1"/>
  <c r="D1941" i="1"/>
  <c r="D1942" i="1" a="1"/>
  <c r="D1942" i="1" s="1"/>
  <c r="D1943" i="1" a="1"/>
  <c r="D1943" i="1"/>
  <c r="D1944" i="1" a="1"/>
  <c r="D1944" i="1" s="1"/>
  <c r="D1945" i="1" a="1"/>
  <c r="D1945" i="1"/>
  <c r="D1946" i="1" a="1"/>
  <c r="D1946" i="1" s="1"/>
  <c r="D1947" i="1" a="1"/>
  <c r="D1947" i="1" s="1"/>
  <c r="D1948" i="1" a="1"/>
  <c r="D1948" i="1" s="1"/>
  <c r="D1949" i="1" a="1"/>
  <c r="D1949" i="1" s="1"/>
  <c r="D1950" i="1" a="1"/>
  <c r="D1950" i="1"/>
  <c r="D1951" i="1" a="1"/>
  <c r="D1951" i="1" s="1"/>
  <c r="D1952" i="1" a="1"/>
  <c r="D1952" i="1"/>
  <c r="D1953" i="1" a="1"/>
  <c r="D1953" i="1" s="1"/>
  <c r="D1954" i="1" a="1"/>
  <c r="D1954" i="1" s="1"/>
  <c r="D1955" i="1" a="1"/>
  <c r="D1955" i="1"/>
  <c r="D1956" i="1" a="1"/>
  <c r="D1956" i="1" s="1"/>
  <c r="D1957" i="1" a="1"/>
  <c r="D1957" i="1" s="1"/>
  <c r="D1958" i="1" a="1"/>
  <c r="D1958" i="1" s="1"/>
  <c r="D1959" i="1" a="1"/>
  <c r="D1959" i="1" s="1"/>
  <c r="D1960" i="1" a="1"/>
  <c r="D1960" i="1" s="1"/>
  <c r="D1961" i="1" a="1"/>
  <c r="D1961" i="1"/>
  <c r="D1962" i="1" a="1"/>
  <c r="D1962" i="1" s="1"/>
  <c r="D1963" i="1" a="1"/>
  <c r="D1963" i="1" s="1"/>
  <c r="D1964" i="1" a="1"/>
  <c r="D1964" i="1"/>
  <c r="D1965" i="1" a="1"/>
  <c r="D1965" i="1"/>
  <c r="D1966" i="1" a="1"/>
  <c r="D1966" i="1" s="1"/>
  <c r="D1967" i="1" a="1"/>
  <c r="D1967" i="1"/>
  <c r="D1968" i="1" a="1"/>
  <c r="D1968" i="1" s="1"/>
  <c r="D1969" i="1" a="1"/>
  <c r="D1969" i="1" s="1"/>
  <c r="D1970" i="1" a="1"/>
  <c r="D1970" i="1" s="1"/>
  <c r="D1971" i="1" a="1"/>
  <c r="D1971" i="1"/>
  <c r="D1972" i="1" a="1"/>
  <c r="D1972" i="1"/>
  <c r="D1973" i="1" a="1"/>
  <c r="D1973" i="1" s="1"/>
  <c r="D1974" i="1" a="1"/>
  <c r="D1974" i="1" s="1"/>
  <c r="D1975" i="1" a="1"/>
  <c r="D1975" i="1" s="1"/>
  <c r="D1976" i="1" a="1"/>
  <c r="D1976" i="1" s="1"/>
  <c r="D1977" i="1" a="1"/>
  <c r="D1977" i="1"/>
  <c r="D1978" i="1" a="1"/>
  <c r="D1978" i="1" s="1"/>
  <c r="D1979" i="1" a="1"/>
  <c r="D1979" i="1"/>
  <c r="D1980" i="1" a="1"/>
  <c r="D1980" i="1"/>
  <c r="D1981" i="1" a="1"/>
  <c r="D1981" i="1"/>
  <c r="D1982" i="1" a="1"/>
  <c r="D1982" i="1" s="1"/>
  <c r="D1983" i="1" a="1"/>
  <c r="D1983" i="1" s="1"/>
  <c r="D1984" i="1" a="1"/>
  <c r="D1984" i="1" s="1"/>
  <c r="D1985" i="1" a="1"/>
  <c r="D1985" i="1" s="1"/>
  <c r="D1986" i="1" a="1"/>
  <c r="D1986" i="1" s="1"/>
  <c r="D1987" i="1" a="1"/>
  <c r="D1987" i="1" s="1"/>
  <c r="D1988" i="1" a="1"/>
  <c r="D1988" i="1" s="1"/>
  <c r="D1989" i="1" a="1"/>
  <c r="D1989" i="1"/>
  <c r="D1990" i="1" a="1"/>
  <c r="D1990" i="1" s="1"/>
  <c r="D1991" i="1" a="1"/>
  <c r="D1991" i="1" s="1"/>
  <c r="D1992" i="1" a="1"/>
  <c r="D1992" i="1" s="1"/>
  <c r="D1993" i="1" a="1"/>
  <c r="D1993" i="1" s="1"/>
  <c r="D1994" i="1" a="1"/>
  <c r="D1994" i="1" s="1"/>
  <c r="D1995" i="1" a="1"/>
  <c r="D1995" i="1" s="1"/>
  <c r="D1996" i="1" a="1"/>
  <c r="D1996" i="1" s="1"/>
  <c r="D1997" i="1" a="1"/>
  <c r="D1997" i="1"/>
  <c r="D1998" i="1" a="1"/>
  <c r="D1998" i="1"/>
  <c r="D1999" i="1" a="1"/>
  <c r="D1999" i="1" s="1"/>
  <c r="D2000" i="1" a="1"/>
  <c r="D2000" i="1" s="1"/>
  <c r="D2001" i="1" a="1"/>
  <c r="D2001" i="1"/>
  <c r="D2002" i="1" a="1"/>
  <c r="D2002" i="1" s="1"/>
  <c r="D2003" i="1" a="1"/>
  <c r="D2003" i="1" s="1"/>
  <c r="D2004" i="1" a="1"/>
  <c r="D2004" i="1"/>
  <c r="D2005" i="1" a="1"/>
  <c r="D2005" i="1" s="1"/>
  <c r="D2006" i="1" a="1"/>
  <c r="D2006" i="1" s="1"/>
  <c r="D2007" i="1" a="1"/>
  <c r="D2007" i="1" s="1"/>
  <c r="D2008" i="1" a="1"/>
  <c r="D2008" i="1" s="1"/>
  <c r="D2009" i="1" a="1"/>
  <c r="D2009" i="1" s="1"/>
  <c r="D2010" i="1" a="1"/>
  <c r="D2010" i="1" s="1"/>
  <c r="D2011" i="1" a="1"/>
  <c r="D2011" i="1" s="1"/>
  <c r="D2012" i="1" a="1"/>
  <c r="D2012" i="1" s="1"/>
  <c r="D2013" i="1" a="1"/>
  <c r="D2013" i="1" s="1"/>
  <c r="D2014" i="1" a="1"/>
  <c r="D2014" i="1" s="1"/>
  <c r="D2015" i="1" a="1"/>
  <c r="D2015" i="1"/>
  <c r="D2016" i="1" a="1"/>
  <c r="D2016" i="1" s="1"/>
  <c r="D2017" i="1" a="1"/>
  <c r="D2017" i="1" s="1"/>
  <c r="D2018" i="1" a="1"/>
  <c r="D2018" i="1" s="1"/>
  <c r="D2019" i="1" a="1"/>
  <c r="D2019" i="1" s="1"/>
  <c r="D2020" i="1" a="1"/>
  <c r="D2020" i="1"/>
  <c r="D2021" i="1" a="1"/>
  <c r="D2021" i="1" s="1"/>
  <c r="D2022" i="1" a="1"/>
  <c r="D2022" i="1" s="1"/>
  <c r="D2023" i="1" a="1"/>
  <c r="D2023" i="1"/>
  <c r="D2024" i="1" a="1"/>
  <c r="D2024" i="1"/>
  <c r="D2025" i="1" a="1"/>
  <c r="D2025" i="1" s="1"/>
  <c r="D2026" i="1" a="1"/>
  <c r="D2026" i="1" s="1"/>
  <c r="D2027" i="1" a="1"/>
  <c r="D2027" i="1" s="1"/>
  <c r="D2028" i="1" a="1"/>
  <c r="D2028" i="1" s="1"/>
  <c r="D2029" i="1" a="1"/>
  <c r="D2029" i="1" s="1"/>
  <c r="D2030" i="1" a="1"/>
  <c r="D2030" i="1" s="1"/>
  <c r="D2031" i="1" a="1"/>
  <c r="D2031" i="1" s="1"/>
  <c r="D2032" i="1" a="1"/>
  <c r="D2032" i="1" s="1"/>
  <c r="D2033" i="1" a="1"/>
  <c r="D2033" i="1" s="1"/>
  <c r="D2034" i="1" a="1"/>
  <c r="D2034" i="1" s="1"/>
  <c r="D2035" i="1" a="1"/>
  <c r="D2035" i="1" s="1"/>
  <c r="D2036" i="1" a="1"/>
  <c r="D2036" i="1"/>
  <c r="D2037" i="1" a="1"/>
  <c r="D2037" i="1" s="1"/>
  <c r="D2038" i="1" a="1"/>
  <c r="D2038" i="1" s="1"/>
  <c r="D2039" i="1" a="1"/>
  <c r="D2039" i="1" s="1"/>
  <c r="D2040" i="1" a="1"/>
  <c r="D2040" i="1" s="1"/>
  <c r="D2041" i="1" a="1"/>
  <c r="D2041" i="1"/>
  <c r="D2042" i="1" a="1"/>
  <c r="D2042" i="1" s="1"/>
  <c r="D2043" i="1" a="1"/>
  <c r="D2043" i="1" s="1"/>
  <c r="D2044" i="1" a="1"/>
  <c r="D2044" i="1" s="1"/>
  <c r="D2045" i="1" a="1"/>
  <c r="D2045" i="1" s="1"/>
  <c r="D2046" i="1" a="1"/>
  <c r="D2046" i="1" s="1"/>
  <c r="D2047" i="1" a="1"/>
  <c r="D2047" i="1" s="1"/>
  <c r="D2048" i="1" a="1"/>
  <c r="D2048" i="1" s="1"/>
  <c r="D2049" i="1" a="1"/>
  <c r="D2049" i="1"/>
  <c r="D2050" i="1" a="1"/>
  <c r="D2050" i="1" s="1"/>
  <c r="D2051" i="1" a="1"/>
  <c r="D2051" i="1" s="1"/>
  <c r="D2052" i="1" a="1"/>
  <c r="D2052" i="1" s="1"/>
  <c r="D2053" i="1" a="1"/>
  <c r="D2053" i="1"/>
  <c r="D2054" i="1" a="1"/>
  <c r="D2054" i="1"/>
  <c r="D2055" i="1" a="1"/>
  <c r="D2055" i="1" s="1"/>
  <c r="D2056" i="1" a="1"/>
  <c r="D2056" i="1"/>
  <c r="D2057" i="1" a="1"/>
  <c r="D2057" i="1" s="1"/>
  <c r="D2058" i="1" a="1"/>
  <c r="D2058" i="1" s="1"/>
  <c r="D2059" i="1" a="1"/>
  <c r="D2059" i="1" s="1"/>
  <c r="D2060" i="1" a="1"/>
  <c r="D2060" i="1"/>
  <c r="D2061" i="1" a="1"/>
  <c r="D2061" i="1" s="1"/>
  <c r="D2062" i="1" a="1"/>
  <c r="D2062" i="1" s="1"/>
  <c r="D2063" i="1" a="1"/>
  <c r="D2063" i="1" s="1"/>
  <c r="D2064" i="1" a="1"/>
  <c r="D2064" i="1"/>
  <c r="D2065" i="1" a="1"/>
  <c r="D2065" i="1" s="1"/>
  <c r="D2066" i="1" a="1"/>
  <c r="D2066" i="1" s="1"/>
  <c r="D2067" i="1" a="1"/>
  <c r="D2067" i="1" s="1"/>
  <c r="D2068" i="1" a="1"/>
  <c r="D2068" i="1" s="1"/>
  <c r="D2069" i="1" a="1"/>
  <c r="D2069" i="1"/>
  <c r="D2070" i="1" a="1"/>
  <c r="D2070" i="1"/>
  <c r="D2071" i="1" a="1"/>
  <c r="D2071" i="1" s="1"/>
  <c r="D2072" i="1" a="1"/>
  <c r="D2072" i="1" s="1"/>
  <c r="D2073" i="1" a="1"/>
  <c r="D2073" i="1" s="1"/>
  <c r="D2074" i="1" a="1"/>
  <c r="D2074" i="1" s="1"/>
  <c r="D2075" i="1" a="1"/>
  <c r="D2075" i="1" s="1"/>
  <c r="D2076" i="1" a="1"/>
  <c r="D2076" i="1" s="1"/>
  <c r="D2077" i="1" a="1"/>
  <c r="D2077" i="1" s="1"/>
  <c r="D2078" i="1" a="1"/>
  <c r="D2078" i="1" s="1"/>
  <c r="D2079" i="1" a="1"/>
  <c r="D2079" i="1"/>
  <c r="D2080" i="1" a="1"/>
  <c r="D2080" i="1" s="1"/>
  <c r="D2081" i="1" a="1"/>
  <c r="D2081" i="1"/>
  <c r="D2082" i="1" a="1"/>
  <c r="D2082" i="1" s="1"/>
  <c r="D2083" i="1" a="1"/>
  <c r="D2083" i="1" s="1"/>
  <c r="D2084" i="1" a="1"/>
  <c r="D2084" i="1" s="1"/>
  <c r="D2085" i="1" a="1"/>
  <c r="D2085" i="1"/>
  <c r="D2086" i="1" a="1"/>
  <c r="D2086" i="1" s="1"/>
  <c r="D2087" i="1" a="1"/>
  <c r="D2087" i="1" s="1"/>
  <c r="D2088" i="1" a="1"/>
  <c r="D2088" i="1" s="1"/>
  <c r="D2089" i="1" a="1"/>
  <c r="D2089" i="1" s="1"/>
  <c r="D2090" i="1" a="1"/>
  <c r="D2090" i="1" s="1"/>
  <c r="D2091" i="1" a="1"/>
  <c r="D2091" i="1" s="1"/>
  <c r="D2092" i="1" a="1"/>
  <c r="D2092" i="1"/>
  <c r="D2093" i="1" a="1"/>
  <c r="D2093" i="1"/>
  <c r="D2094" i="1" a="1"/>
  <c r="D2094" i="1"/>
  <c r="D2095" i="1" a="1"/>
  <c r="D2095" i="1" s="1"/>
  <c r="D2096" i="1" a="1"/>
  <c r="D2096" i="1"/>
  <c r="D2097" i="1" a="1"/>
  <c r="D2097" i="1" s="1"/>
  <c r="D2098" i="1" a="1"/>
  <c r="D2098" i="1" s="1"/>
  <c r="D2099" i="1" a="1"/>
  <c r="D2099" i="1" s="1"/>
  <c r="D2100" i="1" a="1"/>
  <c r="D2100" i="1"/>
  <c r="D2101" i="1" a="1"/>
  <c r="D2101" i="1" s="1"/>
  <c r="D2102" i="1" a="1"/>
  <c r="D2102" i="1"/>
  <c r="D2103" i="1" a="1"/>
  <c r="D2103" i="1"/>
  <c r="D2104" i="1" a="1"/>
  <c r="D2104" i="1" s="1"/>
  <c r="D2105" i="1" a="1"/>
  <c r="D2105" i="1"/>
  <c r="D2106" i="1" a="1"/>
  <c r="D2106" i="1" s="1"/>
  <c r="D2107" i="1" a="1"/>
  <c r="D2107" i="1" s="1"/>
  <c r="D2108" i="1" a="1"/>
  <c r="D2108" i="1" s="1"/>
  <c r="D2109" i="1" a="1"/>
  <c r="D2109" i="1" s="1"/>
  <c r="D2110" i="1" a="1"/>
  <c r="D2110" i="1" s="1"/>
  <c r="D2111" i="1" a="1"/>
  <c r="D2111" i="1" s="1"/>
  <c r="D2112" i="1" a="1"/>
  <c r="D2112" i="1" s="1"/>
  <c r="D2113" i="1" a="1"/>
  <c r="D2113" i="1"/>
  <c r="D2114" i="1" a="1"/>
  <c r="D2114" i="1" s="1"/>
  <c r="D2115" i="1" a="1"/>
  <c r="D2115" i="1" s="1"/>
  <c r="D2116" i="1" a="1"/>
  <c r="D2116" i="1" s="1"/>
  <c r="D2117" i="1" a="1"/>
  <c r="D2117" i="1" s="1"/>
  <c r="D2118" i="1" a="1"/>
  <c r="D2118" i="1" s="1"/>
  <c r="D2119" i="1" a="1"/>
  <c r="D2119" i="1" s="1"/>
  <c r="D2120" i="1" a="1"/>
  <c r="D2120" i="1" s="1"/>
  <c r="D2121" i="1" a="1"/>
  <c r="D2121" i="1" s="1"/>
  <c r="D2122" i="1" a="1"/>
  <c r="D2122" i="1" s="1"/>
  <c r="D2123" i="1" a="1"/>
  <c r="D2123" i="1" s="1"/>
  <c r="D2124" i="1" a="1"/>
  <c r="D2124" i="1" s="1"/>
  <c r="D2125" i="1" a="1"/>
  <c r="D2125" i="1" s="1"/>
  <c r="D2126" i="1" a="1"/>
  <c r="D2126" i="1" s="1"/>
  <c r="D2127" i="1" a="1"/>
  <c r="D2127" i="1"/>
  <c r="D2128" i="1" a="1"/>
  <c r="D2128" i="1"/>
  <c r="D2129" i="1" a="1"/>
  <c r="D2129" i="1" s="1"/>
  <c r="D2130" i="1" a="1"/>
  <c r="D2130" i="1" s="1"/>
  <c r="D2131" i="1" a="1"/>
  <c r="D2131" i="1" s="1"/>
  <c r="D2132" i="1" a="1"/>
  <c r="D2132" i="1" s="1"/>
  <c r="D2133" i="1" a="1"/>
  <c r="D2133" i="1" s="1"/>
  <c r="D2134" i="1" a="1"/>
  <c r="D2134" i="1"/>
  <c r="D2135" i="1" a="1"/>
  <c r="D2135" i="1" s="1"/>
  <c r="D2136" i="1" a="1"/>
  <c r="D2136" i="1" s="1"/>
  <c r="D2137" i="1" a="1"/>
  <c r="D2137" i="1" s="1"/>
  <c r="D2138" i="1" a="1"/>
  <c r="D2138" i="1" s="1"/>
  <c r="D2139" i="1" a="1"/>
  <c r="D2139" i="1" s="1"/>
  <c r="D2140" i="1" a="1"/>
  <c r="D2140" i="1" s="1"/>
  <c r="D2141" i="1" a="1"/>
  <c r="D2141" i="1"/>
  <c r="D2142" i="1" a="1"/>
  <c r="D2142" i="1" s="1"/>
  <c r="D2143" i="1" a="1"/>
  <c r="D2143" i="1"/>
  <c r="D2144" i="1" a="1"/>
  <c r="D2144" i="1" s="1"/>
  <c r="D2145" i="1" a="1"/>
  <c r="D2145" i="1"/>
  <c r="D2146" i="1" a="1"/>
  <c r="D2146" i="1" s="1"/>
  <c r="D2147" i="1" a="1"/>
  <c r="D2147" i="1" s="1"/>
  <c r="D2148" i="1" a="1"/>
  <c r="D2148" i="1" s="1"/>
  <c r="D2149" i="1" a="1"/>
  <c r="D2149" i="1" s="1"/>
  <c r="D2150" i="1" a="1"/>
  <c r="D2150" i="1"/>
  <c r="D2151" i="1" a="1"/>
  <c r="D2151" i="1"/>
  <c r="D2152" i="1" a="1"/>
  <c r="D2152" i="1" s="1"/>
  <c r="D2153" i="1" a="1"/>
  <c r="D2153" i="1" s="1"/>
  <c r="D2154" i="1" a="1"/>
  <c r="D2154" i="1" s="1"/>
  <c r="D2155" i="1" a="1"/>
  <c r="D2155" i="1" s="1"/>
  <c r="D2156" i="1" a="1"/>
  <c r="D2156" i="1"/>
  <c r="D2157" i="1" a="1"/>
  <c r="D2157" i="1"/>
  <c r="D2158" i="1" a="1"/>
  <c r="D2158" i="1" s="1"/>
  <c r="D2159" i="1" a="1"/>
  <c r="D2159" i="1" s="1"/>
  <c r="D2160" i="1" a="1"/>
  <c r="D2160" i="1" s="1"/>
  <c r="D2161" i="1" a="1"/>
  <c r="D2161" i="1" s="1"/>
  <c r="D2162" i="1" a="1"/>
  <c r="D2162" i="1" s="1"/>
  <c r="D2163" i="1" a="1"/>
  <c r="D2163" i="1" s="1"/>
  <c r="D2164" i="1" a="1"/>
  <c r="D2164" i="1" s="1"/>
  <c r="D2165" i="1" a="1"/>
  <c r="D2165" i="1"/>
  <c r="D2166" i="1" a="1"/>
  <c r="D2166" i="1" s="1"/>
  <c r="D2167" i="1" a="1"/>
  <c r="D2167" i="1" s="1"/>
  <c r="D2168" i="1" a="1"/>
  <c r="D2168" i="1"/>
  <c r="D2169" i="1" a="1"/>
  <c r="D2169" i="1"/>
  <c r="D2170" i="1" a="1"/>
  <c r="D2170" i="1" s="1"/>
  <c r="D2171" i="1" a="1"/>
  <c r="D2171" i="1" s="1"/>
  <c r="D2172" i="1" a="1"/>
  <c r="D2172" i="1" s="1"/>
  <c r="D2173" i="1" a="1"/>
  <c r="D2173" i="1" s="1"/>
  <c r="D2174" i="1" a="1"/>
  <c r="D2174" i="1"/>
  <c r="D2175" i="1" a="1"/>
  <c r="D2175" i="1" s="1"/>
  <c r="D2176" i="1" a="1"/>
  <c r="D2176" i="1"/>
  <c r="D2177" i="1" a="1"/>
  <c r="D2177" i="1" s="1"/>
  <c r="D2178" i="1" a="1"/>
  <c r="D2178" i="1" s="1"/>
  <c r="D2179" i="1" a="1"/>
  <c r="D2179" i="1" s="1"/>
  <c r="D2180" i="1" a="1"/>
  <c r="D2180" i="1"/>
  <c r="D2181" i="1" a="1"/>
  <c r="D2181" i="1" s="1"/>
  <c r="D2182" i="1" a="1"/>
  <c r="D2182" i="1"/>
  <c r="D2183" i="1" a="1"/>
  <c r="D2183" i="1" s="1"/>
  <c r="D2184" i="1" a="1"/>
  <c r="D2184" i="1"/>
  <c r="D2185" i="1" a="1"/>
  <c r="D2185" i="1" s="1"/>
  <c r="D2186" i="1" a="1"/>
  <c r="D2186" i="1" s="1"/>
  <c r="D2187" i="1" a="1"/>
  <c r="D2187" i="1" s="1"/>
  <c r="D2188" i="1" a="1"/>
  <c r="D2188" i="1" s="1"/>
  <c r="D2189" i="1" a="1"/>
  <c r="D2189" i="1"/>
  <c r="D2190" i="1" a="1"/>
  <c r="D2190" i="1" s="1"/>
  <c r="D2191" i="1" a="1"/>
  <c r="D2191" i="1" s="1"/>
  <c r="D2192" i="1" a="1"/>
  <c r="D2192" i="1"/>
  <c r="D2193" i="1" a="1"/>
  <c r="D2193" i="1"/>
  <c r="D2194" i="1" a="1"/>
  <c r="D2194" i="1" s="1"/>
  <c r="D2195" i="1" a="1"/>
  <c r="D2195" i="1" s="1"/>
  <c r="D2196" i="1" a="1"/>
  <c r="D2196" i="1"/>
  <c r="D2197" i="1" a="1"/>
  <c r="D2197" i="1" s="1"/>
  <c r="D2198" i="1" a="1"/>
  <c r="D2198" i="1" s="1"/>
  <c r="D2199" i="1" a="1"/>
  <c r="D2199" i="1" s="1"/>
  <c r="D2200" i="1" a="1"/>
  <c r="D2200" i="1" s="1"/>
  <c r="D2201" i="1" a="1"/>
  <c r="D2201" i="1" s="1"/>
  <c r="D2202" i="1" a="1"/>
  <c r="D2202" i="1" s="1"/>
  <c r="D2203" i="1" a="1"/>
  <c r="D2203" i="1" s="1"/>
  <c r="D2204" i="1" a="1"/>
  <c r="D2204" i="1"/>
  <c r="D2205" i="1" a="1"/>
  <c r="D2205" i="1"/>
  <c r="D2206" i="1" a="1"/>
  <c r="D2206" i="1"/>
  <c r="D2207" i="1" a="1"/>
  <c r="D2207" i="1" s="1"/>
  <c r="D2208" i="1" a="1"/>
  <c r="D2208" i="1" s="1"/>
  <c r="D2209" i="1" a="1"/>
  <c r="D2209" i="1" s="1"/>
  <c r="D2210" i="1" a="1"/>
  <c r="D2210" i="1" s="1"/>
  <c r="D2211" i="1" a="1"/>
  <c r="D2211" i="1" s="1"/>
  <c r="D2212" i="1" a="1"/>
  <c r="D2212" i="1"/>
  <c r="D2213" i="1" a="1"/>
  <c r="D2213" i="1"/>
  <c r="D2214" i="1" a="1"/>
  <c r="D2214" i="1"/>
  <c r="D2215" i="1" a="1"/>
  <c r="D2215" i="1"/>
  <c r="D2216" i="1" a="1"/>
  <c r="D2216" i="1" s="1"/>
  <c r="D2217" i="1" a="1"/>
  <c r="D2217" i="1" s="1"/>
  <c r="D2218" i="1" a="1"/>
  <c r="D2218" i="1" s="1"/>
  <c r="D2219" i="1" a="1"/>
  <c r="D2219" i="1" s="1"/>
  <c r="D2220" i="1" a="1"/>
  <c r="D2220" i="1" s="1"/>
  <c r="D2221" i="1" a="1"/>
  <c r="D2221" i="1" s="1"/>
  <c r="D2222" i="1" a="1"/>
  <c r="D2222" i="1" s="1"/>
  <c r="D2223" i="1" a="1"/>
  <c r="D2223" i="1"/>
  <c r="D2224" i="1" a="1"/>
  <c r="D2224" i="1" s="1"/>
  <c r="D2225" i="1" a="1"/>
  <c r="D2225" i="1"/>
  <c r="D2226" i="1" a="1"/>
  <c r="D2226" i="1" s="1"/>
  <c r="D2227" i="1" a="1"/>
  <c r="D2227" i="1" s="1"/>
  <c r="D2228" i="1" a="1"/>
  <c r="D2228" i="1"/>
  <c r="D2229" i="1" a="1"/>
  <c r="D2229" i="1" s="1"/>
  <c r="D2230" i="1" a="1"/>
  <c r="D2230" i="1"/>
  <c r="D2231" i="1" a="1"/>
  <c r="D2231" i="1" s="1"/>
  <c r="D2232" i="1" a="1"/>
  <c r="D2232" i="1"/>
  <c r="D2233" i="1" a="1"/>
  <c r="D2233" i="1" s="1"/>
  <c r="D2234" i="1" a="1"/>
  <c r="D2234" i="1" s="1"/>
  <c r="D2235" i="1" a="1"/>
  <c r="D2235" i="1" s="1"/>
  <c r="D2236" i="1" a="1"/>
  <c r="D2236" i="1" s="1"/>
  <c r="D2237" i="1" a="1"/>
  <c r="D2237" i="1"/>
  <c r="D2238" i="1" a="1"/>
  <c r="D2238" i="1"/>
  <c r="D2239" i="1" a="1"/>
  <c r="D2239" i="1"/>
  <c r="D2240" i="1" a="1"/>
  <c r="D2240" i="1" s="1"/>
  <c r="D2241" i="1" a="1"/>
  <c r="D2241" i="1" s="1"/>
  <c r="D2242" i="1" a="1"/>
  <c r="D2242" i="1" s="1"/>
  <c r="D2243" i="1" a="1"/>
  <c r="D2243" i="1" s="1"/>
  <c r="D2244" i="1" a="1"/>
  <c r="D2244" i="1"/>
  <c r="D2245" i="1" a="1"/>
  <c r="D2245" i="1" s="1"/>
  <c r="D2246" i="1" a="1"/>
  <c r="D2246" i="1" s="1"/>
  <c r="D2247" i="1" a="1"/>
  <c r="D2247" i="1" s="1"/>
  <c r="D2248" i="1" a="1"/>
  <c r="D2248" i="1"/>
  <c r="D2249" i="1" a="1"/>
  <c r="D2249" i="1" s="1"/>
  <c r="D2250" i="1" a="1"/>
  <c r="D2250" i="1" s="1"/>
  <c r="D2251" i="1" a="1"/>
  <c r="D2251" i="1" s="1"/>
  <c r="D2252" i="1" a="1"/>
  <c r="D2252" i="1" s="1"/>
  <c r="D2253" i="1" a="1"/>
  <c r="D2253" i="1" s="1"/>
  <c r="D2254" i="1" a="1"/>
  <c r="D2254" i="1" s="1"/>
  <c r="D2255" i="1" a="1"/>
  <c r="D2255" i="1" s="1"/>
  <c r="D2256" i="1" a="1"/>
  <c r="D2256" i="1"/>
  <c r="D2257" i="1" a="1"/>
  <c r="D2257" i="1" s="1"/>
  <c r="D2258" i="1" a="1"/>
  <c r="D2258" i="1" s="1"/>
  <c r="D2259" i="1" a="1"/>
  <c r="D2259" i="1" s="1"/>
  <c r="D2260" i="1" a="1"/>
  <c r="D2260" i="1"/>
  <c r="D2261" i="1" a="1"/>
  <c r="D2261" i="1" s="1"/>
  <c r="D2262" i="1" a="1"/>
  <c r="D2262" i="1" s="1"/>
  <c r="D2263" i="1" a="1"/>
  <c r="D2263" i="1" s="1"/>
  <c r="D2264" i="1" a="1"/>
  <c r="D2264" i="1" s="1"/>
  <c r="D2265" i="1" a="1"/>
  <c r="D2265" i="1"/>
  <c r="D2266" i="1" a="1"/>
  <c r="D2266" i="1" s="1"/>
  <c r="D2267" i="1" a="1"/>
  <c r="D2267" i="1" s="1"/>
  <c r="D2268" i="1" a="1"/>
  <c r="D2268" i="1" s="1"/>
  <c r="D2269" i="1" a="1"/>
  <c r="D2269" i="1" s="1"/>
  <c r="D2270" i="1" a="1"/>
  <c r="D2270" i="1" s="1"/>
  <c r="D2271" i="1" a="1"/>
  <c r="D2271" i="1"/>
  <c r="D2272" i="1" a="1"/>
  <c r="D2272" i="1" s="1"/>
  <c r="D2273" i="1" a="1"/>
  <c r="D2273" i="1" s="1"/>
  <c r="D2274" i="1" a="1"/>
  <c r="D2274" i="1" s="1"/>
  <c r="D2275" i="1" a="1"/>
  <c r="D2275" i="1" s="1"/>
  <c r="D2276" i="1" a="1"/>
  <c r="D2276" i="1" s="1"/>
  <c r="D2277" i="1" a="1"/>
  <c r="D2277" i="1" s="1"/>
  <c r="D2278" i="1" a="1"/>
  <c r="D2278" i="1"/>
  <c r="D2279" i="1" a="1"/>
  <c r="D2279" i="1"/>
  <c r="D2280" i="1" a="1"/>
  <c r="D2280" i="1" s="1"/>
  <c r="D2281" i="1" a="1"/>
  <c r="D2281" i="1" s="1"/>
  <c r="D2282" i="1" a="1"/>
  <c r="D2282" i="1" s="1"/>
  <c r="D2283" i="1" a="1"/>
  <c r="D2283" i="1" s="1"/>
  <c r="D2284" i="1" a="1"/>
  <c r="D2284" i="1" s="1"/>
  <c r="D2285" i="1" a="1"/>
  <c r="D2285" i="1"/>
  <c r="D2286" i="1" a="1"/>
  <c r="D2286" i="1" s="1"/>
  <c r="D2287" i="1" a="1"/>
  <c r="D2287" i="1"/>
  <c r="D2288" i="1" a="1"/>
  <c r="D2288" i="1" s="1"/>
  <c r="D2289" i="1" a="1"/>
  <c r="D2289" i="1" s="1"/>
  <c r="D2290" i="1" a="1"/>
  <c r="D2290" i="1" s="1"/>
  <c r="D2291" i="1" a="1"/>
  <c r="D2291" i="1" s="1"/>
  <c r="D2292" i="1" a="1"/>
  <c r="D2292" i="1" s="1"/>
  <c r="D2293" i="1" a="1"/>
  <c r="D2293" i="1" s="1"/>
  <c r="D2294" i="1" a="1"/>
  <c r="D2294" i="1" s="1"/>
  <c r="D2295" i="1" a="1"/>
  <c r="D2295" i="1"/>
  <c r="D2296" i="1" a="1"/>
  <c r="D2296" i="1" s="1"/>
  <c r="D2297" i="1" a="1"/>
  <c r="D2297" i="1" s="1"/>
  <c r="D2298" i="1" a="1"/>
  <c r="D2298" i="1" s="1"/>
  <c r="D2299" i="1" a="1"/>
  <c r="D2299" i="1" s="1"/>
  <c r="D2300" i="1" a="1"/>
  <c r="D2300" i="1" s="1"/>
  <c r="D2301" i="1" a="1"/>
  <c r="D2301" i="1" s="1"/>
  <c r="D2302" i="1" a="1"/>
  <c r="D2302" i="1"/>
  <c r="D2303" i="1" a="1"/>
  <c r="D2303" i="1"/>
  <c r="D2304" i="1" a="1"/>
  <c r="D2304" i="1" s="1"/>
  <c r="D2305" i="1" a="1"/>
  <c r="D2305" i="1" s="1"/>
  <c r="D2306" i="1" a="1"/>
  <c r="D2306" i="1" s="1"/>
  <c r="D2307" i="1" a="1"/>
  <c r="D2307" i="1" s="1"/>
  <c r="D2308" i="1" a="1"/>
  <c r="D2308" i="1" s="1"/>
  <c r="D2309" i="1" a="1"/>
  <c r="D2309" i="1" s="1"/>
  <c r="D2310" i="1" a="1"/>
  <c r="D2310" i="1"/>
  <c r="D2311" i="1" a="1"/>
  <c r="D2311" i="1"/>
  <c r="D2312" i="1" a="1"/>
  <c r="D2312" i="1" s="1"/>
  <c r="D2313" i="1" a="1"/>
  <c r="D2313" i="1"/>
  <c r="D2314" i="1" a="1"/>
  <c r="D2314" i="1" s="1"/>
  <c r="D2315" i="1" a="1"/>
  <c r="D2315" i="1" s="1"/>
  <c r="D2316" i="1" a="1"/>
  <c r="D2316" i="1"/>
  <c r="D2317" i="1" a="1"/>
  <c r="D2317" i="1" s="1"/>
  <c r="D2318" i="1" a="1"/>
  <c r="D2318" i="1" s="1"/>
  <c r="D2319" i="1" a="1"/>
  <c r="D2319" i="1"/>
  <c r="D2320" i="1" a="1"/>
  <c r="D2320" i="1"/>
  <c r="D2321" i="1" a="1"/>
  <c r="D2321" i="1" s="1"/>
  <c r="D2322" i="1" a="1"/>
  <c r="D2322" i="1" s="1"/>
  <c r="D2323" i="1" a="1"/>
  <c r="D2323" i="1" s="1"/>
  <c r="D2324" i="1" a="1"/>
  <c r="D2324" i="1" s="1"/>
  <c r="D2325" i="1" a="1"/>
  <c r="D2325" i="1" s="1"/>
  <c r="D2326" i="1" a="1"/>
  <c r="D2326" i="1" s="1"/>
  <c r="D2327" i="1" a="1"/>
  <c r="D2327" i="1" s="1"/>
  <c r="D2328" i="1" a="1"/>
  <c r="D2328" i="1" s="1"/>
  <c r="D2329" i="1" a="1"/>
  <c r="D2329" i="1"/>
  <c r="D2330" i="1" a="1"/>
  <c r="D2330" i="1" s="1"/>
  <c r="D2331" i="1" a="1"/>
  <c r="D2331" i="1" s="1"/>
  <c r="D2332" i="1" a="1"/>
  <c r="D2332" i="1"/>
  <c r="D2333" i="1" a="1"/>
  <c r="D2333" i="1"/>
  <c r="D2334" i="1" a="1"/>
  <c r="D2334" i="1" s="1"/>
  <c r="D2335" i="1" a="1"/>
  <c r="D2335" i="1"/>
  <c r="D2336" i="1" a="1"/>
  <c r="D2336" i="1" s="1"/>
  <c r="D2337" i="1" a="1"/>
  <c r="D2337" i="1" s="1"/>
  <c r="D2338" i="1" a="1"/>
  <c r="D2338" i="1" s="1"/>
  <c r="D2339" i="1" a="1"/>
  <c r="D2339" i="1" s="1"/>
  <c r="D2340" i="1" a="1"/>
  <c r="D2340" i="1" s="1"/>
  <c r="D2341" i="1" a="1"/>
  <c r="D2341" i="1" s="1"/>
  <c r="D2342" i="1" a="1"/>
  <c r="D2342" i="1" s="1"/>
  <c r="D2343" i="1" a="1"/>
  <c r="D2343" i="1"/>
  <c r="D2344" i="1" a="1"/>
  <c r="D2344" i="1"/>
  <c r="D2345" i="1" a="1"/>
  <c r="D2345" i="1" s="1"/>
  <c r="D2346" i="1" a="1"/>
  <c r="D2346" i="1" s="1"/>
  <c r="D2347" i="1" a="1"/>
  <c r="D2347" i="1" s="1"/>
  <c r="D2348" i="1" a="1"/>
  <c r="D2348" i="1"/>
  <c r="D2349" i="1" a="1"/>
  <c r="D2349" i="1" s="1"/>
  <c r="D2350" i="1" a="1"/>
  <c r="D2350" i="1"/>
  <c r="D2351" i="1" a="1"/>
  <c r="D2351" i="1"/>
  <c r="D2352" i="1" a="1"/>
  <c r="D2352" i="1" s="1"/>
  <c r="D2353" i="1" a="1"/>
  <c r="D2353" i="1" s="1"/>
  <c r="D2354" i="1" a="1"/>
  <c r="D2354" i="1" s="1"/>
  <c r="D2355" i="1" a="1"/>
  <c r="D2355" i="1" s="1"/>
  <c r="D2356" i="1" a="1"/>
  <c r="D2356" i="1" s="1"/>
  <c r="D2357" i="1" a="1"/>
  <c r="D2357" i="1"/>
  <c r="D2358" i="1" a="1"/>
  <c r="D2358" i="1" s="1"/>
  <c r="D2359" i="1" a="1"/>
  <c r="D2359" i="1" s="1"/>
  <c r="D2360" i="1" a="1"/>
  <c r="D2360" i="1"/>
  <c r="D2361" i="1" a="1"/>
  <c r="D2361" i="1"/>
  <c r="D2362" i="1" a="1"/>
  <c r="D2362" i="1" s="1"/>
  <c r="D2363" i="1" a="1"/>
  <c r="D2363" i="1" s="1"/>
  <c r="D2364" i="1" a="1"/>
  <c r="D2364" i="1" s="1"/>
  <c r="D2365" i="1" a="1"/>
  <c r="D2365" i="1" s="1"/>
  <c r="D2366" i="1" a="1"/>
  <c r="D2366" i="1"/>
  <c r="D2367" i="1" a="1"/>
  <c r="D2367" i="1"/>
  <c r="D2368" i="1" a="1"/>
  <c r="D2368" i="1" s="1"/>
  <c r="D2369" i="1" a="1"/>
  <c r="D2369" i="1" s="1"/>
  <c r="D2370" i="1" a="1"/>
  <c r="D2370" i="1" s="1"/>
  <c r="D2371" i="1" a="1"/>
  <c r="D2371" i="1" s="1"/>
  <c r="D2372" i="1" a="1"/>
  <c r="D2372" i="1" s="1"/>
  <c r="D2373" i="1" a="1"/>
  <c r="D2373" i="1"/>
  <c r="D2374" i="1" a="1"/>
  <c r="D2374" i="1" s="1"/>
  <c r="D2375" i="1" a="1"/>
  <c r="D2375" i="1" s="1"/>
  <c r="D2376" i="1" a="1"/>
  <c r="D2376" i="1" s="1"/>
  <c r="D2377" i="1" a="1"/>
  <c r="D2377" i="1" s="1"/>
  <c r="D2378" i="1" a="1"/>
  <c r="D2378" i="1" s="1"/>
  <c r="D2379" i="1" a="1"/>
  <c r="D2379" i="1" s="1"/>
  <c r="D2380" i="1" a="1"/>
  <c r="D2380" i="1"/>
  <c r="D2381" i="1" a="1"/>
  <c r="D2381" i="1" s="1"/>
  <c r="D2382" i="1" a="1"/>
  <c r="D2382" i="1" s="1"/>
  <c r="D2383" i="1" a="1"/>
  <c r="D2383" i="1" s="1"/>
  <c r="D2384" i="1" a="1"/>
  <c r="D2384" i="1"/>
  <c r="D2385" i="1" a="1"/>
  <c r="D2385" i="1" s="1"/>
  <c r="D2386" i="1" a="1"/>
  <c r="D2386" i="1" s="1"/>
  <c r="D2387" i="1" a="1"/>
  <c r="D2387" i="1" s="1"/>
  <c r="D2388" i="1" a="1"/>
  <c r="D2388" i="1" s="1"/>
  <c r="D2389" i="1" a="1"/>
  <c r="D2389" i="1" s="1"/>
  <c r="D2390" i="1" a="1"/>
  <c r="D2390" i="1" s="1"/>
  <c r="D2391" i="1" a="1"/>
  <c r="D2391" i="1" s="1"/>
  <c r="D2392" i="1" a="1"/>
  <c r="D2392" i="1" s="1"/>
  <c r="D2393" i="1" a="1"/>
  <c r="D2393" i="1"/>
  <c r="D2394" i="1" a="1"/>
  <c r="D2394" i="1" s="1"/>
  <c r="D2395" i="1" a="1"/>
  <c r="D2395" i="1" s="1"/>
  <c r="D2396" i="1" a="1"/>
  <c r="D2396" i="1" s="1"/>
  <c r="D2397" i="1" a="1"/>
  <c r="D2397" i="1"/>
  <c r="D2398" i="1" a="1"/>
  <c r="D2398" i="1" s="1"/>
  <c r="D2399" i="1" a="1"/>
  <c r="D2399" i="1"/>
  <c r="D2400" i="1" a="1"/>
  <c r="D2400" i="1" s="1"/>
  <c r="D2401" i="1" a="1"/>
  <c r="D2401" i="1" s="1"/>
  <c r="D2402" i="1" a="1"/>
  <c r="D2402" i="1" s="1"/>
  <c r="D2403" i="1" a="1"/>
  <c r="D2403" i="1" s="1"/>
  <c r="D2404" i="1" a="1"/>
  <c r="D2404" i="1" s="1"/>
  <c r="D2405" i="1" a="1"/>
  <c r="D2405" i="1" s="1"/>
  <c r="D2406" i="1" a="1"/>
  <c r="D2406" i="1" s="1"/>
  <c r="D2407" i="1" a="1"/>
  <c r="D2407" i="1"/>
  <c r="D2408" i="1" a="1"/>
  <c r="D2408" i="1"/>
  <c r="D2409" i="1" a="1"/>
  <c r="D2409" i="1" s="1"/>
  <c r="D2410" i="1" a="1"/>
  <c r="D2410" i="1" s="1"/>
  <c r="D2411" i="1" a="1"/>
  <c r="D2411" i="1" s="1"/>
  <c r="D2412" i="1" a="1"/>
  <c r="D2412" i="1"/>
  <c r="D2413" i="1" a="1"/>
  <c r="D2413" i="1" s="1"/>
  <c r="D2414" i="1" a="1"/>
  <c r="D2414" i="1" s="1"/>
  <c r="D2415" i="1" a="1"/>
  <c r="D2415" i="1" s="1"/>
  <c r="D2416" i="1" a="1"/>
  <c r="D2416" i="1" s="1"/>
  <c r="D2417" i="1" a="1"/>
  <c r="D2417" i="1"/>
  <c r="D2418" i="1" a="1"/>
  <c r="D2418" i="1" s="1"/>
  <c r="D2419" i="1" a="1"/>
  <c r="D2419" i="1" s="1"/>
  <c r="D2420" i="1" a="1"/>
  <c r="D2420" i="1"/>
  <c r="D2421" i="1" a="1"/>
  <c r="D2421" i="1"/>
  <c r="D2422" i="1" a="1"/>
  <c r="D2422" i="1"/>
  <c r="D2423" i="1" a="1"/>
  <c r="D2423" i="1" s="1"/>
  <c r="D2424" i="1" a="1"/>
  <c r="D2424" i="1" s="1"/>
  <c r="D2425" i="1" a="1"/>
  <c r="D2425" i="1" s="1"/>
  <c r="D2426" i="1" a="1"/>
  <c r="D2426" i="1" s="1"/>
  <c r="D2427" i="1" a="1"/>
  <c r="D2427" i="1" s="1"/>
  <c r="D2428" i="1" a="1"/>
  <c r="D2428" i="1" s="1"/>
  <c r="D2429" i="1" a="1"/>
  <c r="D2429" i="1" s="1"/>
  <c r="D2430" i="1" a="1"/>
  <c r="D2430" i="1"/>
  <c r="D2431" i="1" a="1"/>
  <c r="D2431" i="1"/>
  <c r="D2432" i="1" a="1"/>
  <c r="D2432" i="1" s="1"/>
  <c r="D2433" i="1" a="1"/>
  <c r="D2433" i="1"/>
  <c r="D2434" i="1" a="1"/>
  <c r="D2434" i="1" s="1"/>
  <c r="D2435" i="1" a="1"/>
  <c r="D2435" i="1" s="1"/>
  <c r="D2436" i="1" a="1"/>
  <c r="D2436" i="1" s="1"/>
  <c r="D2437" i="1" a="1"/>
  <c r="D2437" i="1" s="1"/>
  <c r="D2438" i="1" a="1"/>
  <c r="D2438" i="1" s="1"/>
  <c r="D2439" i="1" a="1"/>
  <c r="D2439" i="1" s="1"/>
  <c r="D2440" i="1" a="1"/>
  <c r="D2440" i="1"/>
  <c r="D2441" i="1" a="1"/>
  <c r="D2441" i="1" s="1"/>
  <c r="D2442" i="1" a="1"/>
  <c r="D2442" i="1" s="1"/>
  <c r="D2443" i="1" a="1"/>
  <c r="D2443" i="1" s="1"/>
  <c r="D2444" i="1" a="1"/>
  <c r="D2444" i="1" s="1"/>
  <c r="D2445" i="1" a="1"/>
  <c r="D2445" i="1" s="1"/>
  <c r="D2446" i="1" a="1"/>
  <c r="D2446" i="1" s="1"/>
  <c r="D2447" i="1" a="1"/>
  <c r="D2447" i="1" s="1"/>
  <c r="D2448" i="1" a="1"/>
  <c r="D2448" i="1" s="1"/>
  <c r="D2449" i="1" a="1"/>
  <c r="D2449" i="1" s="1"/>
  <c r="D2450" i="1" a="1"/>
  <c r="D2450" i="1" s="1"/>
  <c r="D2451" i="1" a="1"/>
  <c r="D2451" i="1" s="1"/>
  <c r="D2452" i="1" a="1"/>
  <c r="D2452" i="1" s="1"/>
  <c r="D2453" i="1" a="1"/>
  <c r="D2453" i="1"/>
  <c r="D2454" i="1" a="1"/>
  <c r="D2454" i="1"/>
  <c r="D2455" i="1" a="1"/>
  <c r="D2455" i="1" s="1"/>
  <c r="D2456" i="1" a="1"/>
  <c r="D2456" i="1" s="1"/>
  <c r="D2457" i="1" a="1"/>
  <c r="D2457" i="1"/>
  <c r="D2458" i="1" a="1"/>
  <c r="D2458" i="1" s="1"/>
  <c r="D2459" i="1" a="1"/>
  <c r="D2459" i="1" s="1"/>
  <c r="D2460" i="1" a="1"/>
  <c r="D2460" i="1"/>
  <c r="D2461" i="1" a="1"/>
  <c r="D2461" i="1" s="1"/>
  <c r="D2462" i="1" a="1"/>
  <c r="D2462" i="1" s="1"/>
  <c r="D2463" i="1" a="1"/>
  <c r="D2463" i="1" s="1"/>
  <c r="D2464" i="1" a="1"/>
  <c r="D2464" i="1" s="1"/>
  <c r="D2465" i="1" a="1"/>
  <c r="D2465" i="1" s="1"/>
  <c r="D2466" i="1" a="1"/>
  <c r="D2466" i="1" s="1"/>
  <c r="D2467" i="1" a="1"/>
  <c r="D2467" i="1" s="1"/>
  <c r="D2468" i="1" a="1"/>
  <c r="D2468" i="1"/>
  <c r="D2469" i="1" a="1"/>
  <c r="D2469" i="1" s="1"/>
  <c r="D2470" i="1" a="1"/>
  <c r="D2470" i="1" s="1"/>
  <c r="D2471" i="1" a="1"/>
  <c r="D2471" i="1"/>
  <c r="D2472" i="1" a="1"/>
  <c r="D2472" i="1" s="1"/>
  <c r="D2473" i="1" a="1"/>
  <c r="D2473" i="1" s="1"/>
  <c r="D2474" i="1" a="1"/>
  <c r="D2474" i="1" s="1"/>
  <c r="D2475" i="1" a="1"/>
  <c r="D2475" i="1" s="1"/>
  <c r="D2476" i="1" a="1"/>
  <c r="D2476" i="1"/>
  <c r="D2477" i="1" a="1"/>
  <c r="D2477" i="1" s="1"/>
  <c r="D2478" i="1" a="1"/>
  <c r="D2478" i="1" s="1"/>
  <c r="D2479" i="1" a="1"/>
  <c r="D2479" i="1" s="1"/>
  <c r="D2480" i="1" a="1"/>
  <c r="D2480" i="1" s="1"/>
  <c r="D2481" i="1" a="1"/>
  <c r="D2481" i="1" s="1"/>
  <c r="D2482" i="1" a="1"/>
  <c r="D2482" i="1" s="1"/>
  <c r="D2483" i="1" a="1"/>
  <c r="D2483" i="1" s="1"/>
  <c r="D2484" i="1" a="1"/>
  <c r="D2484" i="1" s="1"/>
  <c r="D2485" i="1" a="1"/>
  <c r="D2485" i="1"/>
  <c r="D2486" i="1" a="1"/>
  <c r="D2486" i="1" s="1"/>
  <c r="D2487" i="1" a="1"/>
  <c r="D2487" i="1"/>
  <c r="D2488" i="1" a="1"/>
  <c r="D2488" i="1" s="1"/>
  <c r="D2489" i="1" a="1"/>
  <c r="D2489" i="1" s="1"/>
  <c r="D2490" i="1" a="1"/>
  <c r="D2490" i="1" s="1"/>
  <c r="D2491" i="1" a="1"/>
  <c r="D2491" i="1" s="1"/>
  <c r="D2492" i="1" a="1"/>
  <c r="D2492" i="1" s="1"/>
  <c r="D2493" i="1" a="1"/>
  <c r="D2493" i="1"/>
  <c r="D2494" i="1" a="1"/>
  <c r="D2494" i="1" s="1"/>
  <c r="D2495" i="1" a="1"/>
  <c r="D2495" i="1"/>
  <c r="D2496" i="1" a="1"/>
  <c r="D2496" i="1"/>
  <c r="D2497" i="1" a="1"/>
  <c r="D2497" i="1" s="1"/>
  <c r="D2498" i="1" a="1"/>
  <c r="D2498" i="1" s="1"/>
  <c r="D2499" i="1" a="1"/>
  <c r="D2499" i="1" s="1"/>
  <c r="D2500" i="1" a="1"/>
  <c r="D2500" i="1" s="1"/>
  <c r="D2501" i="1" a="1"/>
  <c r="D2501" i="1" s="1"/>
  <c r="D2502" i="1" a="1"/>
  <c r="D2502" i="1" s="1"/>
  <c r="D2503" i="1" a="1"/>
  <c r="D2503" i="1"/>
  <c r="D2504" i="1" a="1"/>
  <c r="D2504" i="1"/>
  <c r="D2505" i="1" a="1"/>
  <c r="D2505" i="1"/>
  <c r="D2506" i="1" a="1"/>
  <c r="D2506" i="1" s="1"/>
  <c r="D2507" i="1" a="1"/>
  <c r="D2507" i="1" s="1"/>
  <c r="D2508" i="1" a="1"/>
  <c r="D2508" i="1" s="1"/>
  <c r="D2509" i="1" a="1"/>
  <c r="D2509" i="1" s="1"/>
  <c r="D2510" i="1" a="1"/>
  <c r="D2510" i="1" s="1"/>
  <c r="D2511" i="1" a="1"/>
  <c r="D2511" i="1"/>
  <c r="D2512" i="1" a="1"/>
  <c r="D2512" i="1" s="1"/>
  <c r="D2513" i="1" a="1"/>
  <c r="D2513" i="1"/>
  <c r="D2514" i="1" a="1"/>
  <c r="D2514" i="1" s="1"/>
  <c r="D2515" i="1" a="1"/>
  <c r="D2515" i="1" s="1"/>
  <c r="D2516" i="1" a="1"/>
  <c r="D2516" i="1" s="1"/>
  <c r="D2517" i="1" a="1"/>
  <c r="D2517" i="1" s="1"/>
  <c r="D2518" i="1" a="1"/>
  <c r="D2518" i="1"/>
  <c r="D2519" i="1" a="1"/>
  <c r="D2519" i="1" s="1"/>
  <c r="D2520" i="1" a="1"/>
  <c r="D2520" i="1" s="1"/>
  <c r="D2521" i="1" a="1"/>
  <c r="D2521" i="1" s="1"/>
  <c r="D2522" i="1" a="1"/>
  <c r="D2522" i="1" s="1"/>
  <c r="D2523" i="1" a="1"/>
  <c r="D2523" i="1" s="1"/>
  <c r="D2524" i="1" a="1"/>
  <c r="D2524" i="1"/>
  <c r="D2525" i="1" a="1"/>
  <c r="D2525" i="1" s="1"/>
  <c r="D2526" i="1" a="1"/>
  <c r="D2526" i="1"/>
  <c r="D2527" i="1" a="1"/>
  <c r="D2527" i="1"/>
  <c r="D2528" i="1" a="1"/>
  <c r="D2528" i="1" s="1"/>
  <c r="D2529" i="1" a="1"/>
  <c r="D2529" i="1" s="1"/>
  <c r="D2530" i="1" a="1"/>
  <c r="D2530" i="1" s="1"/>
  <c r="D2531" i="1" a="1"/>
  <c r="D2531" i="1" s="1"/>
  <c r="D2532" i="1" a="1"/>
  <c r="D2532" i="1" s="1"/>
  <c r="D2533" i="1" a="1"/>
  <c r="D2533" i="1" s="1"/>
  <c r="D2534" i="1" a="1"/>
  <c r="D2534" i="1"/>
  <c r="D2535" i="1" a="1"/>
  <c r="D2535" i="1" s="1"/>
  <c r="D2536" i="1" a="1"/>
  <c r="D2536" i="1" s="1"/>
  <c r="D2537" i="1" a="1"/>
  <c r="D2537" i="1" s="1"/>
  <c r="D2538" i="1" a="1"/>
  <c r="D2538" i="1" s="1"/>
  <c r="D2539" i="1" a="1"/>
  <c r="D2539" i="1" s="1"/>
  <c r="D2540" i="1" a="1"/>
  <c r="D2540" i="1"/>
  <c r="D2541" i="1" a="1"/>
  <c r="D2541" i="1"/>
  <c r="D2542" i="1" a="1"/>
  <c r="D2542" i="1" s="1"/>
  <c r="D2543" i="1" a="1"/>
  <c r="D2543" i="1" s="1"/>
  <c r="D2544" i="1" a="1"/>
  <c r="D2544" i="1"/>
  <c r="D2545" i="1" a="1"/>
  <c r="D2545" i="1"/>
  <c r="D2546" i="1" a="1"/>
  <c r="D2546" i="1" s="1"/>
  <c r="D2547" i="1" a="1"/>
  <c r="D2547" i="1" s="1"/>
  <c r="D2548" i="1" a="1"/>
  <c r="D2548" i="1" s="1"/>
  <c r="D2549" i="1" a="1"/>
  <c r="D2549" i="1"/>
  <c r="D2550" i="1" a="1"/>
  <c r="D2550" i="1"/>
  <c r="D2551" i="1" a="1"/>
  <c r="D2551" i="1"/>
  <c r="D2552" i="1" a="1"/>
  <c r="D2552" i="1" s="1"/>
  <c r="D2553" i="1" a="1"/>
  <c r="D2553" i="1" s="1"/>
  <c r="D2554" i="1" a="1"/>
  <c r="D2554" i="1" s="1"/>
  <c r="D2555" i="1" a="1"/>
  <c r="D2555" i="1" s="1"/>
  <c r="D2556" i="1" a="1"/>
  <c r="D2556" i="1" s="1"/>
  <c r="D2557" i="1" a="1"/>
  <c r="D2557" i="1" s="1"/>
  <c r="D2558" i="1" a="1"/>
  <c r="D2558" i="1" s="1"/>
  <c r="D2559" i="1" a="1"/>
  <c r="D2559" i="1"/>
  <c r="D2560" i="1" a="1"/>
  <c r="D2560" i="1" s="1"/>
  <c r="D2561" i="1" a="1"/>
  <c r="D2561" i="1" s="1"/>
  <c r="D2562" i="1" a="1"/>
  <c r="D2562" i="1" s="1"/>
  <c r="D2563" i="1" a="1"/>
  <c r="D2563" i="1" s="1"/>
  <c r="D2564" i="1" a="1"/>
  <c r="D2564" i="1"/>
  <c r="D2565" i="1" a="1"/>
  <c r="D2565" i="1" s="1"/>
  <c r="D2566" i="1" a="1"/>
  <c r="D2566" i="1" s="1"/>
  <c r="D2567" i="1" a="1"/>
  <c r="D2567" i="1" s="1"/>
  <c r="D2568" i="1" a="1"/>
  <c r="D2568" i="1"/>
  <c r="D2569" i="1" a="1"/>
  <c r="D2569" i="1"/>
  <c r="D2570" i="1" a="1"/>
  <c r="D2570" i="1" s="1"/>
  <c r="D2571" i="1" a="1"/>
  <c r="D2571" i="1" s="1"/>
  <c r="D2572" i="1" a="1"/>
  <c r="D2572" i="1" s="1"/>
  <c r="D2573" i="1" a="1"/>
  <c r="D2573" i="1" s="1"/>
  <c r="D2574" i="1" a="1"/>
  <c r="D2574" i="1" s="1"/>
  <c r="D2575" i="1" a="1"/>
  <c r="D2575" i="1" s="1"/>
  <c r="D2576" i="1" a="1"/>
  <c r="D2576" i="1" s="1"/>
  <c r="D2577" i="1" a="1"/>
  <c r="D2577" i="1" s="1"/>
  <c r="D2578" i="1" a="1"/>
  <c r="D2578" i="1" s="1"/>
  <c r="D2579" i="1" a="1"/>
  <c r="D2579" i="1" s="1"/>
  <c r="D2580" i="1" a="1"/>
  <c r="D2580" i="1"/>
  <c r="D2581" i="1" a="1"/>
  <c r="D2581" i="1" s="1"/>
  <c r="D2582" i="1" a="1"/>
  <c r="D2582" i="1"/>
  <c r="D2583" i="1" a="1"/>
  <c r="D2583" i="1" s="1"/>
  <c r="D2584" i="1" a="1"/>
  <c r="D2584" i="1" s="1"/>
  <c r="D2585" i="1" a="1"/>
  <c r="D2585" i="1" s="1"/>
  <c r="D2586" i="1" a="1"/>
  <c r="D2586" i="1" s="1"/>
  <c r="D2587" i="1" a="1"/>
  <c r="D2587" i="1" s="1"/>
  <c r="D2588" i="1" a="1"/>
  <c r="D2588" i="1" s="1"/>
  <c r="D2589" i="1" a="1"/>
  <c r="D2589" i="1" s="1"/>
  <c r="D2590" i="1" a="1"/>
  <c r="D2590" i="1" s="1"/>
  <c r="D2591" i="1" a="1"/>
  <c r="D2591" i="1"/>
  <c r="D2592" i="1" a="1"/>
  <c r="D2592" i="1" s="1"/>
  <c r="D2593" i="1" a="1"/>
  <c r="D2593" i="1"/>
  <c r="D2594" i="1" a="1"/>
  <c r="D2594" i="1" s="1"/>
  <c r="D2595" i="1" a="1"/>
  <c r="D2595" i="1" s="1"/>
  <c r="D2596" i="1" a="1"/>
  <c r="D2596" i="1" s="1"/>
  <c r="D2597" i="1" a="1"/>
  <c r="D2597" i="1" s="1"/>
  <c r="D2598" i="1" a="1"/>
  <c r="D2598" i="1" s="1"/>
  <c r="D2599" i="1" a="1"/>
  <c r="D2599" i="1"/>
  <c r="D2600" i="1" a="1"/>
  <c r="D2600" i="1" s="1"/>
  <c r="D2601" i="1" a="1"/>
  <c r="D2601" i="1" s="1"/>
  <c r="D2602" i="1" a="1"/>
  <c r="D2602" i="1" s="1"/>
  <c r="D2603" i="1" a="1"/>
  <c r="D2603" i="1" s="1"/>
  <c r="D2604" i="1" a="1"/>
  <c r="D2604" i="1" s="1"/>
  <c r="D2605" i="1" a="1"/>
  <c r="D2605" i="1"/>
  <c r="D2606" i="1" a="1"/>
  <c r="D2606" i="1" s="1"/>
  <c r="D2607" i="1" a="1"/>
  <c r="D2607" i="1" s="1"/>
  <c r="D2608" i="1" a="1"/>
  <c r="D2608" i="1" s="1"/>
  <c r="D2609" i="1" a="1"/>
  <c r="D2609" i="1" s="1"/>
  <c r="D2610" i="1" a="1"/>
  <c r="D2610" i="1" s="1"/>
  <c r="D2611" i="1" a="1"/>
  <c r="D2611" i="1" s="1"/>
  <c r="D2612" i="1" a="1"/>
  <c r="D2612" i="1" s="1"/>
  <c r="D2613" i="1" a="1"/>
  <c r="D2613" i="1"/>
  <c r="D2614" i="1" a="1"/>
  <c r="D2614" i="1"/>
  <c r="D2615" i="1" a="1"/>
  <c r="D2615" i="1" s="1"/>
  <c r="D2616" i="1" a="1"/>
  <c r="D2616" i="1" s="1"/>
  <c r="D2617" i="1" a="1"/>
  <c r="D2617" i="1"/>
  <c r="D2618" i="1" a="1"/>
  <c r="D2618" i="1" s="1"/>
  <c r="D2619" i="1" a="1"/>
  <c r="D2619" i="1" s="1"/>
  <c r="D2620" i="1" a="1"/>
  <c r="D2620" i="1" s="1"/>
  <c r="D2621" i="1" a="1"/>
  <c r="D2621" i="1" s="1"/>
  <c r="D2622" i="1" a="1"/>
  <c r="D2622" i="1"/>
  <c r="D2623" i="1" a="1"/>
  <c r="D2623" i="1"/>
  <c r="D2624" i="1" a="1"/>
  <c r="D2624" i="1"/>
  <c r="D2625" i="1" a="1"/>
  <c r="D2625" i="1"/>
  <c r="D2626" i="1" a="1"/>
  <c r="D2626" i="1" s="1"/>
  <c r="D2627" i="1" a="1"/>
  <c r="D2627" i="1" s="1"/>
  <c r="D2628" i="1" a="1"/>
  <c r="D2628" i="1"/>
  <c r="D2629" i="1" a="1"/>
  <c r="D2629" i="1" s="1"/>
  <c r="D2630" i="1" a="1"/>
  <c r="D2630" i="1" s="1"/>
  <c r="D2631" i="1" a="1"/>
  <c r="D2631" i="1" s="1"/>
  <c r="D2632" i="1" a="1"/>
  <c r="D2632" i="1"/>
  <c r="D2633" i="1" a="1"/>
  <c r="D2633" i="1"/>
  <c r="D2634" i="1" a="1"/>
  <c r="D2634" i="1" s="1"/>
  <c r="D2635" i="1" a="1"/>
  <c r="D2635" i="1" s="1"/>
  <c r="D2636" i="1" a="1"/>
  <c r="D2636" i="1" s="1"/>
  <c r="D2637" i="1" a="1"/>
  <c r="D2637" i="1"/>
  <c r="D2638" i="1" a="1"/>
  <c r="D2638" i="1" s="1"/>
  <c r="D2639" i="1" a="1"/>
  <c r="D2639" i="1"/>
  <c r="D2640" i="1" a="1"/>
  <c r="D2640" i="1"/>
  <c r="D2641" i="1" a="1"/>
  <c r="D2641" i="1" s="1"/>
  <c r="D2642" i="1" a="1"/>
  <c r="D2642" i="1" s="1"/>
  <c r="D2643" i="1" a="1"/>
  <c r="D2643" i="1" s="1"/>
  <c r="D2644" i="1" a="1"/>
  <c r="D2644" i="1"/>
  <c r="D2645" i="1" a="1"/>
  <c r="D2645" i="1" s="1"/>
  <c r="D2646" i="1" a="1"/>
  <c r="D2646" i="1"/>
  <c r="D2647" i="1" a="1"/>
  <c r="D2647" i="1" s="1"/>
  <c r="D2648" i="1" a="1"/>
  <c r="D2648" i="1"/>
  <c r="D2649" i="1" a="1"/>
  <c r="D2649" i="1"/>
  <c r="D2650" i="1" a="1"/>
  <c r="D2650" i="1" s="1"/>
  <c r="D2651" i="1" a="1"/>
  <c r="D2651" i="1" s="1"/>
  <c r="D2652" i="1" a="1"/>
  <c r="D2652" i="1" s="1"/>
  <c r="D2653" i="1" a="1"/>
  <c r="D2653" i="1"/>
  <c r="D2654" i="1" a="1"/>
  <c r="D2654" i="1" s="1"/>
  <c r="D2655" i="1" a="1"/>
  <c r="D2655" i="1" s="1"/>
  <c r="D2656" i="1" a="1"/>
  <c r="D2656" i="1" s="1"/>
  <c r="D2657" i="1" a="1"/>
  <c r="D2657" i="1"/>
  <c r="D2658" i="1" a="1"/>
  <c r="D2658" i="1" s="1"/>
  <c r="D2659" i="1" a="1"/>
  <c r="D2659" i="1" s="1"/>
  <c r="D2660" i="1" a="1"/>
  <c r="D2660" i="1"/>
  <c r="D2661" i="1" a="1"/>
  <c r="D2661" i="1" s="1"/>
  <c r="D2662" i="1" a="1"/>
  <c r="D2662" i="1" s="1"/>
  <c r="D2663" i="1" a="1"/>
  <c r="D2663" i="1"/>
  <c r="D2664" i="1" a="1"/>
  <c r="D2664" i="1" s="1"/>
  <c r="D2665" i="1" a="1"/>
  <c r="D2665" i="1" s="1"/>
  <c r="D2666" i="1" a="1"/>
  <c r="D2666" i="1" s="1"/>
  <c r="D2667" i="1" a="1"/>
  <c r="D2667" i="1" s="1"/>
  <c r="D2668" i="1" a="1"/>
  <c r="D2668" i="1" s="1"/>
  <c r="D2669" i="1" a="1"/>
  <c r="D2669" i="1"/>
  <c r="D2670" i="1" a="1"/>
  <c r="D2670" i="1"/>
  <c r="D2671" i="1" a="1"/>
  <c r="D2671" i="1" s="1"/>
  <c r="D2672" i="1" a="1"/>
  <c r="D2672" i="1" s="1"/>
  <c r="D2673" i="1" a="1"/>
  <c r="D2673" i="1" s="1"/>
  <c r="D2674" i="1" a="1"/>
  <c r="D2674" i="1" s="1"/>
  <c r="D2675" i="1" a="1"/>
  <c r="D2675" i="1" s="1"/>
  <c r="D2676" i="1" a="1"/>
  <c r="D2676" i="1"/>
  <c r="D2677" i="1" a="1"/>
  <c r="D2677" i="1"/>
  <c r="D2678" i="1" a="1"/>
  <c r="D2678" i="1" s="1"/>
  <c r="D2679" i="1" a="1"/>
  <c r="D2679" i="1"/>
  <c r="D2680" i="1" a="1"/>
  <c r="D2680" i="1" s="1"/>
  <c r="D2681" i="1" a="1"/>
  <c r="D2681" i="1"/>
  <c r="D2682" i="1" a="1"/>
  <c r="D2682" i="1" s="1"/>
  <c r="D2683" i="1" a="1"/>
  <c r="D2683" i="1" s="1"/>
  <c r="D2684" i="1" a="1"/>
  <c r="D2684" i="1" s="1"/>
  <c r="D2685" i="1" a="1"/>
  <c r="D2685" i="1" s="1"/>
  <c r="D2686" i="1" a="1"/>
  <c r="D2686" i="1"/>
  <c r="D2687" i="1" a="1"/>
  <c r="D2687" i="1"/>
  <c r="D2688" i="1" a="1"/>
  <c r="D2688" i="1"/>
  <c r="D2689" i="1" a="1"/>
  <c r="D2689" i="1" s="1"/>
  <c r="D2690" i="1" a="1"/>
  <c r="D2690" i="1" s="1"/>
  <c r="D2691" i="1" a="1"/>
  <c r="D2691" i="1" s="1"/>
  <c r="D2692" i="1" a="1"/>
  <c r="D2692" i="1"/>
  <c r="D2693" i="1" a="1"/>
  <c r="D2693" i="1" s="1"/>
  <c r="D2694" i="1" a="1"/>
  <c r="D2694" i="1" s="1"/>
  <c r="D2695" i="1" a="1"/>
  <c r="D2695" i="1" s="1"/>
  <c r="D2696" i="1" a="1"/>
  <c r="D2696" i="1"/>
  <c r="D2697" i="1" a="1"/>
  <c r="D2697" i="1"/>
  <c r="D2698" i="1" a="1"/>
  <c r="D2698" i="1" s="1"/>
  <c r="D2699" i="1" a="1"/>
  <c r="D2699" i="1" s="1"/>
  <c r="D2700" i="1" a="1"/>
  <c r="D2700" i="1" s="1"/>
  <c r="D2701" i="1" a="1"/>
  <c r="D2701" i="1"/>
  <c r="D2702" i="1" a="1"/>
  <c r="D2702" i="1" s="1"/>
  <c r="D2703" i="1" a="1"/>
  <c r="D2703" i="1" s="1"/>
  <c r="D2704" i="1" a="1"/>
  <c r="D2704" i="1" s="1"/>
  <c r="D2705" i="1" a="1"/>
  <c r="D2705" i="1"/>
  <c r="D2706" i="1" a="1"/>
  <c r="D2706" i="1" s="1"/>
  <c r="D2707" i="1" a="1"/>
  <c r="D2707" i="1" s="1"/>
  <c r="D2708" i="1" a="1"/>
  <c r="D2708" i="1" s="1"/>
  <c r="D2709" i="1" a="1"/>
  <c r="D2709" i="1"/>
  <c r="D2710" i="1" a="1"/>
  <c r="D2710" i="1" s="1"/>
  <c r="D2711" i="1" a="1"/>
  <c r="D2711" i="1" s="1"/>
  <c r="D2712" i="1" a="1"/>
  <c r="D2712" i="1"/>
  <c r="D2713" i="1" a="1"/>
  <c r="D2713" i="1"/>
  <c r="D2714" i="1" a="1"/>
  <c r="D2714" i="1" s="1"/>
  <c r="D2715" i="1" a="1"/>
  <c r="D2715" i="1" s="1"/>
  <c r="D2716" i="1" a="1"/>
  <c r="D2716" i="1"/>
  <c r="D2717" i="1" a="1"/>
  <c r="D2717" i="1" s="1"/>
  <c r="D2718" i="1" a="1"/>
  <c r="D2718" i="1" s="1"/>
  <c r="D2719" i="1" a="1"/>
  <c r="D2719" i="1"/>
  <c r="D2720" i="1" a="1"/>
  <c r="D2720" i="1" s="1"/>
  <c r="D2721" i="1" a="1"/>
  <c r="D2721" i="1" s="1"/>
  <c r="D2722" i="1" a="1"/>
  <c r="D2722" i="1" s="1"/>
  <c r="D2723" i="1" a="1"/>
  <c r="D2723" i="1" s="1"/>
  <c r="D2724" i="1" a="1"/>
  <c r="D2724" i="1"/>
  <c r="D2725" i="1" a="1"/>
  <c r="D2725" i="1" s="1"/>
  <c r="D2726" i="1" a="1"/>
  <c r="D2726" i="1" s="1"/>
  <c r="D2727" i="1" a="1"/>
  <c r="D2727" i="1"/>
  <c r="D2728" i="1" a="1"/>
  <c r="D2728" i="1"/>
  <c r="D2729" i="1" a="1"/>
  <c r="D2729" i="1" s="1"/>
  <c r="D2730" i="1" a="1"/>
  <c r="D2730" i="1" s="1"/>
  <c r="D2731" i="1" a="1"/>
  <c r="D2731" i="1" s="1"/>
  <c r="D2732" i="1" a="1"/>
  <c r="D2732" i="1"/>
  <c r="D2733" i="1" a="1"/>
  <c r="D2733" i="1"/>
  <c r="D2734" i="1" a="1"/>
  <c r="D2734" i="1"/>
  <c r="D2735" i="1" a="1"/>
  <c r="D2735" i="1" s="1"/>
  <c r="D2736" i="1" a="1"/>
  <c r="D2736" i="1" s="1"/>
  <c r="D2737" i="1" a="1"/>
  <c r="D2737" i="1"/>
  <c r="D2738" i="1" a="1"/>
  <c r="D2738" i="1" s="1"/>
  <c r="D2739" i="1" a="1"/>
  <c r="D2739" i="1" s="1"/>
  <c r="D2740" i="1" a="1"/>
  <c r="D2740" i="1" s="1"/>
  <c r="D2741" i="1" a="1"/>
  <c r="D2741" i="1" s="1"/>
  <c r="D2742" i="1" a="1"/>
  <c r="D2742" i="1" s="1"/>
  <c r="D2743" i="1" a="1"/>
  <c r="D2743" i="1" s="1"/>
  <c r="D2744" i="1" a="1"/>
  <c r="D2744" i="1" s="1"/>
  <c r="D2745" i="1" a="1"/>
  <c r="D2745" i="1"/>
  <c r="D2746" i="1" a="1"/>
  <c r="D2746" i="1" s="1"/>
  <c r="D2747" i="1" a="1"/>
  <c r="D2747" i="1" s="1"/>
  <c r="D2748" i="1" a="1"/>
  <c r="D2748" i="1"/>
  <c r="D2749" i="1" a="1"/>
  <c r="D2749" i="1"/>
  <c r="D2750" i="1" a="1"/>
  <c r="D2750" i="1"/>
  <c r="D2751" i="1" a="1"/>
  <c r="D2751" i="1" s="1"/>
  <c r="D2752" i="1" a="1"/>
  <c r="D2752" i="1"/>
  <c r="D2753" i="1" a="1"/>
  <c r="D2753" i="1"/>
  <c r="D2754" i="1" a="1"/>
  <c r="D2754" i="1" s="1"/>
  <c r="D2755" i="1" a="1"/>
  <c r="D2755" i="1" s="1"/>
  <c r="D2756" i="1" a="1"/>
  <c r="D2756" i="1"/>
  <c r="D2757" i="1" a="1"/>
  <c r="D2757" i="1" s="1"/>
  <c r="D2758" i="1" a="1"/>
  <c r="D2758" i="1"/>
  <c r="D2759" i="1" a="1"/>
  <c r="D2759" i="1"/>
  <c r="D2760" i="1" a="1"/>
  <c r="D2760" i="1" s="1"/>
  <c r="D2761" i="1" a="1"/>
  <c r="D2761" i="1"/>
  <c r="D2762" i="1" a="1"/>
  <c r="D2762" i="1" s="1"/>
  <c r="D2763" i="1" a="1"/>
  <c r="D2763" i="1" s="1"/>
  <c r="D2764" i="1" a="1"/>
  <c r="D2764" i="1"/>
  <c r="D2765" i="1" a="1"/>
  <c r="D2765" i="1"/>
  <c r="D2766" i="1" a="1"/>
  <c r="D2766" i="1"/>
  <c r="D2767" i="1" a="1"/>
  <c r="D2767" i="1"/>
  <c r="D2768" i="1" a="1"/>
  <c r="D2768" i="1" s="1"/>
  <c r="D2769" i="1" a="1"/>
  <c r="D2769" i="1" s="1"/>
  <c r="D2770" i="1" a="1"/>
  <c r="D2770" i="1" s="1"/>
  <c r="D2771" i="1" a="1"/>
  <c r="D2771" i="1" s="1"/>
  <c r="D2772" i="1" a="1"/>
  <c r="D2772" i="1" s="1"/>
  <c r="D2773" i="1" a="1"/>
  <c r="D2773" i="1" s="1"/>
  <c r="D2774" i="1" a="1"/>
  <c r="D2774" i="1"/>
  <c r="D2775" i="1" a="1"/>
  <c r="D2775" i="1"/>
  <c r="D2776" i="1" a="1"/>
  <c r="D2776" i="1"/>
  <c r="D2777" i="1" a="1"/>
  <c r="D2777" i="1"/>
  <c r="D2778" i="1" a="1"/>
  <c r="D2778" i="1" s="1"/>
  <c r="D2779" i="1" a="1"/>
  <c r="D2779" i="1" s="1"/>
  <c r="D2780" i="1" a="1"/>
  <c r="D2780" i="1" s="1"/>
  <c r="D2781" i="1" a="1"/>
  <c r="D2781" i="1" s="1"/>
  <c r="D2782" i="1" a="1"/>
  <c r="D2782" i="1"/>
  <c r="D2783" i="1" a="1"/>
  <c r="D2783" i="1" s="1"/>
  <c r="D2784" i="1" a="1"/>
  <c r="D2784" i="1"/>
  <c r="D2785" i="1" a="1"/>
  <c r="D2785" i="1"/>
  <c r="D2786" i="1" a="1"/>
  <c r="D2786" i="1" s="1"/>
  <c r="D2787" i="1" a="1"/>
  <c r="D2787" i="1" s="1"/>
  <c r="D2788" i="1" a="1"/>
  <c r="D2788" i="1"/>
  <c r="D2789" i="1" a="1"/>
  <c r="D2789" i="1" s="1"/>
  <c r="D2790" i="1" a="1"/>
  <c r="D2790" i="1" s="1"/>
  <c r="D2791" i="1" a="1"/>
  <c r="D2791" i="1" s="1"/>
  <c r="D2792" i="1" a="1"/>
  <c r="D2792" i="1"/>
  <c r="D2793" i="1" a="1"/>
  <c r="D2793" i="1"/>
  <c r="D2794" i="1" a="1"/>
  <c r="D2794" i="1" s="1"/>
  <c r="D2795" i="1" a="1"/>
  <c r="D2795" i="1" s="1"/>
  <c r="D2796" i="1" a="1"/>
  <c r="D2796" i="1"/>
  <c r="D2797" i="1" a="1"/>
  <c r="D2797" i="1" s="1"/>
  <c r="D2798" i="1" a="1"/>
  <c r="D2798" i="1" s="1"/>
  <c r="D2799" i="1" a="1"/>
  <c r="D2799" i="1" s="1"/>
  <c r="D2800" i="1" a="1"/>
  <c r="D2800" i="1" s="1"/>
  <c r="D2801" i="1" a="1"/>
  <c r="D2801" i="1"/>
  <c r="D2802" i="1" a="1"/>
  <c r="D2802" i="1" s="1"/>
  <c r="D2803" i="1" a="1"/>
  <c r="D2803" i="1" s="1"/>
  <c r="D2804" i="1" a="1"/>
  <c r="D2804" i="1"/>
  <c r="D2805" i="1" a="1"/>
  <c r="D2805" i="1" s="1"/>
  <c r="D2806" i="1" a="1"/>
  <c r="D2806" i="1" s="1"/>
  <c r="D2807" i="1" a="1"/>
  <c r="D2807" i="1"/>
  <c r="D2808" i="1" a="1"/>
  <c r="D2808" i="1" s="1"/>
  <c r="D2809" i="1" a="1"/>
  <c r="D2809" i="1"/>
  <c r="D2810" i="1" a="1"/>
  <c r="D2810" i="1" s="1"/>
  <c r="D2811" i="1" a="1"/>
  <c r="D2811" i="1" s="1"/>
  <c r="D2812" i="1" a="1"/>
  <c r="D2812" i="1"/>
  <c r="D2813" i="1" a="1"/>
  <c r="D2813" i="1"/>
  <c r="D2814" i="1" a="1"/>
  <c r="D2814" i="1" s="1"/>
  <c r="D2815" i="1" a="1"/>
  <c r="D2815" i="1"/>
  <c r="D2816" i="1" a="1"/>
  <c r="D2816" i="1" s="1"/>
  <c r="D2817" i="1" a="1"/>
  <c r="D2817" i="1"/>
  <c r="D2818" i="1" a="1"/>
  <c r="D2818" i="1" s="1"/>
  <c r="D2819" i="1" a="1"/>
  <c r="D2819" i="1" s="1"/>
  <c r="D2820" i="1" a="1"/>
  <c r="D2820" i="1"/>
  <c r="D2821" i="1" a="1"/>
  <c r="D2821" i="1" s="1"/>
  <c r="D2822" i="1" a="1"/>
  <c r="D2822" i="1" s="1"/>
  <c r="D2823" i="1" a="1"/>
  <c r="D2823" i="1"/>
  <c r="D2824" i="1" a="1"/>
  <c r="D2824" i="1"/>
  <c r="D2825" i="1" a="1"/>
  <c r="D2825" i="1"/>
  <c r="D2826" i="1" a="1"/>
  <c r="D2826" i="1" s="1"/>
  <c r="D2827" i="1" a="1"/>
  <c r="D2827" i="1" s="1"/>
  <c r="D2828" i="1" a="1"/>
  <c r="D2828" i="1"/>
  <c r="D2829" i="1" a="1"/>
  <c r="D2829" i="1"/>
  <c r="D2830" i="1" a="1"/>
  <c r="D2830" i="1" s="1"/>
  <c r="D2831" i="1" a="1"/>
  <c r="D2831" i="1" s="1"/>
  <c r="D2832" i="1" a="1"/>
  <c r="D2832" i="1"/>
  <c r="D2833" i="1" a="1"/>
  <c r="D2833" i="1"/>
  <c r="D2834" i="1" a="1"/>
  <c r="D2834" i="1" s="1"/>
  <c r="D2835" i="1" a="1"/>
  <c r="D2835" i="1" s="1"/>
  <c r="D2836" i="1" a="1"/>
  <c r="D2836" i="1" s="1"/>
  <c r="D2837" i="1" a="1"/>
  <c r="D2837" i="1"/>
  <c r="D2838" i="1" a="1"/>
  <c r="D2838" i="1" s="1"/>
  <c r="D2839" i="1" a="1"/>
  <c r="D2839" i="1" s="1"/>
  <c r="D2840" i="1" a="1"/>
  <c r="D2840" i="1"/>
  <c r="D2841" i="1" a="1"/>
  <c r="D2841" i="1"/>
  <c r="D2842" i="1" a="1"/>
  <c r="D2842" i="1" s="1"/>
  <c r="D2843" i="1" a="1"/>
  <c r="D2843" i="1" s="1"/>
  <c r="D2844" i="1" a="1"/>
  <c r="D2844" i="1"/>
  <c r="D2845" i="1" a="1"/>
  <c r="D2845" i="1" s="1"/>
  <c r="D2846" i="1" a="1"/>
  <c r="D2846" i="1" s="1"/>
  <c r="D2847" i="1" a="1"/>
  <c r="D2847" i="1" s="1"/>
  <c r="D2848" i="1" a="1"/>
  <c r="D2848" i="1" s="1"/>
  <c r="D2849" i="1" a="1"/>
  <c r="D2849" i="1" s="1"/>
  <c r="D2850" i="1" a="1"/>
  <c r="D2850" i="1" s="1"/>
  <c r="D2851" i="1" a="1"/>
  <c r="D2851" i="1" s="1"/>
  <c r="D2852" i="1" a="1"/>
  <c r="D2852" i="1"/>
  <c r="D2853" i="1" a="1"/>
  <c r="D2853" i="1" s="1"/>
  <c r="D2854" i="1" a="1"/>
  <c r="D2854" i="1" s="1"/>
  <c r="D2855" i="1" a="1"/>
  <c r="D2855" i="1"/>
  <c r="D2856" i="1" a="1"/>
  <c r="D2856" i="1"/>
  <c r="D2857" i="1" a="1"/>
  <c r="D2857" i="1" s="1"/>
  <c r="D2858" i="1" a="1"/>
  <c r="D2858" i="1" s="1"/>
  <c r="D2859" i="1" a="1"/>
  <c r="D2859" i="1" s="1"/>
  <c r="D2860" i="1" a="1"/>
  <c r="D2860" i="1" s="1"/>
  <c r="D2861" i="1" a="1"/>
  <c r="D2861" i="1" s="1"/>
  <c r="D2862" i="1" a="1"/>
  <c r="D2862" i="1" s="1"/>
  <c r="D2863" i="1" a="1"/>
  <c r="D2863" i="1" s="1"/>
  <c r="D2864" i="1" a="1"/>
  <c r="D2864" i="1" s="1"/>
  <c r="D2865" i="1" a="1"/>
  <c r="D2865" i="1" s="1"/>
  <c r="D2866" i="1" a="1"/>
  <c r="D2866" i="1" s="1"/>
  <c r="D2867" i="1" a="1"/>
  <c r="D2867" i="1" s="1"/>
  <c r="D2868" i="1" a="1"/>
  <c r="D2868" i="1"/>
  <c r="D2869" i="1" a="1"/>
  <c r="D2869" i="1"/>
  <c r="D2870" i="1" a="1"/>
  <c r="D2870" i="1" s="1"/>
  <c r="D2871" i="1" a="1"/>
  <c r="D2871" i="1"/>
  <c r="D2872" i="1" a="1"/>
  <c r="D2872" i="1" s="1"/>
  <c r="D2873" i="1" a="1"/>
  <c r="D2873" i="1"/>
  <c r="D2874" i="1" a="1"/>
  <c r="D2874" i="1" s="1"/>
  <c r="D2875" i="1" a="1"/>
  <c r="D2875" i="1" s="1"/>
  <c r="D2876" i="1" a="1"/>
  <c r="D2876" i="1" s="1"/>
  <c r="D2877" i="1" a="1"/>
  <c r="D2877" i="1"/>
  <c r="D2878" i="1" a="1"/>
  <c r="D2878" i="1"/>
  <c r="D2879" i="1" a="1"/>
  <c r="D2879" i="1"/>
  <c r="D2880" i="1" a="1"/>
  <c r="D2880" i="1" s="1"/>
  <c r="D2881" i="1" a="1"/>
  <c r="D2881" i="1" s="1"/>
  <c r="D2882" i="1" a="1"/>
  <c r="D2882" i="1" s="1"/>
  <c r="D2883" i="1" a="1"/>
  <c r="D2883" i="1" s="1"/>
  <c r="D2884" i="1" a="1"/>
  <c r="D2884" i="1"/>
  <c r="D2885" i="1" a="1"/>
  <c r="D2885" i="1"/>
  <c r="D2886" i="1" a="1"/>
  <c r="D2886" i="1" s="1"/>
  <c r="D2887" i="1" a="1"/>
  <c r="D2887" i="1"/>
  <c r="D2888" i="1" a="1"/>
  <c r="D2888" i="1"/>
  <c r="D2889" i="1" a="1"/>
  <c r="D2889" i="1" s="1"/>
  <c r="D2890" i="1" a="1"/>
  <c r="D2890" i="1" s="1"/>
  <c r="D2891" i="1" a="1"/>
  <c r="D2891" i="1" s="1"/>
  <c r="D2892" i="1" a="1"/>
  <c r="D2892" i="1" s="1"/>
  <c r="D2893" i="1" a="1"/>
  <c r="D2893" i="1"/>
  <c r="D2894" i="1" a="1"/>
  <c r="D2894" i="1" s="1"/>
  <c r="D2895" i="1" a="1"/>
  <c r="D2895" i="1"/>
  <c r="D2896" i="1" a="1"/>
  <c r="D2896" i="1"/>
  <c r="D2897" i="1" a="1"/>
  <c r="D2897" i="1"/>
  <c r="D2898" i="1" a="1"/>
  <c r="D2898" i="1" s="1"/>
  <c r="D2899" i="1" a="1"/>
  <c r="D2899" i="1" s="1"/>
  <c r="D2900" i="1" a="1"/>
  <c r="D2900" i="1" s="1"/>
  <c r="D2901" i="1" a="1"/>
  <c r="D2901" i="1"/>
  <c r="D2902" i="1" a="1"/>
  <c r="D2902" i="1" s="1"/>
  <c r="D2903" i="1" a="1"/>
  <c r="D2903" i="1"/>
  <c r="D2904" i="1" a="1"/>
  <c r="D2904" i="1" s="1"/>
  <c r="D2905" i="1" a="1"/>
  <c r="D2905" i="1" s="1"/>
  <c r="D2906" i="1" a="1"/>
  <c r="D2906" i="1" s="1"/>
  <c r="D2907" i="1" a="1"/>
  <c r="D2907" i="1" s="1"/>
  <c r="D2908" i="1" a="1"/>
  <c r="D2908" i="1" s="1"/>
  <c r="D2909" i="1" a="1"/>
  <c r="D2909" i="1" s="1"/>
  <c r="D2910" i="1" a="1"/>
  <c r="D2910" i="1" s="1"/>
  <c r="D2911" i="1" a="1"/>
  <c r="D2911" i="1"/>
  <c r="D2912" i="1" a="1"/>
  <c r="D2912" i="1" s="1"/>
  <c r="D2913" i="1" a="1"/>
  <c r="D2913" i="1"/>
  <c r="D2914" i="1" a="1"/>
  <c r="D2914" i="1" s="1"/>
  <c r="D2915" i="1" a="1"/>
  <c r="D2915" i="1" s="1"/>
  <c r="D2916" i="1" a="1"/>
  <c r="D2916" i="1"/>
  <c r="D2917" i="1" a="1"/>
  <c r="D2917" i="1"/>
  <c r="D2918" i="1" a="1"/>
  <c r="D2918" i="1" s="1"/>
  <c r="D2919" i="1" a="1"/>
  <c r="D2919" i="1" s="1"/>
  <c r="D2920" i="1" a="1"/>
  <c r="D2920" i="1" s="1"/>
  <c r="D2921" i="1" a="1"/>
  <c r="D2921" i="1"/>
  <c r="D2922" i="1" a="1"/>
  <c r="D2922" i="1" s="1"/>
  <c r="D2923" i="1" a="1"/>
  <c r="D2923" i="1" s="1"/>
  <c r="D2924" i="1" a="1"/>
  <c r="D2924" i="1" s="1"/>
  <c r="D2925" i="1" a="1"/>
  <c r="D2925" i="1"/>
  <c r="D2926" i="1" a="1"/>
  <c r="D2926" i="1"/>
  <c r="D2927" i="1" a="1"/>
  <c r="D2927" i="1" s="1"/>
  <c r="D2928" i="1" a="1"/>
  <c r="D2928" i="1" s="1"/>
  <c r="D2929" i="1" a="1"/>
  <c r="D2929" i="1"/>
  <c r="D2930" i="1" a="1"/>
  <c r="D2930" i="1" s="1"/>
  <c r="D2931" i="1" a="1"/>
  <c r="D2931" i="1" s="1"/>
  <c r="D2932" i="1" a="1"/>
  <c r="D2932" i="1" s="1"/>
  <c r="D2933" i="1" a="1"/>
  <c r="D2933" i="1"/>
  <c r="D2934" i="1" a="1"/>
  <c r="D2934" i="1" s="1"/>
  <c r="D2935" i="1" a="1"/>
  <c r="D2935" i="1"/>
  <c r="D2936" i="1" a="1"/>
  <c r="D2936" i="1" s="1"/>
  <c r="D2937" i="1" a="1"/>
  <c r="D2937" i="1"/>
  <c r="D2938" i="1" a="1"/>
  <c r="D2938" i="1" s="1"/>
  <c r="D2939" i="1" a="1"/>
  <c r="D2939" i="1" s="1"/>
  <c r="D2940" i="1" a="1"/>
  <c r="D2940" i="1" s="1"/>
  <c r="D2941" i="1" a="1"/>
  <c r="D2941" i="1" s="1"/>
  <c r="D2942" i="1" a="1"/>
  <c r="D2942" i="1" s="1"/>
  <c r="D2943" i="1" a="1"/>
  <c r="D2943" i="1"/>
  <c r="D2944" i="1" a="1"/>
  <c r="D2944" i="1"/>
  <c r="D2945" i="1" a="1"/>
  <c r="D2945" i="1" s="1"/>
  <c r="D2946" i="1" a="1"/>
  <c r="D2946" i="1" s="1"/>
  <c r="D2947" i="1" a="1"/>
  <c r="D2947" i="1" s="1"/>
  <c r="D2948" i="1" a="1"/>
  <c r="D2948" i="1"/>
  <c r="D2949" i="1" a="1"/>
  <c r="D2949" i="1" s="1"/>
  <c r="D2950" i="1" a="1"/>
  <c r="D2950" i="1" s="1"/>
  <c r="D2951" i="1" a="1"/>
  <c r="D2951" i="1" s="1"/>
  <c r="D2952" i="1" a="1"/>
  <c r="D2952" i="1" s="1"/>
  <c r="D2953" i="1" a="1"/>
  <c r="D2953" i="1"/>
  <c r="D2954" i="1" a="1"/>
  <c r="D2954" i="1" s="1"/>
  <c r="D2955" i="1" a="1"/>
  <c r="D2955" i="1" s="1"/>
  <c r="D2956" i="1" a="1"/>
  <c r="D2956" i="1" s="1"/>
  <c r="D2957" i="1" a="1"/>
  <c r="D2957" i="1"/>
  <c r="D2958" i="1" a="1"/>
  <c r="D2958" i="1"/>
  <c r="D2959" i="1" a="1"/>
  <c r="D2959" i="1" s="1"/>
  <c r="D2960" i="1" a="1"/>
  <c r="D2960" i="1" s="1"/>
  <c r="D2961" i="1" a="1"/>
  <c r="D2961" i="1" s="1"/>
  <c r="D2962" i="1" a="1"/>
  <c r="D2962" i="1" s="1"/>
  <c r="D2963" i="1" a="1"/>
  <c r="D2963" i="1" s="1"/>
  <c r="D2964" i="1" a="1"/>
  <c r="D2964" i="1" s="1"/>
  <c r="D2965" i="1" a="1"/>
  <c r="D2965" i="1"/>
  <c r="D2966" i="1" a="1"/>
  <c r="D2966" i="1"/>
  <c r="D2967" i="1" a="1"/>
  <c r="D2967" i="1" s="1"/>
  <c r="D2968" i="1" a="1"/>
  <c r="D2968" i="1"/>
  <c r="D2969" i="1" a="1"/>
  <c r="D2969" i="1" s="1"/>
  <c r="D2970" i="1" a="1"/>
  <c r="D2970" i="1" s="1"/>
  <c r="D2971" i="1" a="1"/>
  <c r="D2971" i="1" s="1"/>
  <c r="D2972" i="1" a="1"/>
  <c r="D2972" i="1"/>
  <c r="D2973" i="1" a="1"/>
  <c r="D2973" i="1" s="1"/>
  <c r="D2974" i="1" a="1"/>
  <c r="D2974" i="1" s="1"/>
  <c r="D2975" i="1" a="1"/>
  <c r="D2975" i="1" s="1"/>
  <c r="D2976" i="1" a="1"/>
  <c r="D2976" i="1"/>
  <c r="D2977" i="1" a="1"/>
  <c r="D2977" i="1" s="1"/>
  <c r="D2978" i="1" a="1"/>
  <c r="D2978" i="1" s="1"/>
  <c r="D2979" i="1" a="1"/>
  <c r="D2979" i="1" s="1"/>
  <c r="D2980" i="1" a="1"/>
  <c r="D2980" i="1" s="1"/>
  <c r="D2981" i="1" a="1"/>
  <c r="D2981" i="1"/>
  <c r="D2982" i="1" a="1"/>
  <c r="D2982" i="1" s="1"/>
  <c r="D2983" i="1" a="1"/>
  <c r="D2983" i="1"/>
  <c r="D2984" i="1" a="1"/>
  <c r="D2984" i="1"/>
  <c r="D2985" i="1" a="1"/>
  <c r="D2985" i="1"/>
  <c r="D2986" i="1" a="1"/>
  <c r="D2986" i="1" s="1"/>
  <c r="D2987" i="1" a="1"/>
  <c r="D2987" i="1" s="1"/>
  <c r="D2988" i="1" a="1"/>
  <c r="D2988" i="1" s="1"/>
  <c r="D2989" i="1" a="1"/>
  <c r="D2989" i="1"/>
  <c r="D2990" i="1" a="1"/>
  <c r="D2990" i="1" s="1"/>
  <c r="D2991" i="1" a="1"/>
  <c r="D2991" i="1" s="1"/>
  <c r="D2992" i="1" a="1"/>
  <c r="D2992" i="1"/>
  <c r="D2993" i="1" a="1"/>
  <c r="D2993" i="1"/>
  <c r="D2994" i="1" a="1"/>
  <c r="D2994" i="1" s="1"/>
  <c r="D2995" i="1" a="1"/>
  <c r="D2995" i="1" s="1"/>
  <c r="D2996" i="1" a="1"/>
  <c r="D2996" i="1" s="1"/>
  <c r="D2997" i="1" a="1"/>
  <c r="D2997" i="1" s="1"/>
  <c r="D2998" i="1" a="1"/>
  <c r="D2998" i="1" s="1"/>
  <c r="D2999" i="1" a="1"/>
  <c r="D2999" i="1" s="1"/>
  <c r="D3000" i="1" a="1"/>
  <c r="D3000" i="1" s="1"/>
  <c r="D3001" i="1" a="1"/>
  <c r="D3001" i="1" s="1"/>
  <c r="D3002" i="1" a="1"/>
  <c r="D3002" i="1" s="1"/>
  <c r="D3003" i="1" a="1"/>
  <c r="D3003" i="1" s="1"/>
  <c r="D3004" i="1" a="1"/>
  <c r="D3004" i="1"/>
  <c r="D3005" i="1" a="1"/>
  <c r="D3005" i="1"/>
  <c r="D3006" i="1" a="1"/>
  <c r="D3006" i="1" s="1"/>
  <c r="D3007" i="1" a="1"/>
  <c r="D3007" i="1"/>
  <c r="D3008" i="1" a="1"/>
  <c r="D3008" i="1"/>
  <c r="D3009" i="1" a="1"/>
  <c r="D3009" i="1" s="1"/>
  <c r="D3010" i="1" a="1"/>
  <c r="D3010" i="1" s="1"/>
  <c r="D3011" i="1" a="1"/>
  <c r="D3011" i="1" s="1"/>
  <c r="D3012" i="1" a="1"/>
  <c r="D3012" i="1" s="1"/>
  <c r="D3013" i="1" a="1"/>
  <c r="D3013" i="1" s="1"/>
  <c r="D3014" i="1" a="1"/>
  <c r="D3014" i="1"/>
  <c r="D3015" i="1" a="1"/>
  <c r="D3015" i="1"/>
  <c r="D3016" i="1" a="1"/>
  <c r="D3016" i="1"/>
  <c r="D3017" i="1" a="1"/>
  <c r="D3017" i="1" s="1"/>
  <c r="D3018" i="1" a="1"/>
  <c r="D3018" i="1" s="1"/>
  <c r="D3019" i="1" a="1"/>
  <c r="D3019" i="1" s="1"/>
  <c r="D3020" i="1" a="1"/>
  <c r="D3020" i="1"/>
  <c r="D3021" i="1" a="1"/>
  <c r="D3021" i="1" s="1"/>
  <c r="D3022" i="1" a="1"/>
  <c r="D3022" i="1"/>
  <c r="D3023" i="1" a="1"/>
  <c r="D3023" i="1"/>
  <c r="D3024" i="1" a="1"/>
  <c r="D3024" i="1"/>
  <c r="D3025" i="1" a="1"/>
  <c r="D3025" i="1"/>
  <c r="D3026" i="1" a="1"/>
  <c r="D3026" i="1" s="1"/>
  <c r="D3027" i="1" a="1"/>
  <c r="D3027" i="1" s="1"/>
  <c r="D3028" i="1" a="1"/>
  <c r="D3028" i="1" s="1"/>
  <c r="D3029" i="1" a="1"/>
  <c r="D3029" i="1"/>
  <c r="D3030" i="1" a="1"/>
  <c r="D3030" i="1"/>
  <c r="D3031" i="1" a="1"/>
  <c r="D3031" i="1" s="1"/>
  <c r="D3032" i="1" a="1"/>
  <c r="D3032" i="1" s="1"/>
  <c r="D3033" i="1" a="1"/>
  <c r="D3033" i="1" s="1"/>
  <c r="D3034" i="1" a="1"/>
  <c r="D3034" i="1" s="1"/>
  <c r="D3035" i="1" a="1"/>
  <c r="D3035" i="1" s="1"/>
  <c r="D3036" i="1" a="1"/>
  <c r="D3036" i="1"/>
  <c r="D3037" i="1" a="1"/>
  <c r="D3037" i="1" s="1"/>
  <c r="D3038" i="1" a="1"/>
  <c r="D3038" i="1" s="1"/>
  <c r="D3039" i="1" a="1"/>
  <c r="D3039" i="1"/>
  <c r="D3040" i="1" a="1"/>
  <c r="D3040" i="1"/>
  <c r="D3041" i="1" a="1"/>
  <c r="D3041" i="1" s="1"/>
  <c r="D3042" i="1" a="1"/>
  <c r="D3042" i="1" s="1"/>
  <c r="D3043" i="1" a="1"/>
  <c r="D3043" i="1" s="1"/>
  <c r="D3044" i="1" a="1"/>
  <c r="D3044" i="1" s="1"/>
  <c r="D3045" i="1" a="1"/>
  <c r="D3045" i="1"/>
  <c r="D3046" i="1" a="1"/>
  <c r="D3046" i="1" s="1"/>
  <c r="D3047" i="1" a="1"/>
  <c r="D3047" i="1" s="1"/>
  <c r="D3048" i="1" a="1"/>
  <c r="D3048" i="1" s="1"/>
  <c r="D3049" i="1" a="1"/>
  <c r="D3049" i="1"/>
  <c r="D3050" i="1" a="1"/>
  <c r="D3050" i="1" s="1"/>
  <c r="D3051" i="1" a="1"/>
  <c r="D3051" i="1" s="1"/>
  <c r="D3052" i="1" a="1"/>
  <c r="D3052" i="1"/>
  <c r="D3053" i="1" a="1"/>
  <c r="D3053" i="1"/>
  <c r="D3054" i="1" a="1"/>
  <c r="D3054" i="1" s="1"/>
  <c r="D3055" i="1" a="1"/>
  <c r="D3055" i="1" s="1"/>
  <c r="D3056" i="1" a="1"/>
  <c r="D3056" i="1" s="1"/>
  <c r="D3057" i="1" a="1"/>
  <c r="D3057" i="1"/>
  <c r="D3058" i="1" a="1"/>
  <c r="D3058" i="1" s="1"/>
  <c r="D3059" i="1" a="1"/>
  <c r="D3059" i="1" s="1"/>
  <c r="D3060" i="1" a="1"/>
  <c r="D3060" i="1"/>
  <c r="D3061" i="1" a="1"/>
  <c r="D3061" i="1"/>
  <c r="D3062" i="1" a="1"/>
  <c r="D3062" i="1" s="1"/>
  <c r="D3063" i="1" a="1"/>
  <c r="D3063" i="1" s="1"/>
  <c r="D3064" i="1" a="1"/>
  <c r="D3064" i="1" s="1"/>
  <c r="D3065" i="1" a="1"/>
  <c r="D3065" i="1" s="1"/>
  <c r="D3066" i="1" a="1"/>
  <c r="D3066" i="1" s="1"/>
  <c r="D3067" i="1" a="1"/>
  <c r="D3067" i="1" s="1"/>
  <c r="D3068" i="1" a="1"/>
  <c r="D3068" i="1"/>
  <c r="D3069" i="1" a="1"/>
  <c r="D3069" i="1"/>
  <c r="D3070" i="1" a="1"/>
  <c r="D3070" i="1" s="1"/>
  <c r="D3071" i="1" a="1"/>
  <c r="D3071" i="1" s="1"/>
  <c r="D3072" i="1" a="1"/>
  <c r="D3072" i="1"/>
  <c r="D3073" i="1" a="1"/>
  <c r="D3073" i="1" s="1"/>
  <c r="D3074" i="1" a="1"/>
  <c r="D3074" i="1" s="1"/>
  <c r="D3075" i="1" a="1"/>
  <c r="D3075" i="1" s="1"/>
  <c r="D3076" i="1" a="1"/>
  <c r="D3076" i="1"/>
  <c r="D3077" i="1" a="1"/>
  <c r="D3077" i="1" s="1"/>
  <c r="D3078" i="1" a="1"/>
  <c r="D3078" i="1"/>
  <c r="D3079" i="1" a="1"/>
  <c r="D3079" i="1"/>
  <c r="D3080" i="1" a="1"/>
  <c r="D3080" i="1" s="1"/>
  <c r="D3081" i="1" a="1"/>
  <c r="D3081" i="1" s="1"/>
  <c r="D3082" i="1" a="1"/>
  <c r="D3082" i="1" s="1"/>
  <c r="D3083" i="1" a="1"/>
  <c r="D3083" i="1" s="1"/>
  <c r="D3084" i="1" a="1"/>
  <c r="D3084" i="1"/>
  <c r="D3085" i="1" a="1"/>
  <c r="D3085" i="1"/>
  <c r="D3086" i="1" a="1"/>
  <c r="D3086" i="1" s="1"/>
  <c r="D3087" i="1" a="1"/>
  <c r="D3087" i="1"/>
  <c r="D3088" i="1" a="1"/>
  <c r="D3088" i="1"/>
  <c r="D3089" i="1" a="1"/>
  <c r="D3089" i="1"/>
  <c r="D3090" i="1" a="1"/>
  <c r="D3090" i="1" s="1"/>
  <c r="D3091" i="1" a="1"/>
  <c r="D3091" i="1"/>
  <c r="D3092" i="1" a="1"/>
  <c r="D3092" i="1"/>
  <c r="D3093" i="1" a="1"/>
  <c r="D3093" i="1"/>
  <c r="D3094" i="1" a="1"/>
  <c r="D3094" i="1" s="1"/>
  <c r="D3095" i="1" a="1"/>
  <c r="D3095" i="1" s="1"/>
  <c r="D3096" i="1" a="1"/>
  <c r="D3096" i="1"/>
  <c r="D3097" i="1" a="1"/>
  <c r="D3097" i="1" s="1"/>
  <c r="D3098" i="1" a="1"/>
  <c r="D3098" i="1" s="1"/>
  <c r="D3099" i="1" a="1"/>
  <c r="D3099" i="1" s="1"/>
  <c r="D3100" i="1" a="1"/>
  <c r="D3100" i="1"/>
  <c r="D3101" i="1" a="1"/>
  <c r="D3101" i="1"/>
  <c r="D3102" i="1" a="1"/>
  <c r="D3102" i="1"/>
  <c r="D3103" i="1" a="1"/>
  <c r="D3103" i="1"/>
  <c r="D3104" i="1" a="1"/>
  <c r="D3104" i="1" s="1"/>
  <c r="D3105" i="1" a="1"/>
  <c r="D3105" i="1"/>
  <c r="D3106" i="1" a="1"/>
  <c r="D3106" i="1" s="1"/>
  <c r="D3107" i="1" a="1"/>
  <c r="D3107" i="1" s="1"/>
  <c r="D3108" i="1" a="1"/>
  <c r="D3108" i="1" s="1"/>
  <c r="D3109" i="1" a="1"/>
  <c r="D3109" i="1" s="1"/>
  <c r="D3110" i="1" a="1"/>
  <c r="D3110" i="1" s="1"/>
  <c r="D3111" i="1" a="1"/>
  <c r="D3111" i="1" s="1"/>
  <c r="D3112" i="1" a="1"/>
  <c r="D3112" i="1"/>
  <c r="D3113" i="1" a="1"/>
  <c r="D3113" i="1"/>
  <c r="D3114" i="1" a="1"/>
  <c r="D3114" i="1" s="1"/>
  <c r="D3115" i="1" a="1"/>
  <c r="D3115" i="1" s="1"/>
  <c r="D3116" i="1" a="1"/>
  <c r="D3116" i="1"/>
  <c r="D3117" i="1" a="1"/>
  <c r="D3117" i="1" s="1"/>
  <c r="D3118" i="1" a="1"/>
  <c r="D3118" i="1"/>
  <c r="D3119" i="1" a="1"/>
  <c r="D3119" i="1"/>
  <c r="D3120" i="1" a="1"/>
  <c r="D3120" i="1"/>
  <c r="D3121" i="1" a="1"/>
  <c r="D3121" i="1"/>
  <c r="D3122" i="1" a="1"/>
  <c r="D3122" i="1" s="1"/>
  <c r="D3123" i="1" a="1"/>
  <c r="D3123" i="1"/>
  <c r="D3124" i="1" a="1"/>
  <c r="D3124" i="1" s="1"/>
  <c r="D3125" i="1" a="1"/>
  <c r="D3125" i="1"/>
  <c r="D3126" i="1" a="1"/>
  <c r="D3126" i="1" s="1"/>
  <c r="D3127" i="1" a="1"/>
  <c r="D3127" i="1" s="1"/>
  <c r="D3128" i="1" a="1"/>
  <c r="D3128" i="1" s="1"/>
  <c r="D3129" i="1" a="1"/>
  <c r="D3129" i="1" s="1"/>
  <c r="D3130" i="1" a="1"/>
  <c r="D3130" i="1" s="1"/>
  <c r="D3131" i="1" a="1"/>
  <c r="D3131" i="1" s="1"/>
  <c r="D3132" i="1" a="1"/>
  <c r="D3132" i="1"/>
  <c r="D3133" i="1" a="1"/>
  <c r="D3133" i="1"/>
  <c r="D3134" i="1" a="1"/>
  <c r="D3134" i="1" s="1"/>
  <c r="D3135" i="1" a="1"/>
  <c r="D3135" i="1"/>
  <c r="D3136" i="1" a="1"/>
  <c r="D3136" i="1" s="1"/>
  <c r="D3137" i="1" a="1"/>
  <c r="D3137" i="1" s="1"/>
  <c r="D3138" i="1" a="1"/>
  <c r="D3138" i="1" s="1"/>
  <c r="D3139" i="1" a="1"/>
  <c r="D3139" i="1"/>
  <c r="D3140" i="1" a="1"/>
  <c r="D3140" i="1"/>
  <c r="D3141" i="1" a="1"/>
  <c r="D3141" i="1" s="1"/>
  <c r="D3142" i="1" a="1"/>
  <c r="D3142" i="1"/>
  <c r="D3143" i="1" a="1"/>
  <c r="D3143" i="1"/>
  <c r="D3144" i="1" a="1"/>
  <c r="D3144" i="1" s="1"/>
  <c r="D3145" i="1" a="1"/>
  <c r="D3145" i="1" s="1"/>
  <c r="D3146" i="1" a="1"/>
  <c r="D3146" i="1" s="1"/>
  <c r="D3147" i="1" a="1"/>
  <c r="D3147" i="1" s="1"/>
  <c r="D3148" i="1" a="1"/>
  <c r="D3148" i="1"/>
  <c r="D3149" i="1" a="1"/>
  <c r="D3149" i="1"/>
  <c r="D3150" i="1" a="1"/>
  <c r="D3150" i="1"/>
  <c r="D3151" i="1" a="1"/>
  <c r="D3151" i="1" s="1"/>
  <c r="D3152" i="1" a="1"/>
  <c r="D3152" i="1"/>
  <c r="D3153" i="1" a="1"/>
  <c r="D3153" i="1"/>
  <c r="D3154" i="1" a="1"/>
  <c r="D3154" i="1" s="1"/>
  <c r="D3155" i="1" a="1"/>
  <c r="D3155" i="1" s="1"/>
  <c r="D3156" i="1" a="1"/>
  <c r="D3156" i="1" s="1"/>
  <c r="D3157" i="1" a="1"/>
  <c r="D3157" i="1"/>
  <c r="D3158" i="1" a="1"/>
  <c r="D3158" i="1"/>
  <c r="D3159" i="1" a="1"/>
  <c r="D3159" i="1"/>
  <c r="D3160" i="1" a="1"/>
  <c r="D3160" i="1"/>
  <c r="D3161" i="1" a="1"/>
  <c r="D3161" i="1" s="1"/>
  <c r="D3162" i="1" a="1"/>
  <c r="D3162" i="1" s="1"/>
  <c r="D3163" i="1" a="1"/>
  <c r="D3163" i="1"/>
  <c r="D3164" i="1" a="1"/>
  <c r="D3164" i="1" s="1"/>
  <c r="D3165" i="1" a="1"/>
  <c r="D3165" i="1" s="1"/>
  <c r="D3166" i="1" a="1"/>
  <c r="D3166" i="1" s="1"/>
  <c r="D3167" i="1" a="1"/>
  <c r="D3167" i="1"/>
  <c r="D3168" i="1" a="1"/>
  <c r="D3168" i="1" s="1"/>
  <c r="D3169" i="1" a="1"/>
  <c r="D3169" i="1"/>
  <c r="D3170" i="1" a="1"/>
  <c r="D3170" i="1" s="1"/>
  <c r="D3171" i="1" a="1"/>
  <c r="D3171" i="1" s="1"/>
  <c r="D3172" i="1" a="1"/>
  <c r="D3172" i="1" s="1"/>
  <c r="D3173" i="1" a="1"/>
  <c r="D3173" i="1" s="1"/>
  <c r="D3174" i="1" a="1"/>
  <c r="D3174" i="1"/>
  <c r="D3175" i="1" a="1"/>
  <c r="D3175" i="1"/>
  <c r="D3176" i="1" a="1"/>
  <c r="D3176" i="1" s="1"/>
  <c r="D3177" i="1" a="1"/>
  <c r="D3177" i="1"/>
  <c r="D3178" i="1" a="1"/>
  <c r="D3178" i="1" s="1"/>
  <c r="D3179" i="1" a="1"/>
  <c r="D3179" i="1"/>
  <c r="D3180" i="1" a="1"/>
  <c r="D3180" i="1" s="1"/>
  <c r="D3181" i="1" a="1"/>
  <c r="D3181" i="1"/>
  <c r="D3182" i="1" a="1"/>
  <c r="D3182" i="1" s="1"/>
  <c r="D3183" i="1" a="1"/>
  <c r="D3183" i="1" s="1"/>
  <c r="D3184" i="1" a="1"/>
  <c r="D3184" i="1" s="1"/>
  <c r="D3185" i="1" a="1"/>
  <c r="D3185" i="1" s="1"/>
  <c r="D3186" i="1" a="1"/>
  <c r="D3186" i="1" s="1"/>
  <c r="D3187" i="1" a="1"/>
  <c r="D3187" i="1" s="1"/>
  <c r="D3188" i="1" a="1"/>
  <c r="D3188" i="1"/>
  <c r="D3189" i="1" a="1"/>
  <c r="D3189" i="1"/>
  <c r="D3190" i="1" a="1"/>
  <c r="D3190" i="1"/>
  <c r="D3191" i="1" a="1"/>
  <c r="D3191" i="1" s="1"/>
  <c r="D3192" i="1" a="1"/>
  <c r="D3192" i="1"/>
  <c r="D3193" i="1" a="1"/>
  <c r="D3193" i="1"/>
  <c r="D3194" i="1" a="1"/>
  <c r="D3194" i="1" s="1"/>
  <c r="D3195" i="1" a="1"/>
  <c r="D3195" i="1"/>
  <c r="D3196" i="1" a="1"/>
  <c r="D3196" i="1" s="1"/>
  <c r="D3197" i="1" a="1"/>
  <c r="D3197" i="1"/>
  <c r="D3198" i="1" a="1"/>
  <c r="D3198" i="1"/>
  <c r="D3199" i="1" a="1"/>
  <c r="D3199" i="1"/>
  <c r="D3200" i="1" a="1"/>
  <c r="D3200" i="1" s="1"/>
  <c r="D3201" i="1" a="1"/>
  <c r="D3201" i="1" s="1"/>
  <c r="D3202" i="1" a="1"/>
  <c r="D3202" i="1" s="1"/>
  <c r="D3203" i="1" a="1"/>
  <c r="D3203" i="1"/>
  <c r="D3204" i="1" a="1"/>
  <c r="D3204" i="1"/>
  <c r="D3205" i="1" a="1"/>
  <c r="D3205" i="1"/>
  <c r="D3206" i="1" a="1"/>
  <c r="D3206" i="1"/>
  <c r="D3207" i="1" a="1"/>
  <c r="D3207" i="1"/>
  <c r="D3208" i="1" a="1"/>
  <c r="D3208" i="1" s="1"/>
  <c r="D3209" i="1" a="1"/>
  <c r="D3209" i="1"/>
  <c r="D3210" i="1" a="1"/>
  <c r="D3210" i="1" s="1"/>
  <c r="D3211" i="1" a="1"/>
  <c r="D3211" i="1" s="1"/>
  <c r="D3212" i="1" a="1"/>
  <c r="D3212" i="1"/>
  <c r="D3213" i="1" a="1"/>
  <c r="D3213" i="1" s="1"/>
  <c r="D3214" i="1" a="1"/>
  <c r="D3214" i="1" s="1"/>
  <c r="D3215" i="1" a="1"/>
  <c r="D3215" i="1" s="1"/>
  <c r="D3216" i="1" a="1"/>
  <c r="D3216" i="1"/>
  <c r="D3217" i="1" a="1"/>
  <c r="D3217" i="1" s="1"/>
  <c r="D3218" i="1" a="1"/>
  <c r="D3218" i="1" s="1"/>
  <c r="D3219" i="1" a="1"/>
  <c r="D3219" i="1" s="1"/>
  <c r="D3220" i="1" a="1"/>
  <c r="D3220" i="1"/>
  <c r="D3221" i="1" a="1"/>
  <c r="D3221" i="1"/>
  <c r="D3222" i="1" a="1"/>
  <c r="D3222" i="1" s="1"/>
  <c r="D3223" i="1" a="1"/>
  <c r="D3223" i="1" s="1"/>
  <c r="D3224" i="1" a="1"/>
  <c r="D3224" i="1" s="1"/>
  <c r="D3225" i="1" a="1"/>
  <c r="D3225" i="1"/>
  <c r="D3226" i="1" a="1"/>
  <c r="D3226" i="1" s="1"/>
  <c r="D3227" i="1" a="1"/>
  <c r="D3227" i="1" s="1"/>
  <c r="D3228" i="1" a="1"/>
  <c r="D3228" i="1" s="1"/>
  <c r="D3229" i="1" a="1"/>
  <c r="D3229" i="1"/>
  <c r="D3230" i="1" a="1"/>
  <c r="D3230" i="1"/>
  <c r="D3231" i="1" a="1"/>
  <c r="D3231" i="1"/>
  <c r="D3232" i="1" a="1"/>
  <c r="D3232" i="1"/>
  <c r="D3233" i="1" a="1"/>
  <c r="D3233" i="1"/>
  <c r="D3234" i="1" a="1"/>
  <c r="D3234" i="1" s="1"/>
  <c r="D3235" i="1" a="1"/>
  <c r="D3235" i="1"/>
  <c r="D3236" i="1" a="1"/>
  <c r="D3236" i="1"/>
  <c r="D3237" i="1" a="1"/>
  <c r="D3237" i="1"/>
  <c r="D3238" i="1" a="1"/>
  <c r="D3238" i="1" s="1"/>
  <c r="D3239" i="1" a="1"/>
  <c r="D3239" i="1" s="1"/>
  <c r="D3240" i="1" a="1"/>
  <c r="D3240" i="1"/>
  <c r="D3241" i="1" a="1"/>
  <c r="D3241" i="1"/>
  <c r="D3242" i="1" a="1"/>
  <c r="D3242" i="1" s="1"/>
  <c r="D3243" i="1" a="1"/>
  <c r="D3243" i="1"/>
  <c r="D3244" i="1" a="1"/>
  <c r="D3244" i="1" s="1"/>
  <c r="D3245" i="1" a="1"/>
  <c r="D3245" i="1" s="1"/>
  <c r="D3246" i="1" a="1"/>
  <c r="D3246" i="1" s="1"/>
  <c r="D3247" i="1" a="1"/>
  <c r="D3247" i="1"/>
  <c r="D3248" i="1" a="1"/>
  <c r="D3248" i="1"/>
  <c r="D3249" i="1" a="1"/>
  <c r="D3249" i="1"/>
  <c r="D3250" i="1" a="1"/>
  <c r="D3250" i="1" s="1"/>
  <c r="D3251" i="1" a="1"/>
  <c r="D3251" i="1"/>
  <c r="D3252" i="1" a="1"/>
  <c r="D3252" i="1"/>
  <c r="D3253" i="1" a="1"/>
  <c r="D3253" i="1"/>
  <c r="D3254" i="1" a="1"/>
  <c r="D3254" i="1"/>
  <c r="D3255" i="1" a="1"/>
  <c r="D3255" i="1" s="1"/>
  <c r="D3256" i="1" a="1"/>
  <c r="D3256" i="1" s="1"/>
  <c r="D3257" i="1" a="1"/>
  <c r="D3257" i="1" s="1"/>
  <c r="D3258" i="1" a="1"/>
  <c r="D3258" i="1" s="1"/>
  <c r="D3259" i="1" a="1"/>
  <c r="D3259" i="1"/>
  <c r="D3260" i="1" a="1"/>
  <c r="D3260" i="1"/>
  <c r="D3261" i="1" a="1"/>
  <c r="D3261" i="1"/>
  <c r="D3262" i="1" a="1"/>
  <c r="D3262" i="1" s="1"/>
  <c r="D3263" i="1" a="1"/>
  <c r="D3263" i="1"/>
  <c r="D3264" i="1" a="1"/>
  <c r="D3264" i="1"/>
  <c r="D3265" i="1" a="1"/>
  <c r="D3265" i="1"/>
  <c r="D3266" i="1" a="1"/>
  <c r="D3266" i="1" s="1"/>
  <c r="D3267" i="1" a="1"/>
  <c r="D3267" i="1"/>
  <c r="D3268" i="1" a="1"/>
  <c r="D3268" i="1"/>
  <c r="D3269" i="1" a="1"/>
  <c r="D3269" i="1"/>
  <c r="D3270" i="1" a="1"/>
  <c r="D3270" i="1"/>
  <c r="D3271" i="1" a="1"/>
  <c r="D3271" i="1" s="1"/>
  <c r="D3272" i="1" a="1"/>
  <c r="D3272" i="1" s="1"/>
  <c r="D3273" i="1" a="1"/>
  <c r="D3273" i="1" s="1"/>
  <c r="D3274" i="1" a="1"/>
  <c r="D3274" i="1" s="1"/>
  <c r="D3275" i="1" a="1"/>
  <c r="D3275" i="1"/>
  <c r="D3276" i="1" a="1"/>
  <c r="D3276" i="1" s="1"/>
  <c r="D3277" i="1" a="1"/>
  <c r="D3277" i="1" s="1"/>
  <c r="D3278" i="1" a="1"/>
  <c r="D3278" i="1"/>
  <c r="D3279" i="1" a="1"/>
  <c r="D3279" i="1" s="1"/>
  <c r="D3280" i="1" a="1"/>
  <c r="D3280" i="1"/>
  <c r="D3281" i="1" a="1"/>
  <c r="D3281" i="1"/>
  <c r="D3282" i="1" a="1"/>
  <c r="D3282" i="1" s="1"/>
  <c r="D3283" i="1" a="1"/>
  <c r="D3283" i="1"/>
  <c r="D3284" i="1" a="1"/>
  <c r="D3284" i="1"/>
  <c r="D3285" i="1" a="1"/>
  <c r="D3285" i="1"/>
  <c r="D3286" i="1" a="1"/>
  <c r="D3286" i="1" s="1"/>
  <c r="D3287" i="1" a="1"/>
  <c r="D3287" i="1"/>
  <c r="D3288" i="1" a="1"/>
  <c r="D3288" i="1"/>
  <c r="D3289" i="1" a="1"/>
  <c r="D3289" i="1" s="1"/>
  <c r="D3290" i="1" a="1"/>
  <c r="D3290" i="1" s="1"/>
  <c r="D3291" i="1" a="1"/>
  <c r="D3291" i="1"/>
  <c r="D3292" i="1" a="1"/>
  <c r="D3292" i="1"/>
  <c r="D3293" i="1" a="1"/>
  <c r="D3293" i="1"/>
  <c r="D3294" i="1" a="1"/>
  <c r="D3294" i="1"/>
  <c r="D3295" i="1" a="1"/>
  <c r="D3295" i="1" s="1"/>
  <c r="D3296" i="1" a="1"/>
  <c r="D3296" i="1" s="1"/>
  <c r="D3297" i="1" a="1"/>
  <c r="D3297" i="1"/>
  <c r="D3298" i="1" a="1"/>
  <c r="D3298" i="1" s="1"/>
  <c r="D3299" i="1" a="1"/>
  <c r="D3299" i="1" s="1"/>
  <c r="D3300" i="1" a="1"/>
  <c r="D3300" i="1"/>
  <c r="D3301" i="1" a="1"/>
  <c r="D3301" i="1" s="1"/>
  <c r="D3302" i="1" a="1"/>
  <c r="D3302" i="1" s="1"/>
  <c r="D3303" i="1" a="1"/>
  <c r="D3303" i="1"/>
  <c r="D3304" i="1" a="1"/>
  <c r="D3304" i="1"/>
  <c r="D3305" i="1" a="1"/>
  <c r="D3305" i="1"/>
  <c r="D3306" i="1" a="1"/>
  <c r="D3306" i="1" s="1"/>
  <c r="D3307" i="1" a="1"/>
  <c r="D3307" i="1"/>
  <c r="D3308" i="1" a="1"/>
  <c r="D3308" i="1"/>
  <c r="D3309" i="1" a="1"/>
  <c r="D3309" i="1"/>
  <c r="D3310" i="1" a="1"/>
  <c r="D3310" i="1"/>
  <c r="D3311" i="1" a="1"/>
  <c r="D3311" i="1"/>
  <c r="D3312" i="1" a="1"/>
  <c r="D3312" i="1"/>
  <c r="D3313" i="1" a="1"/>
  <c r="D3313" i="1" s="1"/>
  <c r="D3314" i="1" a="1"/>
  <c r="D3314" i="1" s="1"/>
  <c r="D3315" i="1" a="1"/>
  <c r="D3315" i="1" s="1"/>
  <c r="D3316" i="1" a="1"/>
  <c r="D3316" i="1" s="1"/>
  <c r="D3317" i="1" a="1"/>
  <c r="D3317" i="1"/>
  <c r="D3318" i="1" a="1"/>
  <c r="D3318" i="1"/>
  <c r="D3319" i="1" a="1"/>
  <c r="D3319" i="1"/>
  <c r="D3320" i="1" a="1"/>
  <c r="D3320" i="1"/>
  <c r="D3321" i="1" a="1"/>
  <c r="D3321" i="1"/>
  <c r="D3322" i="1" a="1"/>
  <c r="D3322" i="1" s="1"/>
  <c r="D3323" i="1" a="1"/>
  <c r="D3323" i="1"/>
  <c r="D3324" i="1" a="1"/>
  <c r="D3324" i="1"/>
  <c r="D3325" i="1" a="1"/>
  <c r="D3325" i="1"/>
  <c r="D3326" i="1" a="1"/>
  <c r="D3326" i="1"/>
  <c r="D3327" i="1" a="1"/>
  <c r="D3327" i="1"/>
  <c r="D3328" i="1" a="1"/>
  <c r="D3328" i="1" s="1"/>
  <c r="D3329" i="1" a="1"/>
  <c r="D3329" i="1" s="1"/>
  <c r="D3330" i="1" a="1"/>
  <c r="D3330" i="1" s="1"/>
  <c r="D3331" i="1" a="1"/>
  <c r="D3331" i="1"/>
  <c r="D3332" i="1" a="1"/>
  <c r="D3332" i="1" s="1"/>
  <c r="D3333" i="1" a="1"/>
  <c r="D3333" i="1" s="1"/>
  <c r="D3334" i="1" a="1"/>
  <c r="D3334" i="1"/>
  <c r="D3335" i="1" a="1"/>
  <c r="D3335" i="1" s="1"/>
  <c r="D3336" i="1" a="1"/>
  <c r="D3336" i="1" s="1"/>
  <c r="D3337" i="1" a="1"/>
  <c r="D3337" i="1"/>
  <c r="D3338" i="1" a="1"/>
  <c r="D3338" i="1" s="1"/>
  <c r="D3339" i="1" a="1"/>
  <c r="D3339" i="1" s="1"/>
  <c r="D3340" i="1" a="1"/>
  <c r="D3340" i="1"/>
  <c r="D3341" i="1" a="1"/>
  <c r="D3341" i="1"/>
  <c r="D3342" i="1" a="1"/>
  <c r="D3342" i="1"/>
  <c r="D3343" i="1" a="1"/>
  <c r="D3343" i="1"/>
  <c r="D3344" i="1" a="1"/>
  <c r="D3344" i="1" s="1"/>
  <c r="D3345" i="1" a="1"/>
  <c r="D3345" i="1"/>
  <c r="D3346" i="1" a="1"/>
  <c r="D3346" i="1" s="1"/>
  <c r="D3347" i="1" a="1"/>
  <c r="D3347" i="1" s="1"/>
  <c r="D3348" i="1" a="1"/>
  <c r="D3348" i="1" s="1"/>
  <c r="D3349" i="1" a="1"/>
  <c r="D3349" i="1" s="1"/>
  <c r="D3350" i="1" a="1"/>
  <c r="D3350" i="1" s="1"/>
  <c r="D3351" i="1" a="1"/>
  <c r="D3351" i="1" s="1"/>
  <c r="D3352" i="1" a="1"/>
  <c r="D3352" i="1"/>
  <c r="D3353" i="1" a="1"/>
  <c r="D3353" i="1" s="1"/>
  <c r="D3354" i="1" a="1"/>
  <c r="D3354" i="1" s="1"/>
  <c r="D3355" i="1" a="1"/>
  <c r="D3355" i="1" s="1"/>
  <c r="D3356" i="1" a="1"/>
  <c r="D3356" i="1" s="1"/>
  <c r="D3357" i="1" a="1"/>
  <c r="D3357" i="1" s="1"/>
  <c r="D3358" i="1" a="1"/>
  <c r="D3358" i="1" s="1"/>
  <c r="D3359" i="1" a="1"/>
  <c r="D3359" i="1" s="1"/>
  <c r="D3360" i="1" a="1"/>
  <c r="D3360" i="1"/>
  <c r="D3361" i="1" a="1"/>
  <c r="D3361" i="1" s="1"/>
  <c r="D3362" i="1" a="1"/>
  <c r="D3362" i="1" s="1"/>
  <c r="D3363" i="1" a="1"/>
  <c r="D3363" i="1"/>
  <c r="D3364" i="1" a="1"/>
  <c r="D3364" i="1"/>
  <c r="D3365" i="1" a="1"/>
  <c r="D3365" i="1" s="1"/>
  <c r="D3366" i="1" a="1"/>
  <c r="D3366" i="1" s="1"/>
  <c r="D3367" i="1" a="1"/>
  <c r="D3367" i="1" s="1"/>
  <c r="D3368" i="1" a="1"/>
  <c r="D3368" i="1"/>
  <c r="D3369" i="1" a="1"/>
  <c r="D3369" i="1"/>
  <c r="D3370" i="1" a="1"/>
  <c r="D3370" i="1" s="1"/>
  <c r="D3371" i="1" a="1"/>
  <c r="D3371" i="1" s="1"/>
  <c r="D3372" i="1" a="1"/>
  <c r="D3372" i="1"/>
  <c r="D3373" i="1" a="1"/>
  <c r="D3373" i="1" s="1"/>
  <c r="D3374" i="1" a="1"/>
  <c r="D3374" i="1"/>
  <c r="D3375" i="1" a="1"/>
  <c r="D3375" i="1" s="1"/>
  <c r="D3376" i="1" a="1"/>
  <c r="D3376" i="1"/>
  <c r="D3377" i="1" a="1"/>
  <c r="D3377" i="1"/>
  <c r="D3378" i="1" a="1"/>
  <c r="D3378" i="1" s="1"/>
  <c r="D3379" i="1" a="1"/>
  <c r="D3379" i="1"/>
  <c r="D3380" i="1" a="1"/>
  <c r="D3380" i="1" s="1"/>
  <c r="D3381" i="1" a="1"/>
  <c r="D3381" i="1"/>
  <c r="D3382" i="1" a="1"/>
  <c r="D3382" i="1"/>
  <c r="D3383" i="1" a="1"/>
  <c r="D3383" i="1" s="1"/>
  <c r="D3384" i="1" a="1"/>
  <c r="D3384" i="1" s="1"/>
  <c r="D3385" i="1" a="1"/>
  <c r="D3385" i="1" s="1"/>
  <c r="D3386" i="1" a="1"/>
  <c r="D3386" i="1" s="1"/>
  <c r="D3387" i="1" a="1"/>
  <c r="D3387" i="1"/>
  <c r="D3388" i="1" a="1"/>
  <c r="D3388" i="1" s="1"/>
  <c r="D3389" i="1" a="1"/>
  <c r="D3389" i="1"/>
  <c r="D3390" i="1" a="1"/>
  <c r="D3390" i="1" s="1"/>
  <c r="D3391" i="1" a="1"/>
  <c r="D3391" i="1"/>
  <c r="D3392" i="1" a="1"/>
  <c r="D3392" i="1"/>
  <c r="D3393" i="1" a="1"/>
  <c r="D3393" i="1"/>
  <c r="D3394" i="1" a="1"/>
  <c r="D3394" i="1" s="1"/>
  <c r="D3395" i="1" a="1"/>
  <c r="D3395" i="1"/>
  <c r="D3396" i="1" a="1"/>
  <c r="D3396" i="1"/>
  <c r="D3397" i="1" a="1"/>
  <c r="D3397" i="1" s="1"/>
  <c r="D3398" i="1" a="1"/>
  <c r="D3398" i="1"/>
  <c r="D3399" i="1" a="1"/>
  <c r="D3399" i="1" s="1"/>
  <c r="D3400" i="1" a="1"/>
  <c r="D3400" i="1" s="1"/>
  <c r="D3401" i="1" a="1"/>
  <c r="D3401" i="1" s="1"/>
  <c r="D3402" i="1" a="1"/>
  <c r="D3402" i="1" s="1"/>
  <c r="D3403" i="1" a="1"/>
  <c r="D3403" i="1"/>
  <c r="D3404" i="1" a="1"/>
  <c r="D3404" i="1" s="1"/>
  <c r="D3405" i="1" a="1"/>
  <c r="D3405" i="1" s="1"/>
  <c r="D3406" i="1" a="1"/>
  <c r="D3406" i="1"/>
  <c r="D3407" i="1" a="1"/>
  <c r="D3407" i="1" s="1"/>
  <c r="D3408" i="1" a="1"/>
  <c r="D3408" i="1"/>
  <c r="D3409" i="1" a="1"/>
  <c r="D3409" i="1"/>
  <c r="D3410" i="1" a="1"/>
  <c r="D3410" i="1" s="1"/>
  <c r="D3411" i="1" a="1"/>
  <c r="D3411" i="1"/>
  <c r="D3412" i="1" a="1"/>
  <c r="D3412" i="1"/>
  <c r="D3413" i="1" a="1"/>
  <c r="D3413" i="1" s="1"/>
  <c r="D3414" i="1" a="1"/>
  <c r="D3414" i="1" s="1"/>
  <c r="D3415" i="1" a="1"/>
  <c r="D3415" i="1" s="1"/>
  <c r="D3416" i="1" a="1"/>
  <c r="D3416" i="1"/>
  <c r="D3417" i="1" a="1"/>
  <c r="D3417" i="1" s="1"/>
  <c r="D3418" i="1" a="1"/>
  <c r="D3418" i="1" s="1"/>
  <c r="D3419" i="1" a="1"/>
  <c r="D3419" i="1"/>
  <c r="D3420" i="1" a="1"/>
  <c r="D3420" i="1"/>
  <c r="D3421" i="1" a="1"/>
  <c r="D3421" i="1"/>
  <c r="D3422" i="1" a="1"/>
  <c r="D3422" i="1" s="1"/>
  <c r="D3423" i="1" a="1"/>
  <c r="D3423" i="1" s="1"/>
  <c r="D3424" i="1" a="1"/>
  <c r="D3424" i="1" s="1"/>
  <c r="D3425" i="1" a="1"/>
  <c r="D3425" i="1"/>
  <c r="D3426" i="1" a="1"/>
  <c r="D3426" i="1" s="1"/>
  <c r="D3427" i="1" a="1"/>
  <c r="D3427" i="1" s="1"/>
  <c r="D3428" i="1" a="1"/>
  <c r="D3428" i="1"/>
  <c r="D3429" i="1" a="1"/>
  <c r="D3429" i="1" s="1"/>
  <c r="D3430" i="1" a="1"/>
  <c r="D3430" i="1" s="1"/>
  <c r="D3431" i="1" a="1"/>
  <c r="D3431" i="1" s="1"/>
  <c r="D3432" i="1" a="1"/>
  <c r="D3432" i="1"/>
  <c r="D3433" i="1" a="1"/>
  <c r="D3433" i="1"/>
  <c r="D3434" i="1" a="1"/>
  <c r="D3434" i="1" s="1"/>
  <c r="D3435" i="1" a="1"/>
  <c r="D3435" i="1" s="1"/>
  <c r="D3436" i="1" a="1"/>
  <c r="D3436" i="1"/>
  <c r="D3437" i="1" a="1"/>
  <c r="D3437" i="1"/>
  <c r="D3438" i="1" a="1"/>
  <c r="D3438" i="1"/>
  <c r="D3439" i="1" a="1"/>
  <c r="D3439" i="1"/>
  <c r="D3440" i="1" a="1"/>
  <c r="D3440" i="1" s="1"/>
  <c r="D3441" i="1" a="1"/>
  <c r="D3441" i="1" s="1"/>
  <c r="D3442" i="1" a="1"/>
  <c r="D3442" i="1" s="1"/>
  <c r="D3443" i="1" a="1"/>
  <c r="D3443" i="1" s="1"/>
  <c r="D3444" i="1" a="1"/>
  <c r="D3444" i="1" s="1"/>
  <c r="D3445" i="1" a="1"/>
  <c r="D3445" i="1"/>
  <c r="D3446" i="1" a="1"/>
  <c r="D3446" i="1"/>
  <c r="D3447" i="1" a="1"/>
  <c r="D3447" i="1"/>
  <c r="D3448" i="1" a="1"/>
  <c r="D3448" i="1"/>
  <c r="D3449" i="1" a="1"/>
  <c r="D3449" i="1" s="1"/>
  <c r="D3450" i="1" a="1"/>
  <c r="D3450" i="1" s="1"/>
  <c r="D3451" i="1" a="1"/>
  <c r="D3451" i="1"/>
  <c r="D3452" i="1" a="1"/>
  <c r="D3452" i="1"/>
  <c r="D3453" i="1" a="1"/>
  <c r="D3453" i="1" s="1"/>
  <c r="D3454" i="1" a="1"/>
  <c r="D3454" i="1" s="1"/>
  <c r="D3455" i="1" a="1"/>
  <c r="D3455" i="1"/>
  <c r="D3456" i="1" a="1"/>
  <c r="D3456" i="1"/>
  <c r="D3457" i="1" a="1"/>
  <c r="D3457" i="1"/>
  <c r="D3458" i="1" a="1"/>
  <c r="D3458" i="1" s="1"/>
  <c r="D3459" i="1" a="1"/>
  <c r="D3459" i="1" s="1"/>
  <c r="D3460" i="1" a="1"/>
  <c r="D3460" i="1" s="1"/>
  <c r="D3461" i="1" a="1"/>
  <c r="D3461" i="1" s="1"/>
  <c r="D3462" i="1" a="1"/>
  <c r="D3462" i="1"/>
  <c r="D3463" i="1" a="1"/>
  <c r="D3463" i="1"/>
  <c r="D3464" i="1" a="1"/>
  <c r="D3464" i="1"/>
  <c r="D3465" i="1" a="1"/>
  <c r="D3465" i="1"/>
  <c r="D3466" i="1" a="1"/>
  <c r="D3466" i="1" s="1"/>
  <c r="D3467" i="1" a="1"/>
  <c r="D3467" i="1" s="1"/>
  <c r="D3468" i="1" a="1"/>
  <c r="D3468" i="1"/>
  <c r="D3469" i="1" a="1"/>
  <c r="D3469" i="1" s="1"/>
  <c r="D3470" i="1" a="1"/>
  <c r="D3470" i="1"/>
  <c r="D3471" i="1" a="1"/>
  <c r="D3471" i="1"/>
  <c r="D3472" i="1" a="1"/>
  <c r="D3472" i="1"/>
  <c r="D3473" i="1" a="1"/>
  <c r="D3473" i="1"/>
  <c r="D3474" i="1" a="1"/>
  <c r="D3474" i="1" s="1"/>
  <c r="D3475" i="1" a="1"/>
  <c r="D3475" i="1"/>
  <c r="D3476" i="1" a="1"/>
  <c r="D3476" i="1"/>
  <c r="D3477" i="1" a="1"/>
  <c r="D3477" i="1" s="1"/>
  <c r="D3478" i="1" a="1"/>
  <c r="D3478" i="1" s="1"/>
  <c r="D3479" i="1" a="1"/>
  <c r="D3479" i="1"/>
  <c r="D3480" i="1" a="1"/>
  <c r="D3480" i="1"/>
  <c r="D3481" i="1" a="1"/>
  <c r="D3481" i="1"/>
  <c r="D3482" i="1" a="1"/>
  <c r="D3482" i="1" s="1"/>
  <c r="D3483" i="1" a="1"/>
  <c r="D3483" i="1"/>
  <c r="D3484" i="1" a="1"/>
  <c r="D3484" i="1" s="1"/>
  <c r="D3485" i="1" a="1"/>
  <c r="D3485" i="1"/>
  <c r="D3486" i="1" a="1"/>
  <c r="D3486" i="1"/>
  <c r="D3487" i="1" a="1"/>
  <c r="D3487" i="1"/>
  <c r="D3488" i="1" a="1"/>
  <c r="D3488" i="1"/>
  <c r="D3489" i="1" a="1"/>
  <c r="D3489" i="1"/>
  <c r="D3490" i="1" a="1"/>
  <c r="D3490" i="1" s="1"/>
  <c r="D3491" i="1" a="1"/>
  <c r="D3491" i="1"/>
  <c r="D3492" i="1" a="1"/>
  <c r="D3492" i="1"/>
  <c r="D3493" i="1" a="1"/>
  <c r="D3493" i="1"/>
  <c r="D3494" i="1" a="1"/>
  <c r="D3494" i="1" s="1"/>
  <c r="D3495" i="1" a="1"/>
  <c r="D3495" i="1" s="1"/>
  <c r="D3496" i="1" a="1"/>
  <c r="D3496" i="1"/>
  <c r="D3497" i="1" a="1"/>
  <c r="D3497" i="1" s="1"/>
  <c r="D3498" i="1" a="1"/>
  <c r="D3498" i="1" s="1"/>
  <c r="D3499" i="1" a="1"/>
  <c r="D3499" i="1"/>
  <c r="D3500" i="1" a="1"/>
  <c r="D3500" i="1"/>
  <c r="D3501" i="1" a="1"/>
  <c r="D3501" i="1" s="1"/>
  <c r="D3502" i="1" a="1"/>
  <c r="D3502" i="1"/>
  <c r="D3503" i="1" a="1"/>
  <c r="D3503" i="1"/>
  <c r="D3504" i="1" a="1"/>
  <c r="D3504" i="1"/>
  <c r="D3505" i="1" a="1"/>
  <c r="D3505" i="1"/>
  <c r="D3506" i="1" a="1"/>
  <c r="D3506" i="1" s="1"/>
  <c r="D3507" i="1" a="1"/>
  <c r="D3507" i="1"/>
  <c r="D3508" i="1" a="1"/>
  <c r="D3508" i="1"/>
  <c r="D3509" i="1" a="1"/>
  <c r="D3509" i="1"/>
  <c r="D3510" i="1" a="1"/>
  <c r="D3510" i="1" s="1"/>
  <c r="D3511" i="1" a="1"/>
  <c r="D3511" i="1" s="1"/>
  <c r="D3512" i="1" a="1"/>
  <c r="D3512" i="1" s="1"/>
  <c r="D3513" i="1" a="1"/>
  <c r="D3513" i="1"/>
  <c r="D3514" i="1" a="1"/>
  <c r="D3514" i="1" s="1"/>
  <c r="D3515" i="1" a="1"/>
  <c r="D3515" i="1"/>
  <c r="D3516" i="1" a="1"/>
  <c r="D3516" i="1" s="1"/>
  <c r="D3517" i="1" a="1"/>
  <c r="D3517" i="1"/>
  <c r="D3518" i="1" a="1"/>
  <c r="D3518" i="1" s="1"/>
  <c r="D3519" i="1" a="1"/>
  <c r="D3519" i="1"/>
  <c r="D3520" i="1" a="1"/>
  <c r="D3520" i="1" s="1"/>
  <c r="D3521" i="1" a="1"/>
  <c r="D3521" i="1"/>
  <c r="D3522" i="1" a="1"/>
  <c r="D3522" i="1" s="1"/>
  <c r="D3523" i="1" a="1"/>
  <c r="D3523" i="1" s="1"/>
  <c r="D3524" i="1" a="1"/>
  <c r="D3524" i="1"/>
  <c r="D3525" i="1" a="1"/>
  <c r="D3525" i="1" s="1"/>
  <c r="D3526" i="1" a="1"/>
  <c r="D3526" i="1"/>
  <c r="D3527" i="1" a="1"/>
  <c r="D3527" i="1"/>
  <c r="D3528" i="1" a="1"/>
  <c r="D3528" i="1" s="1"/>
  <c r="D3529" i="1" a="1"/>
  <c r="D3529" i="1" s="1"/>
  <c r="D3530" i="1" a="1"/>
  <c r="D3530" i="1" s="1"/>
  <c r="D3531" i="1" a="1"/>
  <c r="D3531" i="1"/>
  <c r="D3532" i="1" a="1"/>
  <c r="D3532" i="1"/>
  <c r="D3533" i="1" a="1"/>
  <c r="D3533" i="1" s="1"/>
  <c r="D3534" i="1" a="1"/>
  <c r="D3534" i="1"/>
  <c r="D3535" i="1" a="1"/>
  <c r="D3535" i="1" s="1"/>
  <c r="D3536" i="1" a="1"/>
  <c r="D3536" i="1"/>
  <c r="D3537" i="1" a="1"/>
  <c r="D3537" i="1"/>
  <c r="D3538" i="1" a="1"/>
  <c r="D3538" i="1" s="1"/>
  <c r="D3539" i="1" a="1"/>
  <c r="D3539" i="1" s="1"/>
  <c r="D3540" i="1" a="1"/>
  <c r="D3540" i="1" s="1"/>
  <c r="D3541" i="1" a="1"/>
  <c r="D3541" i="1"/>
  <c r="D3542" i="1" a="1"/>
  <c r="D3542" i="1"/>
  <c r="D3543" i="1" a="1"/>
  <c r="D3543" i="1"/>
  <c r="D3544" i="1" a="1"/>
  <c r="D3544" i="1"/>
  <c r="D3545" i="1" a="1"/>
  <c r="D3545" i="1" s="1"/>
  <c r="D3546" i="1" a="1"/>
  <c r="D3546" i="1" s="1"/>
  <c r="D3547" i="1" a="1"/>
  <c r="D3547" i="1"/>
  <c r="D3548" i="1" a="1"/>
  <c r="D3548" i="1" s="1"/>
  <c r="D3549" i="1" a="1"/>
  <c r="D3549" i="1"/>
  <c r="D3550" i="1" a="1"/>
  <c r="D3550" i="1"/>
  <c r="D3551" i="1" a="1"/>
  <c r="D3551" i="1"/>
  <c r="D3552" i="1" a="1"/>
  <c r="D3552" i="1" s="1"/>
  <c r="D3553" i="1" a="1"/>
  <c r="D3553" i="1" s="1"/>
  <c r="D3554" i="1" a="1"/>
  <c r="D3554" i="1" s="1"/>
  <c r="D3555" i="1" a="1"/>
  <c r="D3555" i="1" s="1"/>
  <c r="D3556" i="1" a="1"/>
  <c r="D3556" i="1"/>
  <c r="D3557" i="1" a="1"/>
  <c r="D3557" i="1"/>
  <c r="D3558" i="1" a="1"/>
  <c r="D3558" i="1"/>
  <c r="D3559" i="1" a="1"/>
  <c r="D3559" i="1"/>
  <c r="D3560" i="1" a="1"/>
  <c r="D3560" i="1"/>
  <c r="D3561" i="1" a="1"/>
  <c r="D3561" i="1"/>
  <c r="D3562" i="1" a="1"/>
  <c r="D3562" i="1" s="1"/>
  <c r="D3563" i="1" a="1"/>
  <c r="D3563" i="1"/>
  <c r="D3564" i="1" a="1"/>
  <c r="D3564" i="1"/>
  <c r="D3565" i="1" a="1"/>
  <c r="D3565" i="1"/>
  <c r="D3566" i="1" a="1"/>
  <c r="D3566" i="1" s="1"/>
  <c r="D3567" i="1" a="1"/>
  <c r="D3567" i="1"/>
  <c r="D3568" i="1" a="1"/>
  <c r="D3568" i="1"/>
  <c r="D3569" i="1" a="1"/>
  <c r="D3569" i="1" s="1"/>
  <c r="D3570" i="1" a="1"/>
  <c r="D3570" i="1" s="1"/>
  <c r="D3571" i="1" a="1"/>
  <c r="D3571" i="1" s="1"/>
  <c r="D3572" i="1" a="1"/>
  <c r="D3572" i="1" s="1"/>
  <c r="D3573" i="1" a="1"/>
  <c r="D3573" i="1"/>
  <c r="D3574" i="1" a="1"/>
  <c r="D3574" i="1"/>
  <c r="D3575" i="1" a="1"/>
  <c r="D3575" i="1"/>
  <c r="D3576" i="1" a="1"/>
  <c r="D3576" i="1" s="1"/>
  <c r="D3577" i="1" a="1"/>
  <c r="D3577" i="1"/>
  <c r="D3578" i="1" a="1"/>
  <c r="D3578" i="1" s="1"/>
  <c r="D3579" i="1" a="1"/>
  <c r="D3579" i="1"/>
  <c r="D3580" i="1" a="1"/>
  <c r="D3580" i="1"/>
  <c r="D3581" i="1" a="1"/>
  <c r="D3581" i="1" s="1"/>
  <c r="D3582" i="1" a="1"/>
  <c r="D3582" i="1"/>
  <c r="D3583" i="1" a="1"/>
  <c r="D3583" i="1"/>
  <c r="D3584" i="1" a="1"/>
  <c r="D3584" i="1"/>
  <c r="D3585" i="1" a="1"/>
  <c r="D3585" i="1"/>
  <c r="D3586" i="1" a="1"/>
  <c r="D3586" i="1" s="1"/>
  <c r="D3587" i="1" a="1"/>
  <c r="D3587" i="1"/>
  <c r="D3588" i="1" a="1"/>
  <c r="D3588" i="1" s="1"/>
  <c r="D3589" i="1" a="1"/>
  <c r="D3589" i="1" s="1"/>
  <c r="D3590" i="1" a="1"/>
  <c r="D3590" i="1"/>
  <c r="D3591" i="1" a="1"/>
  <c r="D3591" i="1"/>
  <c r="D3592" i="1" a="1"/>
  <c r="D3592" i="1"/>
  <c r="D3593" i="1" a="1"/>
  <c r="D3593" i="1"/>
  <c r="D3594" i="1" a="1"/>
  <c r="D3594" i="1" s="1"/>
  <c r="D3595" i="1" a="1"/>
  <c r="D3595" i="1" s="1"/>
  <c r="D3596" i="1" a="1"/>
  <c r="D3596" i="1"/>
  <c r="D3597" i="1" a="1"/>
  <c r="D3597" i="1"/>
  <c r="D3598" i="1" a="1"/>
  <c r="D3598" i="1" s="1"/>
  <c r="D3599" i="1" a="1"/>
  <c r="D3599" i="1"/>
  <c r="D3600" i="1" a="1"/>
  <c r="D3600" i="1"/>
  <c r="D3601" i="1" a="1"/>
  <c r="D3601" i="1"/>
  <c r="D3602" i="1" a="1"/>
  <c r="D3602" i="1" s="1"/>
  <c r="D3603" i="1" a="1"/>
  <c r="D3603" i="1"/>
  <c r="D3604" i="1" a="1"/>
  <c r="D3604" i="1"/>
  <c r="D3605" i="1" a="1"/>
  <c r="D3605" i="1" s="1"/>
  <c r="D3606" i="1" a="1"/>
  <c r="D3606" i="1" s="1"/>
  <c r="D3607" i="1" a="1"/>
  <c r="D3607" i="1" s="1"/>
  <c r="D3608" i="1" a="1"/>
  <c r="D3608" i="1"/>
  <c r="D3609" i="1" a="1"/>
  <c r="D3609" i="1" s="1"/>
  <c r="D3610" i="1" a="1"/>
  <c r="D3610" i="1" s="1"/>
  <c r="D3611" i="1" a="1"/>
  <c r="D3611" i="1"/>
  <c r="D3612" i="1" a="1"/>
  <c r="D3612" i="1" s="1"/>
  <c r="D3613" i="1" a="1"/>
  <c r="D3613" i="1"/>
  <c r="D3614" i="1" a="1"/>
  <c r="D3614" i="1"/>
  <c r="D3615" i="1" a="1"/>
  <c r="D3615" i="1"/>
  <c r="D3616" i="1" a="1"/>
  <c r="D3616" i="1"/>
  <c r="D3617" i="1" a="1"/>
  <c r="D3617" i="1" s="1"/>
  <c r="D3618" i="1" a="1"/>
  <c r="D3618" i="1" s="1"/>
  <c r="D3619" i="1" a="1"/>
  <c r="D3619" i="1"/>
  <c r="D3620" i="1" a="1"/>
  <c r="D3620" i="1"/>
  <c r="D3621" i="1" a="1"/>
  <c r="D3621" i="1"/>
  <c r="D3622" i="1" a="1"/>
  <c r="D3622" i="1" s="1"/>
  <c r="D3623" i="1" a="1"/>
  <c r="D3623" i="1" s="1"/>
  <c r="D3624" i="1" a="1"/>
  <c r="D3624" i="1"/>
  <c r="D3625" i="1" a="1"/>
  <c r="D3625" i="1"/>
  <c r="D3626" i="1" a="1"/>
  <c r="D3626" i="1" s="1"/>
  <c r="D3627" i="1" a="1"/>
  <c r="D3627" i="1" s="1"/>
  <c r="D3628" i="1" a="1"/>
  <c r="D3628" i="1" s="1"/>
  <c r="D3629" i="1" a="1"/>
  <c r="D3629" i="1" s="1"/>
  <c r="D3630" i="1" a="1"/>
  <c r="D3630" i="1"/>
  <c r="D3631" i="1" a="1"/>
  <c r="D3631" i="1" s="1"/>
  <c r="D3632" i="1" a="1"/>
  <c r="D3632" i="1" s="1"/>
  <c r="D3633" i="1" a="1"/>
  <c r="D3633" i="1"/>
  <c r="D3634" i="1" a="1"/>
  <c r="D3634" i="1" s="1"/>
  <c r="D3635" i="1" a="1"/>
  <c r="D3635" i="1"/>
  <c r="D3636" i="1" a="1"/>
  <c r="D3636" i="1"/>
  <c r="D3637" i="1" a="1"/>
  <c r="D3637" i="1" s="1"/>
  <c r="D3638" i="1" a="1"/>
  <c r="D3638" i="1"/>
  <c r="D3639" i="1" a="1"/>
  <c r="D3639" i="1" s="1"/>
  <c r="D3640" i="1" a="1"/>
  <c r="D3640" i="1" s="1"/>
  <c r="D3641" i="1" a="1"/>
  <c r="D3641" i="1"/>
  <c r="D3642" i="1" a="1"/>
  <c r="D3642" i="1" s="1"/>
  <c r="D3643" i="1" a="1"/>
  <c r="D3643" i="1"/>
  <c r="D3644" i="1" a="1"/>
  <c r="D3644" i="1"/>
  <c r="D3645" i="1" a="1"/>
  <c r="D3645" i="1"/>
  <c r="D3646" i="1" a="1"/>
  <c r="D3646" i="1" s="1"/>
  <c r="D3647" i="1" a="1"/>
  <c r="D3647" i="1" s="1"/>
  <c r="D3648" i="1" a="1"/>
  <c r="D3648" i="1"/>
  <c r="D3649" i="1" a="1"/>
  <c r="D3649" i="1"/>
  <c r="D3650" i="1" a="1"/>
  <c r="D3650" i="1" s="1"/>
  <c r="D3651" i="1" a="1"/>
  <c r="D3651" i="1" s="1"/>
  <c r="D3652" i="1" a="1"/>
  <c r="D3652" i="1" s="1"/>
  <c r="D3653" i="1" a="1"/>
  <c r="D3653" i="1"/>
  <c r="D3654" i="1" a="1"/>
  <c r="D3654" i="1"/>
  <c r="D3655" i="1" a="1"/>
  <c r="D3655" i="1"/>
  <c r="D3656" i="1" a="1"/>
  <c r="D3656" i="1" s="1"/>
  <c r="D3657" i="1" a="1"/>
  <c r="D3657" i="1" s="1"/>
  <c r="D3658" i="1" a="1"/>
  <c r="D3658" i="1" s="1"/>
  <c r="D3659" i="1" a="1"/>
  <c r="D3659" i="1"/>
  <c r="D3660" i="1" a="1"/>
  <c r="D3660" i="1"/>
  <c r="D3661" i="1" a="1"/>
  <c r="D3661" i="1"/>
  <c r="D3662" i="1" a="1"/>
  <c r="D3662" i="1"/>
  <c r="D3663" i="1" a="1"/>
  <c r="D3663" i="1" s="1"/>
  <c r="D3664" i="1" a="1"/>
  <c r="D3664" i="1"/>
  <c r="D3665" i="1" a="1"/>
  <c r="D3665" i="1"/>
  <c r="D3666" i="1" a="1"/>
  <c r="D3666" i="1" s="1"/>
  <c r="D3667" i="1" a="1"/>
  <c r="D3667" i="1"/>
  <c r="D3668" i="1" a="1"/>
  <c r="D3668" i="1"/>
  <c r="D3669" i="1" a="1"/>
  <c r="D3669" i="1"/>
  <c r="D3670" i="1" a="1"/>
  <c r="D3670" i="1"/>
  <c r="D3671" i="1" a="1"/>
  <c r="D3671" i="1"/>
  <c r="D3672" i="1" a="1"/>
  <c r="D3672" i="1"/>
  <c r="D3673" i="1" a="1"/>
  <c r="D3673" i="1" s="1"/>
  <c r="D3674" i="1" a="1"/>
  <c r="D3674" i="1" s="1"/>
  <c r="D3675" i="1" a="1"/>
  <c r="D3675" i="1" s="1"/>
  <c r="D3676" i="1" a="1"/>
  <c r="D3676" i="1"/>
  <c r="D3677" i="1" a="1"/>
  <c r="D3677" i="1" s="1"/>
  <c r="D3678" i="1" a="1"/>
  <c r="D3678" i="1"/>
  <c r="D3679" i="1" a="1"/>
  <c r="D3679" i="1"/>
  <c r="D3680" i="1" a="1"/>
  <c r="D3680" i="1" s="1"/>
  <c r="D3681" i="1" a="1"/>
  <c r="D3681" i="1"/>
  <c r="D3682" i="1" a="1"/>
  <c r="D3682" i="1" s="1"/>
  <c r="D3683" i="1" a="1"/>
  <c r="D3683" i="1" s="1"/>
  <c r="D3684" i="1" a="1"/>
  <c r="D3684" i="1"/>
  <c r="D3685" i="1" a="1"/>
  <c r="D3685" i="1"/>
  <c r="D3686" i="1" a="1"/>
  <c r="D3686" i="1"/>
  <c r="D3687" i="1" a="1"/>
  <c r="D3687" i="1"/>
  <c r="D3688" i="1" a="1"/>
  <c r="D3688" i="1"/>
  <c r="D3689" i="1" a="1"/>
  <c r="D3689" i="1"/>
  <c r="D3690" i="1" a="1"/>
  <c r="D3690" i="1" s="1"/>
  <c r="D3691" i="1" a="1"/>
  <c r="D3691" i="1"/>
  <c r="D3692" i="1" a="1"/>
  <c r="D3692" i="1"/>
  <c r="D3693" i="1" a="1"/>
  <c r="D3693" i="1" s="1"/>
  <c r="D3694" i="1" a="1"/>
  <c r="D3694" i="1"/>
  <c r="D3695" i="1" a="1"/>
  <c r="D3695" i="1" s="1"/>
  <c r="D3696" i="1" a="1"/>
  <c r="D3696" i="1"/>
  <c r="D3697" i="1" a="1"/>
  <c r="D3697" i="1" s="1"/>
  <c r="D3698" i="1" a="1"/>
  <c r="D3698" i="1" s="1"/>
  <c r="D3699" i="1" a="1"/>
  <c r="D3699" i="1" s="1"/>
  <c r="D3700" i="1" a="1"/>
  <c r="D3700" i="1" s="1"/>
  <c r="D3701" i="1" a="1"/>
  <c r="D3701" i="1"/>
  <c r="D3702" i="1" a="1"/>
  <c r="D3702" i="1"/>
  <c r="D3703" i="1" a="1"/>
  <c r="D3703" i="1" s="1"/>
  <c r="D3704" i="1" a="1"/>
  <c r="D3704" i="1"/>
  <c r="D3705" i="1" a="1"/>
  <c r="D3705" i="1"/>
  <c r="D3706" i="1" a="1"/>
  <c r="D3706" i="1" s="1"/>
  <c r="D3707" i="1" a="1"/>
  <c r="D3707" i="1"/>
  <c r="D3708" i="1" a="1"/>
  <c r="D3708" i="1"/>
  <c r="D3709" i="1" a="1"/>
  <c r="D3709" i="1"/>
  <c r="D3710" i="1" a="1"/>
  <c r="D3710" i="1"/>
  <c r="D3711" i="1" a="1"/>
  <c r="D3711" i="1"/>
  <c r="D3712" i="1" a="1"/>
  <c r="D3712" i="1"/>
  <c r="D3713" i="1" a="1"/>
  <c r="D3713" i="1"/>
  <c r="D3714" i="1" a="1"/>
  <c r="D3714" i="1" s="1"/>
  <c r="D3715" i="1" a="1"/>
  <c r="D3715" i="1" s="1"/>
  <c r="D3716" i="1" a="1"/>
  <c r="D3716" i="1" s="1"/>
  <c r="D3717" i="1" a="1"/>
  <c r="D3717" i="1" s="1"/>
  <c r="D3718" i="1" a="1"/>
  <c r="D3718" i="1"/>
  <c r="D3719" i="1" a="1"/>
  <c r="D3719" i="1" s="1"/>
  <c r="D3720" i="1" a="1"/>
  <c r="D3720" i="1"/>
  <c r="D3721" i="1" a="1"/>
  <c r="D3721" i="1" s="1"/>
  <c r="D3722" i="1" a="1"/>
  <c r="D3722" i="1" s="1"/>
  <c r="D3723" i="1" a="1"/>
  <c r="D3723" i="1" s="1"/>
  <c r="D3724" i="1" a="1"/>
  <c r="D3724" i="1"/>
  <c r="D3725" i="1" a="1"/>
  <c r="D3725" i="1" s="1"/>
  <c r="D3726" i="1" a="1"/>
  <c r="D3726" i="1"/>
  <c r="D3727" i="1" a="1"/>
  <c r="D3727" i="1"/>
  <c r="D3728" i="1" a="1"/>
  <c r="D3728" i="1"/>
  <c r="D3729" i="1" a="1"/>
  <c r="D3729" i="1"/>
  <c r="D3730" i="1" a="1"/>
  <c r="D3730" i="1" s="1"/>
  <c r="D3731" i="1" a="1"/>
  <c r="D3731" i="1"/>
  <c r="D3732" i="1" a="1"/>
  <c r="D3732" i="1"/>
  <c r="D3733" i="1" a="1"/>
  <c r="D3733" i="1" s="1"/>
  <c r="D3734" i="1" a="1"/>
  <c r="D3734" i="1" s="1"/>
  <c r="D3735" i="1" a="1"/>
  <c r="D3735" i="1" s="1"/>
  <c r="D3736" i="1" a="1"/>
  <c r="D3736" i="1"/>
  <c r="D3737" i="1" a="1"/>
  <c r="D3737" i="1"/>
  <c r="D3738" i="1" a="1"/>
  <c r="D3738" i="1" s="1"/>
  <c r="D3739" i="1" a="1"/>
  <c r="D3739" i="1"/>
  <c r="D3740" i="1" a="1"/>
  <c r="D3740" i="1" s="1"/>
  <c r="D3741" i="1" a="1"/>
  <c r="D3741" i="1"/>
  <c r="D3742" i="1" a="1"/>
  <c r="D3742" i="1"/>
  <c r="D3743" i="1" a="1"/>
  <c r="D3743" i="1"/>
  <c r="D3744" i="1" a="1"/>
  <c r="D3744" i="1" s="1"/>
  <c r="D3745" i="1" a="1"/>
  <c r="D3745" i="1"/>
  <c r="D3746" i="1" a="1"/>
  <c r="D3746" i="1" s="1"/>
  <c r="D3747" i="1" a="1"/>
  <c r="D3747" i="1"/>
  <c r="D3748" i="1" a="1"/>
  <c r="D3748" i="1"/>
  <c r="D3749" i="1" a="1"/>
  <c r="D3749" i="1" s="1"/>
  <c r="D3750" i="1" a="1"/>
  <c r="D3750" i="1" s="1"/>
  <c r="D3751" i="1" a="1"/>
  <c r="D3751" i="1" s="1"/>
  <c r="D3752" i="1" a="1"/>
  <c r="D3752" i="1"/>
  <c r="D3753" i="1" a="1"/>
  <c r="D3753" i="1"/>
  <c r="D3754" i="1" a="1"/>
  <c r="D3754" i="1" s="1"/>
  <c r="D3755" i="1" a="1"/>
  <c r="D3755" i="1"/>
  <c r="D3756" i="1" a="1"/>
  <c r="D3756" i="1"/>
  <c r="D3757" i="1" a="1"/>
  <c r="D3757" i="1" s="1"/>
  <c r="D3758" i="1" a="1"/>
  <c r="D3758" i="1" s="1"/>
  <c r="D3759" i="1" a="1"/>
  <c r="D3759" i="1" s="1"/>
  <c r="D3760" i="1" a="1"/>
  <c r="D3760" i="1"/>
  <c r="D3761" i="1" a="1"/>
  <c r="D3761" i="1"/>
  <c r="D3762" i="1" a="1"/>
  <c r="D3762" i="1" s="1"/>
  <c r="D3763" i="1" a="1"/>
  <c r="D3763" i="1"/>
  <c r="D3764" i="1" a="1"/>
  <c r="D3764" i="1" s="1"/>
  <c r="D3765" i="1" a="1"/>
  <c r="D3765" i="1"/>
  <c r="D3766" i="1" a="1"/>
  <c r="D3766" i="1"/>
  <c r="D3767" i="1" a="1"/>
  <c r="D3767" i="1" s="1"/>
  <c r="D3768" i="1" a="1"/>
  <c r="D3768" i="1" s="1"/>
  <c r="D3769" i="1" a="1"/>
  <c r="D3769" i="1"/>
  <c r="D3770" i="1" a="1"/>
  <c r="D3770" i="1" s="1"/>
  <c r="D3771" i="1" a="1"/>
  <c r="D3771" i="1"/>
  <c r="D3772" i="1" a="1"/>
  <c r="D3772" i="1"/>
  <c r="D3773" i="1" a="1"/>
  <c r="D3773" i="1" s="1"/>
  <c r="D3774" i="1" a="1"/>
  <c r="D3774" i="1" s="1"/>
  <c r="D3775" i="1" a="1"/>
  <c r="D3775" i="1"/>
  <c r="D3776" i="1" a="1"/>
  <c r="D3776" i="1"/>
  <c r="D3777" i="1" a="1"/>
  <c r="D3777" i="1" s="1"/>
  <c r="D3778" i="1" a="1"/>
  <c r="D3778" i="1" s="1"/>
  <c r="D3779" i="1" a="1"/>
  <c r="D3779" i="1"/>
  <c r="D3780" i="1" a="1"/>
  <c r="D3780" i="1"/>
  <c r="D3781" i="1" a="1"/>
  <c r="D3781" i="1"/>
  <c r="D3782" i="1" a="1"/>
  <c r="D3782" i="1" s="1"/>
  <c r="D3783" i="1" a="1"/>
  <c r="D3783" i="1"/>
  <c r="D3784" i="1" a="1"/>
  <c r="D3784" i="1" s="1"/>
  <c r="D3785" i="1" a="1"/>
  <c r="D3785" i="1" s="1"/>
  <c r="D3786" i="1" a="1"/>
  <c r="D3786" i="1" s="1"/>
  <c r="D3787" i="1" a="1"/>
  <c r="D3787" i="1" s="1"/>
  <c r="D3788" i="1" a="1"/>
  <c r="D3788" i="1" s="1"/>
  <c r="D3789" i="1" a="1"/>
  <c r="D3789" i="1"/>
  <c r="D3790" i="1" a="1"/>
  <c r="D3790" i="1"/>
  <c r="D3791" i="1" a="1"/>
  <c r="D3791" i="1" s="1"/>
  <c r="D3792" i="1" a="1"/>
  <c r="D3792" i="1"/>
  <c r="D3793" i="1" a="1"/>
  <c r="D3793" i="1" s="1"/>
  <c r="D3794" i="1" a="1"/>
  <c r="D3794" i="1" s="1"/>
  <c r="D3795" i="1" a="1"/>
  <c r="D3795" i="1"/>
  <c r="D3796" i="1" a="1"/>
  <c r="D3796" i="1"/>
  <c r="D3797" i="1" a="1"/>
  <c r="D3797" i="1" s="1"/>
  <c r="D3798" i="1" a="1"/>
  <c r="D3798" i="1"/>
  <c r="D3799" i="1" a="1"/>
  <c r="D3799" i="1"/>
  <c r="D3800" i="1" a="1"/>
  <c r="D3800" i="1"/>
  <c r="D3801" i="1" a="1"/>
  <c r="D3801" i="1" s="1"/>
  <c r="D3802" i="1" a="1"/>
  <c r="D3802" i="1" s="1"/>
  <c r="D3803" i="1" a="1"/>
  <c r="D3803" i="1" s="1"/>
  <c r="D3804" i="1" a="1"/>
  <c r="D3804" i="1"/>
  <c r="D3805" i="1" a="1"/>
  <c r="D3805" i="1"/>
  <c r="D3806" i="1" a="1"/>
  <c r="D3806" i="1" s="1"/>
  <c r="D3807" i="1" a="1"/>
  <c r="D3807" i="1"/>
  <c r="D3808" i="1" a="1"/>
  <c r="D3808" i="1" s="1"/>
  <c r="D3809" i="1" a="1"/>
  <c r="D3809" i="1"/>
  <c r="D3810" i="1" a="1"/>
  <c r="D3810" i="1" s="1"/>
  <c r="D3811" i="1" a="1"/>
  <c r="D3811" i="1" s="1"/>
  <c r="D3812" i="1" a="1"/>
  <c r="D3812" i="1"/>
  <c r="D3813" i="1" a="1"/>
  <c r="D3813" i="1" s="1"/>
  <c r="D3814" i="1" a="1"/>
  <c r="D3814" i="1"/>
  <c r="D3815" i="1" a="1"/>
  <c r="D3815" i="1" s="1"/>
  <c r="D3816" i="1" a="1"/>
  <c r="D3816" i="1"/>
  <c r="D3817" i="1" a="1"/>
  <c r="D3817" i="1"/>
  <c r="D3818" i="1" a="1"/>
  <c r="D3818" i="1" s="1"/>
  <c r="D3819" i="1" a="1"/>
  <c r="D3819" i="1"/>
  <c r="D3820" i="1" a="1"/>
  <c r="D3820" i="1"/>
  <c r="D3821" i="1" a="1"/>
  <c r="D3821" i="1"/>
  <c r="D3822" i="1" a="1"/>
  <c r="D3822" i="1" s="1"/>
  <c r="D3823" i="1" a="1"/>
  <c r="D3823" i="1"/>
  <c r="D3824" i="1" a="1"/>
  <c r="D3824" i="1" s="1"/>
  <c r="D3825" i="1" a="1"/>
  <c r="D3825" i="1" s="1"/>
  <c r="D3826" i="1" a="1"/>
  <c r="D3826" i="1" s="1"/>
  <c r="D3827" i="1" a="1"/>
  <c r="D3827" i="1" s="1"/>
  <c r="D3828" i="1" a="1"/>
  <c r="D3828" i="1" s="1"/>
  <c r="D3829" i="1" a="1"/>
  <c r="D3829" i="1"/>
  <c r="D3830" i="1" a="1"/>
  <c r="D3830" i="1"/>
  <c r="D3831" i="1" a="1"/>
  <c r="D3831" i="1"/>
  <c r="D3832" i="1" a="1"/>
  <c r="D3832" i="1" s="1"/>
  <c r="D3833" i="1" a="1"/>
  <c r="D3833" i="1"/>
  <c r="D3834" i="1" a="1"/>
  <c r="D3834" i="1" s="1"/>
  <c r="D3835" i="1" a="1"/>
  <c r="D3835" i="1"/>
  <c r="D3836" i="1" a="1"/>
  <c r="D3836" i="1" s="1"/>
  <c r="D3837" i="1" a="1"/>
  <c r="D3837" i="1"/>
  <c r="D3838" i="1" a="1"/>
  <c r="D3838" i="1"/>
  <c r="D3839" i="1" a="1"/>
  <c r="D3839" i="1"/>
  <c r="D3840" i="1" a="1"/>
  <c r="D3840" i="1"/>
  <c r="D3841" i="1" a="1"/>
  <c r="D3841" i="1" s="1"/>
  <c r="D3842" i="1" a="1"/>
  <c r="D3842" i="1" s="1"/>
  <c r="D3843" i="1" a="1"/>
  <c r="D3843" i="1" s="1"/>
  <c r="D3844" i="1" a="1"/>
  <c r="D3844" i="1" s="1"/>
  <c r="D3845" i="1" a="1"/>
  <c r="D3845" i="1" s="1"/>
  <c r="D3846" i="1" a="1"/>
  <c r="D3846" i="1" s="1"/>
  <c r="D3847" i="1" a="1"/>
  <c r="D3847" i="1"/>
  <c r="D3848" i="1" a="1"/>
  <c r="D3848" i="1"/>
  <c r="D3849" i="1" a="1"/>
  <c r="D3849" i="1"/>
  <c r="D3850" i="1" a="1"/>
  <c r="D3850" i="1" s="1"/>
  <c r="D3851" i="1" a="1"/>
  <c r="D3851" i="1" s="1"/>
  <c r="D3852" i="1" a="1"/>
  <c r="D3852" i="1" s="1"/>
  <c r="D3853" i="1" a="1"/>
  <c r="D3853" i="1" s="1"/>
  <c r="D3854" i="1" a="1"/>
  <c r="D3854" i="1"/>
  <c r="D3855" i="1" a="1"/>
  <c r="D3855" i="1"/>
  <c r="D3856" i="1" a="1"/>
  <c r="D3856" i="1"/>
  <c r="D3857" i="1" a="1"/>
  <c r="D3857" i="1"/>
  <c r="D3858" i="1" a="1"/>
  <c r="D3858" i="1"/>
  <c r="D3859" i="1" a="1"/>
  <c r="D3859" i="1" s="1"/>
  <c r="D3860" i="1" a="1"/>
  <c r="D3860" i="1"/>
  <c r="D3861" i="1" a="1"/>
  <c r="D3861" i="1" s="1"/>
  <c r="D3862" i="1" a="1"/>
  <c r="D3862" i="1"/>
  <c r="D3863" i="1" a="1"/>
  <c r="D3863" i="1"/>
  <c r="D3864" i="1" a="1"/>
  <c r="D3864" i="1"/>
  <c r="D3865" i="1" a="1"/>
  <c r="D3865" i="1"/>
  <c r="D3866" i="1" a="1"/>
  <c r="D3866" i="1"/>
  <c r="D3867" i="1" a="1"/>
  <c r="D3867" i="1" s="1"/>
  <c r="D3868" i="1" a="1"/>
  <c r="D3868" i="1"/>
  <c r="D3869" i="1" a="1"/>
  <c r="D3869" i="1"/>
  <c r="D3870" i="1" a="1"/>
  <c r="D3870" i="1" s="1"/>
  <c r="D3871" i="1" a="1"/>
  <c r="D3871" i="1"/>
  <c r="D3872" i="1" a="1"/>
  <c r="D3872" i="1"/>
  <c r="D3873" i="1" a="1"/>
  <c r="D3873" i="1"/>
  <c r="D3874" i="1" a="1"/>
  <c r="D3874" i="1"/>
  <c r="D3875" i="1" a="1"/>
  <c r="D3875" i="1" s="1"/>
  <c r="D3876" i="1" a="1"/>
  <c r="D3876" i="1"/>
  <c r="D3877" i="1" a="1"/>
  <c r="D3877" i="1"/>
  <c r="D3878" i="1" a="1"/>
  <c r="D3878" i="1" s="1"/>
  <c r="D3879" i="1" a="1"/>
  <c r="D3879" i="1"/>
  <c r="D3880" i="1" a="1"/>
  <c r="D3880" i="1"/>
  <c r="D3881" i="1" a="1"/>
  <c r="D3881" i="1"/>
  <c r="D3882" i="1" a="1"/>
  <c r="D3882" i="1"/>
  <c r="D3883" i="1" a="1"/>
  <c r="D3883" i="1" s="1"/>
  <c r="D3884" i="1" a="1"/>
  <c r="D3884" i="1"/>
  <c r="D3885" i="1" a="1"/>
  <c r="D3885" i="1"/>
  <c r="D3886" i="1" a="1"/>
  <c r="D3886" i="1"/>
  <c r="D3887" i="1" a="1"/>
  <c r="D3887" i="1" s="1"/>
  <c r="D3888" i="1" a="1"/>
  <c r="D3888" i="1" s="1"/>
  <c r="D3889" i="1" a="1"/>
  <c r="D3889" i="1"/>
  <c r="D3890" i="1" a="1"/>
  <c r="D3890" i="1"/>
  <c r="D3891" i="1" a="1"/>
  <c r="D3891" i="1" s="1"/>
  <c r="D3892" i="1" a="1"/>
  <c r="D3892" i="1" s="1"/>
  <c r="D3893" i="1" a="1"/>
  <c r="D3893" i="1"/>
  <c r="D3894" i="1" a="1"/>
  <c r="D3894" i="1"/>
  <c r="D3895" i="1" a="1"/>
  <c r="D3895" i="1" s="1"/>
  <c r="D3896" i="1" a="1"/>
  <c r="D3896" i="1"/>
  <c r="D3897" i="1" a="1"/>
  <c r="D3897" i="1" s="1"/>
  <c r="D3898" i="1" a="1"/>
  <c r="D3898" i="1"/>
  <c r="D3899" i="1" a="1"/>
  <c r="D3899" i="1" s="1"/>
  <c r="D3900" i="1" a="1"/>
  <c r="D3900" i="1"/>
  <c r="D3901" i="1" a="1"/>
  <c r="D3901" i="1" s="1"/>
  <c r="D3902" i="1" a="1"/>
  <c r="D3902" i="1"/>
  <c r="D3903" i="1" a="1"/>
  <c r="D3903" i="1"/>
  <c r="D3904" i="1" a="1"/>
  <c r="D3904" i="1" s="1"/>
  <c r="D3905" i="1" a="1"/>
  <c r="D3905" i="1"/>
  <c r="D3906" i="1" a="1"/>
  <c r="D3906" i="1" s="1"/>
  <c r="D3907" i="1" a="1"/>
  <c r="D3907" i="1" s="1"/>
  <c r="D3908" i="1" a="1"/>
  <c r="D3908" i="1"/>
  <c r="D3909" i="1" a="1"/>
  <c r="D3909" i="1"/>
  <c r="D3910" i="1" a="1"/>
  <c r="D3910" i="1" s="1"/>
  <c r="D3911" i="1" a="1"/>
  <c r="D3911" i="1"/>
  <c r="D3912" i="1" a="1"/>
  <c r="D3912" i="1" s="1"/>
  <c r="D3913" i="1" a="1"/>
  <c r="D3913" i="1"/>
  <c r="D3914" i="1" a="1"/>
  <c r="D3914" i="1"/>
  <c r="D3915" i="1" a="1"/>
  <c r="D3915" i="1" s="1"/>
  <c r="D3916" i="1" a="1"/>
  <c r="D3916" i="1" s="1"/>
  <c r="D3917" i="1" a="1"/>
  <c r="D3917" i="1"/>
  <c r="D3918" i="1" a="1"/>
  <c r="D3918" i="1"/>
  <c r="D3919" i="1" a="1"/>
  <c r="D3919" i="1" s="1"/>
  <c r="D3920" i="1" a="1"/>
  <c r="D3920" i="1"/>
  <c r="D3921" i="1" a="1"/>
  <c r="D3921" i="1" s="1"/>
  <c r="D3922" i="1" a="1"/>
  <c r="D3922" i="1"/>
  <c r="D3923" i="1" a="1"/>
  <c r="D3923" i="1" s="1"/>
  <c r="D3924" i="1" a="1"/>
  <c r="D3924" i="1"/>
  <c r="D3925" i="1" a="1"/>
  <c r="D3925" i="1" s="1"/>
  <c r="D3926" i="1" a="1"/>
  <c r="D3926" i="1"/>
  <c r="D3927" i="1" a="1"/>
  <c r="D3927" i="1"/>
  <c r="D3928" i="1" a="1"/>
  <c r="D3928" i="1" s="1"/>
  <c r="D3929" i="1" a="1"/>
  <c r="D3929" i="1" s="1"/>
  <c r="D3930" i="1" a="1"/>
  <c r="D3930" i="1"/>
  <c r="D3931" i="1" a="1"/>
  <c r="D3931" i="1" s="1"/>
  <c r="D3932" i="1" a="1"/>
  <c r="D3932" i="1"/>
  <c r="D3933" i="1" a="1"/>
  <c r="D3933" i="1"/>
  <c r="D3934" i="1" a="1"/>
  <c r="D3934" i="1" s="1"/>
  <c r="D3935" i="1" a="1"/>
  <c r="D3935" i="1"/>
  <c r="D3936" i="1" a="1"/>
  <c r="D3936" i="1"/>
  <c r="D3937" i="1" a="1"/>
  <c r="D3937" i="1" s="1"/>
  <c r="D3938" i="1" a="1"/>
  <c r="D3938" i="1" s="1"/>
  <c r="D3939" i="1" a="1"/>
  <c r="D3939" i="1" s="1"/>
  <c r="D3940" i="1" a="1"/>
  <c r="D3940" i="1"/>
  <c r="D3941" i="1" a="1"/>
  <c r="D3941" i="1"/>
  <c r="D3942" i="1" a="1"/>
  <c r="D3942" i="1"/>
  <c r="D3943" i="1" a="1"/>
  <c r="D3943" i="1" s="1"/>
  <c r="D3944" i="1" a="1"/>
  <c r="D3944" i="1"/>
  <c r="D3945" i="1" a="1"/>
  <c r="D3945" i="1"/>
  <c r="D3946" i="1" a="1"/>
  <c r="D3946" i="1" s="1"/>
  <c r="D3947" i="1" a="1"/>
  <c r="D3947" i="1" s="1"/>
  <c r="D3948" i="1" a="1"/>
  <c r="D3948" i="1"/>
  <c r="D3949" i="1" a="1"/>
  <c r="D3949" i="1"/>
  <c r="D3950" i="1" a="1"/>
  <c r="D3950" i="1"/>
  <c r="D3951" i="1" a="1"/>
  <c r="D3951" i="1"/>
  <c r="D3952" i="1" a="1"/>
  <c r="D3952" i="1" s="1"/>
  <c r="D3953" i="1" a="1"/>
  <c r="D3953" i="1"/>
  <c r="D3954" i="1" a="1"/>
  <c r="D3954" i="1"/>
  <c r="D3955" i="1" a="1"/>
  <c r="D3955" i="1" s="1"/>
  <c r="D3956" i="1" a="1"/>
  <c r="D3956" i="1"/>
  <c r="D3957" i="1" a="1"/>
  <c r="D3957" i="1"/>
  <c r="D3958" i="1" a="1"/>
  <c r="D3958" i="1"/>
  <c r="D3959" i="1" a="1"/>
  <c r="D3959" i="1"/>
  <c r="D3960" i="1" a="1"/>
  <c r="D3960" i="1" s="1"/>
  <c r="D3961" i="1" a="1"/>
  <c r="D3961" i="1"/>
  <c r="D3962" i="1" a="1"/>
  <c r="D3962" i="1"/>
  <c r="D3963" i="1" a="1"/>
  <c r="D3963" i="1" s="1"/>
  <c r="D3964" i="1" a="1"/>
  <c r="D3964" i="1" s="1"/>
  <c r="D3965" i="1" a="1"/>
  <c r="D3965" i="1"/>
  <c r="D3966" i="1" a="1"/>
  <c r="D3966" i="1"/>
  <c r="D3967" i="1" a="1"/>
  <c r="D3967" i="1"/>
  <c r="D3968" i="1" a="1"/>
  <c r="D3968" i="1"/>
  <c r="D3969" i="1" a="1"/>
  <c r="D3969" i="1" s="1"/>
  <c r="D3970" i="1" a="1"/>
  <c r="D3970" i="1"/>
  <c r="D3971" i="1" a="1"/>
  <c r="D3971" i="1" s="1"/>
  <c r="D3972" i="1" a="1"/>
  <c r="D3972" i="1"/>
  <c r="D3973" i="1" a="1"/>
  <c r="D3973" i="1"/>
  <c r="D3974" i="1" a="1"/>
  <c r="D3974" i="1"/>
  <c r="D3975" i="1" a="1"/>
  <c r="D3975" i="1"/>
  <c r="D3976" i="1" a="1"/>
  <c r="D3976" i="1"/>
  <c r="D3977" i="1" a="1"/>
  <c r="D3977" i="1"/>
  <c r="D3978" i="1" a="1"/>
  <c r="D3978" i="1" s="1"/>
  <c r="D3979" i="1" a="1"/>
  <c r="D3979" i="1" s="1"/>
  <c r="D3980" i="1" a="1"/>
  <c r="D3980" i="1"/>
  <c r="D3981" i="1" a="1"/>
  <c r="D3981" i="1"/>
  <c r="D3982" i="1" a="1"/>
  <c r="D3982" i="1"/>
  <c r="D3983" i="1" a="1"/>
  <c r="D3983" i="1"/>
  <c r="D3984" i="1" a="1"/>
  <c r="D3984" i="1"/>
  <c r="D3985" i="1" a="1"/>
  <c r="D3985" i="1"/>
  <c r="D3986" i="1" a="1"/>
  <c r="D3986" i="1" s="1"/>
  <c r="D3987" i="1" a="1"/>
  <c r="D3987" i="1" s="1"/>
  <c r="D3988" i="1" a="1"/>
  <c r="D3988" i="1"/>
  <c r="D3989" i="1" a="1"/>
  <c r="D3989" i="1"/>
  <c r="D3990" i="1" a="1"/>
  <c r="D3990" i="1" s="1"/>
  <c r="D3991" i="1" a="1"/>
  <c r="D3991" i="1"/>
  <c r="D3992" i="1" a="1"/>
  <c r="D3992" i="1"/>
  <c r="D3993" i="1" a="1"/>
  <c r="D3993" i="1"/>
  <c r="D3994" i="1" a="1"/>
  <c r="D3994" i="1"/>
  <c r="D3995" i="1" a="1"/>
  <c r="D3995" i="1" s="1"/>
  <c r="D3996" i="1" a="1"/>
  <c r="D3996" i="1"/>
  <c r="D3997" i="1" a="1"/>
  <c r="D3997" i="1"/>
  <c r="D3998" i="1" a="1"/>
  <c r="D3998" i="1"/>
  <c r="D3999" i="1" a="1"/>
  <c r="D3999" i="1"/>
  <c r="D4000" i="1" a="1"/>
  <c r="D4000" i="1"/>
  <c r="D4001" i="1" a="1"/>
  <c r="D4001" i="1"/>
  <c r="D4002" i="1" a="1"/>
  <c r="D4002" i="1"/>
  <c r="D4003" i="1" a="1"/>
  <c r="D4003" i="1" s="1"/>
  <c r="D4004" i="1" a="1"/>
  <c r="D4004" i="1" s="1"/>
  <c r="D4005" i="1" a="1"/>
  <c r="D4005" i="1"/>
  <c r="D4006" i="1" a="1"/>
  <c r="D4006" i="1"/>
  <c r="D4007" i="1" a="1"/>
  <c r="D4007" i="1" s="1"/>
  <c r="D4008" i="1" a="1"/>
  <c r="D4008" i="1"/>
  <c r="D4009" i="1" a="1"/>
  <c r="D4009" i="1"/>
  <c r="D4010" i="1" a="1"/>
  <c r="D4010" i="1"/>
  <c r="D4011" i="1" a="1"/>
  <c r="D4011" i="1" s="1"/>
  <c r="D4012" i="1" a="1"/>
  <c r="D4012" i="1" s="1"/>
  <c r="D4013" i="1" a="1"/>
  <c r="D4013" i="1"/>
  <c r="D4014" i="1" a="1"/>
  <c r="D4014" i="1"/>
  <c r="D4015" i="1" a="1"/>
  <c r="D4015" i="1"/>
  <c r="D4016" i="1" a="1"/>
  <c r="D4016" i="1"/>
  <c r="D4017" i="1" a="1"/>
  <c r="D4017" i="1"/>
  <c r="D4018" i="1" a="1"/>
  <c r="D4018" i="1"/>
  <c r="D4019" i="1" a="1"/>
  <c r="D4019" i="1" s="1"/>
  <c r="D4020" i="1" a="1"/>
  <c r="D4020" i="1"/>
  <c r="D4021" i="1" a="1"/>
  <c r="D4021" i="1" s="1"/>
  <c r="D4022" i="1" a="1"/>
  <c r="D4022" i="1"/>
  <c r="D4023" i="1" a="1"/>
  <c r="D4023" i="1"/>
  <c r="D4024" i="1" a="1"/>
  <c r="D4024" i="1" s="1"/>
  <c r="D4025" i="1" a="1"/>
  <c r="D4025" i="1"/>
  <c r="D4026" i="1" a="1"/>
  <c r="D4026" i="1"/>
  <c r="D4027" i="1" a="1"/>
  <c r="D4027" i="1" s="1"/>
  <c r="D4028" i="1" a="1"/>
  <c r="D4028" i="1"/>
  <c r="D4029" i="1" a="1"/>
  <c r="D4029" i="1" s="1"/>
  <c r="D4030" i="1" a="1"/>
  <c r="D4030" i="1"/>
  <c r="D4031" i="1" a="1"/>
  <c r="D4031" i="1"/>
  <c r="D4032" i="1" a="1"/>
  <c r="D4032" i="1"/>
  <c r="D4033" i="1" a="1"/>
  <c r="D4033" i="1"/>
  <c r="D4034" i="1" a="1"/>
  <c r="D4034" i="1"/>
  <c r="D4035" i="1" a="1"/>
  <c r="D4035" i="1" s="1"/>
  <c r="D4036" i="1" a="1"/>
  <c r="D4036" i="1"/>
  <c r="D4037" i="1" a="1"/>
  <c r="D4037" i="1"/>
  <c r="D4038" i="1" a="1"/>
  <c r="D4038" i="1" s="1"/>
  <c r="D4039" i="1" a="1"/>
  <c r="D4039" i="1"/>
  <c r="D4040" i="1" a="1"/>
  <c r="D4040" i="1"/>
  <c r="D4041" i="1" a="1"/>
  <c r="D4041" i="1" s="1"/>
  <c r="D4042" i="1" a="1"/>
  <c r="D4042" i="1"/>
  <c r="D4043" i="1" a="1"/>
  <c r="D4043" i="1" s="1"/>
  <c r="D4044" i="1" a="1"/>
  <c r="D4044" i="1"/>
  <c r="D4045" i="1" a="1"/>
  <c r="D4045" i="1"/>
  <c r="D4046" i="1" a="1"/>
  <c r="D4046" i="1" s="1"/>
  <c r="D4047" i="1" a="1"/>
  <c r="D4047" i="1"/>
  <c r="D4048" i="1" a="1"/>
  <c r="D4048" i="1"/>
  <c r="D4049" i="1" a="1"/>
  <c r="D4049" i="1"/>
  <c r="D4050" i="1" a="1"/>
  <c r="D4050" i="1"/>
  <c r="D4051" i="1" a="1"/>
  <c r="D4051" i="1" s="1"/>
  <c r="D4052" i="1" a="1"/>
  <c r="D4052" i="1"/>
  <c r="D4053" i="1" a="1"/>
  <c r="D4053" i="1"/>
  <c r="D4054" i="1" a="1"/>
  <c r="D4054" i="1"/>
  <c r="D4055" i="1" a="1"/>
  <c r="D4055" i="1" s="1"/>
  <c r="D4056" i="1" a="1"/>
  <c r="D4056" i="1"/>
  <c r="D4057" i="1" a="1"/>
  <c r="D4057" i="1"/>
  <c r="D4058" i="1" a="1"/>
  <c r="D4058" i="1" s="1"/>
  <c r="D4059" i="1" a="1"/>
  <c r="D4059" i="1" s="1"/>
  <c r="D4060" i="1" a="1"/>
  <c r="D4060" i="1"/>
  <c r="D4061" i="1" a="1"/>
  <c r="D4061" i="1"/>
  <c r="D4062" i="1" a="1"/>
  <c r="D4062" i="1"/>
  <c r="D4063" i="1" a="1"/>
  <c r="D4063" i="1" s="1"/>
  <c r="D4064" i="1" a="1"/>
  <c r="D4064" i="1"/>
  <c r="D4065" i="1" a="1"/>
  <c r="D4065" i="1"/>
  <c r="D4066" i="1" a="1"/>
  <c r="D4066" i="1"/>
  <c r="D4067" i="1" a="1"/>
  <c r="D4067" i="1" s="1"/>
  <c r="D4068" i="1" a="1"/>
  <c r="D4068" i="1"/>
  <c r="D4069" i="1" a="1"/>
  <c r="D4069" i="1"/>
  <c r="D4070" i="1" a="1"/>
  <c r="D4070" i="1"/>
  <c r="D4071" i="1" a="1"/>
  <c r="D4071" i="1"/>
  <c r="D4072" i="1" a="1"/>
  <c r="D4072" i="1" s="1"/>
  <c r="D4073" i="1" a="1"/>
  <c r="D4073" i="1"/>
  <c r="D4074" i="1" a="1"/>
  <c r="D4074" i="1"/>
  <c r="D4075" i="1" a="1"/>
  <c r="D4075" i="1" s="1"/>
  <c r="D4076" i="1" a="1"/>
  <c r="D4076" i="1"/>
  <c r="D4077" i="1" a="1"/>
  <c r="D4077" i="1"/>
  <c r="D4078" i="1" a="1"/>
  <c r="D4078" i="1"/>
  <c r="D4079" i="1" a="1"/>
  <c r="D4079" i="1"/>
  <c r="D4080" i="1" a="1"/>
  <c r="D4080" i="1" s="1"/>
  <c r="D4081" i="1" a="1"/>
  <c r="D4081" i="1"/>
  <c r="D4082" i="1" a="1"/>
  <c r="D4082" i="1"/>
  <c r="D4083" i="1" a="1"/>
  <c r="D4083" i="1" s="1"/>
  <c r="D4084" i="1" a="1"/>
  <c r="D4084" i="1" s="1"/>
  <c r="D4085" i="1" a="1"/>
  <c r="D4085" i="1"/>
  <c r="D4086" i="1" a="1"/>
  <c r="D4086" i="1"/>
  <c r="D4087" i="1" a="1"/>
  <c r="D4087" i="1"/>
  <c r="D4088" i="1" a="1"/>
  <c r="D4088" i="1"/>
  <c r="D4089" i="1" a="1"/>
  <c r="D4089" i="1" s="1"/>
  <c r="D4090" i="1" a="1"/>
  <c r="D4090" i="1"/>
  <c r="D4091" i="1" a="1"/>
  <c r="D4091" i="1" s="1"/>
  <c r="D4092" i="1" a="1"/>
  <c r="D4092" i="1"/>
  <c r="D4093" i="1" a="1"/>
  <c r="D4093" i="1"/>
  <c r="D4094" i="1" a="1"/>
  <c r="D4094" i="1"/>
  <c r="D4095" i="1" a="1"/>
  <c r="D4095" i="1"/>
  <c r="D4096" i="1" a="1"/>
  <c r="D4096" i="1"/>
  <c r="D4097" i="1" a="1"/>
  <c r="D4097" i="1" s="1"/>
  <c r="D4098" i="1" a="1"/>
  <c r="D4098" i="1"/>
  <c r="D4099" i="1" a="1"/>
  <c r="D4099" i="1" s="1"/>
  <c r="D4100" i="1" a="1"/>
  <c r="D4100" i="1"/>
  <c r="D4101" i="1" a="1"/>
  <c r="D4101" i="1" s="1"/>
  <c r="D4102" i="1" a="1"/>
  <c r="D4102" i="1"/>
  <c r="D4103" i="1" a="1"/>
  <c r="D4103" i="1"/>
  <c r="D4104" i="1" a="1"/>
  <c r="D4104" i="1"/>
  <c r="D4105" i="1" a="1"/>
  <c r="D4105" i="1"/>
  <c r="D4106" i="1" a="1"/>
  <c r="D4106" i="1" s="1"/>
  <c r="D4107" i="1" a="1"/>
  <c r="D4107" i="1" s="1"/>
  <c r="D4108" i="1" a="1"/>
  <c r="D4108" i="1"/>
  <c r="D4109" i="1" a="1"/>
  <c r="D4109" i="1"/>
  <c r="D4110" i="1" a="1"/>
  <c r="D4110" i="1"/>
  <c r="D4111" i="1" a="1"/>
  <c r="D4111" i="1"/>
  <c r="D4112" i="1" a="1"/>
  <c r="D4112" i="1"/>
  <c r="D4113" i="1" a="1"/>
  <c r="D4113" i="1"/>
  <c r="D4114" i="1" a="1"/>
  <c r="D4114" i="1" s="1"/>
  <c r="D4115" i="1" a="1"/>
  <c r="D4115" i="1" s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G13" i="6" l="1"/>
  <c r="F13" i="6"/>
  <c r="H13" i="6" s="1"/>
  <c r="I13" i="6" s="1"/>
  <c r="K12" i="6"/>
  <c r="K10" i="6"/>
  <c r="K8" i="6"/>
  <c r="K7" i="6"/>
  <c r="J11" i="6"/>
  <c r="I11" i="6"/>
  <c r="J12" i="6"/>
  <c r="I12" i="6"/>
  <c r="I10" i="6"/>
  <c r="I9" i="6"/>
  <c r="H2" i="6"/>
  <c r="I2" i="6" s="1"/>
  <c r="K11" i="6"/>
  <c r="K9" i="6"/>
  <c r="K6" i="6"/>
  <c r="K5" i="6"/>
  <c r="K4" i="6"/>
  <c r="K3" i="6"/>
  <c r="J7" i="6"/>
  <c r="J8" i="6"/>
  <c r="J6" i="6"/>
  <c r="J5" i="6"/>
  <c r="J4" i="6"/>
  <c r="J3" i="6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K2" i="6" l="1"/>
  <c r="K13" i="6"/>
  <c r="J2" i="6"/>
  <c r="J13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25EFD7-E66E-4F34-A800-A2438D0E5E66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8C95FE0-3268-4AC4-8949-4168E832E16C}" name="WorksheetConnection_StarterBook.xlsx!Table1" type="102" refreshedVersion="6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StarterBook.xlsxTable11"/>
        </x15:connection>
      </ext>
    </extLst>
  </connection>
  <connection id="3" xr16:uid="{96F09A68-DB45-4D6A-8B76-2106035AD59C}" name="WorksheetConnection_StarterBook.xlsx!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StarterBook.xlsxTable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3">
    <s v="ThisWorkbookDataModel"/>
    <s v="{[Table1].[Category].[All]}"/>
    <s v="{[Table1].[Date Created Conversion (Year)].[All]}"/>
  </metadataStrings>
  <mdxMetadata count="2">
    <mdx n="0" f="s">
      <ms ns="1" c="0"/>
    </mdx>
    <mdx n="0" f="s">
      <ms ns="2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<sst xmlns="http://schemas.openxmlformats.org/spreadsheetml/2006/main" count="36782" uniqueCount="8416">
  <si>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</si>
  <si>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</si>
  <si>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</si>
  <si>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</si>
  <si>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</si>
  <si>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</si>
  <si>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</si>
  <si>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</si>
  <si>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</si>
  <si>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</si>
  <si>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</si>
  <si>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</si>
  <si>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</si>
  <si>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</si>
  <si>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</si>
  <si>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</si>
  <si>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</si>
  <si>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</si>
  <si>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</si>
  <si>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</si>
  <si>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</si>
  <si>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</si>
  <si>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</si>
  <si>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</si>
  <si>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</si>
  <si>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</si>
  <si>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</si>
  <si>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</si>
  <si>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</si>
  <si>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</si>
  <si>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</si>
  <si>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</si>
  <si>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</si>
  <si>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</si>
  <si>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</si>
  <si>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</si>
  <si>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</si>
  <si>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</si>
  <si>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</si>
  <si>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</si>
  <si>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</si>
  <si>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</si>
  <si>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</si>
  <si>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</si>
  <si>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</si>
  <si>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</si>
  <si>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</si>
  <si>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</si>
  <si>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</si>
  <si>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</si>
  <si>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</si>
  <si>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</si>
  <si>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</si>
  <si>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</si>
  <si>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</si>
  <si>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</si>
  <si>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</si>
  <si>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</si>
  <si>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</si>
  <si>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</si>
  <si>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</si>
  <si>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</si>
  <si>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</si>
  <si>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</si>
  <si>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</si>
  <si>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</si>
  <si>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</si>
  <si>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</si>
  <si>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</si>
  <si>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</si>
  <si>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</si>
  <si>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</si>
  <si>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</si>
  <si>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</si>
  <si>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</si>
  <si>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</si>
  <si>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</si>
  <si>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</si>
  <si>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</si>
  <si>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</si>
  <si>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</si>
  <si>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</si>
  <si>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</si>
  <si>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</si>
  <si>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</si>
  <si>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</si>
  <si>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</si>
  <si>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</si>
  <si>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</si>
  <si>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</si>
  <si>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</si>
  <si>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</si>
  <si>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</si>
  <si>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</si>
  <si>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</si>
  <si>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</si>
  <si>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</si>
  <si>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</si>
  <si>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</si>
  <si>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</si>
  <si>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</si>
  <si>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</si>
  <si>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</si>
  <si>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</si>
  <si>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</si>
  <si>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</si>
  <si>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</si>
  <si>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</si>
  <si>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</si>
  <si>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</si>
  <si>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</si>
  <si>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</si>
  <si>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</si>
  <si>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</si>
  <si>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</si>
  <si>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</si>
  <si>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</si>
  <si>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</si>
  <si>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</si>
  <si>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</si>
  <si>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</si>
  <si>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</si>
  <si>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</si>
  <si>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</si>
  <si>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</si>
  <si>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</si>
  <si>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</si>
  <si>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</si>
  <si>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</si>
  <si>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</si>
  <si>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</si>
  <si>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</si>
  <si>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</si>
  <si>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</si>
  <si>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</si>
  <si>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</si>
  <si>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</si>
  <si>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</si>
  <si>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</si>
  <si>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</si>
  <si>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</si>
  <si>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</si>
  <si>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</si>
  <si>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</si>
  <si>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</si>
  <si>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</si>
  <si>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</si>
  <si>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</si>
  <si>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</si>
  <si>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</si>
  <si>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</si>
  <si>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</si>
  <si>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</si>
  <si>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</si>
  <si>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</si>
  <si>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</si>
  <si>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</si>
  <si>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</si>
  <si>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</si>
  <si>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</si>
  <si>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</si>
  <si>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</si>
  <si>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</si>
  <si>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</si>
  <si>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</si>
  <si>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</si>
  <si>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</si>
  <si>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</si>
  <si>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</si>
  <si>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</si>
  <si>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</si>
  <si>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</si>
  <si>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</si>
  <si>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</si>
  <si>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</si>
  <si>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</si>
  <si>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</si>
  <si>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</si>
  <si>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</si>
  <si>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</si>
  <si>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</si>
  <si>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</si>
  <si>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</si>
  <si>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</si>
  <si>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</si>
  <si>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</si>
  <si>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</si>
  <si>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</si>
  <si>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</si>
  <si>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</si>
  <si>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</si>
  <si>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</si>
  <si>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</si>
  <si>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</si>
  <si>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</si>
  <si>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</si>
  <si>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</si>
  <si>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</si>
  <si>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</si>
  <si>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</si>
  <si>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</si>
  <si>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</si>
  <si>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</si>
  <si>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</si>
  <si>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</si>
  <si>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</si>
  <si>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</si>
  <si>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</si>
  <si>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</si>
  <si>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</si>
  <si>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</si>
  <si>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</si>
  <si>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</si>
  <si>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</si>
  <si>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</si>
  <si>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</si>
  <si>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</si>
  <si>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</si>
  <si>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</si>
  <si>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</si>
  <si>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</si>
  <si>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</si>
  <si>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</si>
  <si>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</si>
  <si>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</si>
  <si>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</si>
  <si>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</si>
  <si>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</si>
  <si>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</si>
  <si>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</si>
  <si>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</si>
  <si>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</si>
  <si>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</si>
  <si>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</si>
  <si>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</si>
  <si>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</si>
  <si>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</si>
  <si>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</si>
  <si>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</si>
  <si>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</si>
  <si>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</si>
  <si>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</si>
  <si>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</si>
  <si>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</si>
  <si>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</si>
  <si>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</si>
  <si>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</si>
  <si>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</si>
  <si>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</si>
  <si>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</si>
  <si>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</si>
  <si>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</si>
  <si>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</si>
  <si>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</si>
  <si>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</si>
  <si>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</si>
  <si>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</si>
  <si>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</si>
  <si>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</si>
  <si>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</si>
  <si>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</si>
  <si>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</si>
  <si>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</si>
  <si>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</si>
  <si>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</si>
  <si>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</si>
  <si>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</si>
  <si>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</si>
  <si>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</si>
  <si>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</si>
  <si>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</si>
  <si>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</si>
  <si>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</si>
  <si>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</si>
  <si>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</si>
  <si>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</si>
  <si>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</si>
  <si>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</si>
  <si>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</si>
  <si>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</si>
  <si>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</si>
  <si>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</si>
  <si>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</si>
  <si>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</si>
  <si>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</si>
  <si>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</si>
  <si>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</si>
  <si>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</si>
  <si>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</si>
  <si>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</si>
  <si>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</si>
  <si>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</si>
  <si>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</si>
  <si>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</si>
  <si>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</si>
  <si>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</si>
  <si>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</si>
  <si>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</si>
  <si>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</si>
  <si>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</si>
  <si>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</si>
  <si>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</si>
  <si>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</si>
  <si>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</si>
  <si>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</si>
  <si>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</si>
  <si>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</si>
  <si>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</si>
  <si>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</si>
  <si>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</si>
  <si>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</si>
  <si>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</si>
  <si>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</si>
  <si>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</si>
  <si>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</si>
  <si>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</si>
  <si>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</si>
  <si>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</si>
  <si>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</si>
  <si>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</si>
  <si>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</si>
  <si>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</si>
  <si>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</si>
  <si>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</si>
  <si>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</si>
  <si>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</si>
  <si>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</si>
  <si>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</si>
  <si>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</si>
  <si>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</si>
  <si>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</si>
  <si>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</si>
  <si>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</si>
  <si>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</si>
  <si>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</si>
  <si>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</si>
  <si>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</si>
  <si>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</si>
  <si>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</si>
  <si>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</si>
  <si>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</si>
  <si>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</si>
  <si>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</si>
  <si>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</si>
  <si>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</si>
  <si>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</si>
  <si>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</si>
  <si>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</si>
  <si>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</si>
  <si>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</si>
  <si>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</si>
  <si>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</si>
  <si>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</si>
  <si>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</si>
  <si>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</si>
  <si>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</si>
  <si>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</si>
  <si>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</si>
  <si>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</si>
  <si>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</si>
  <si>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</si>
  <si>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</si>
  <si>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</si>
  <si>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</si>
  <si>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</si>
  <si>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</si>
  <si>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</si>
  <si>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</si>
  <si>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</si>
  <si>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</si>
  <si>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</si>
  <si>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</si>
  <si>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</si>
  <si>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</si>
  <si>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</si>
  <si>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</si>
  <si>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</si>
  <si>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</si>
  <si>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</si>
  <si>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</si>
  <si>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</si>
  <si>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</si>
  <si>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</si>
  <si>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</si>
  <si>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</si>
  <si>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</si>
  <si>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</si>
  <si>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</si>
  <si>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</si>
  <si>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</si>
  <si>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</si>
  <si>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</si>
  <si>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</si>
  <si>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</si>
  <si>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</si>
  <si>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</si>
  <si>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</si>
  <si>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</si>
  <si>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</si>
  <si>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</si>
  <si>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</si>
  <si>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</si>
  <si>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</si>
  <si>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</si>
  <si>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</si>
  <si>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</si>
  <si>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</si>
  <si>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</si>
  <si>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</si>
  <si>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</si>
  <si>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</si>
  <si>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</si>
  <si>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</si>
  <si>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</si>
  <si>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</si>
  <si>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</si>
  <si>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</si>
  <si>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</si>
  <si>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</si>
  <si>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</si>
  <si>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</si>
  <si>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</si>
  <si>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</si>
  <si>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</si>
  <si>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</si>
  <si>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</si>
  <si>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</si>
  <si>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</si>
  <si>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</si>
  <si>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</si>
  <si>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</si>
  <si>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</si>
  <si>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</si>
  <si>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</si>
  <si>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</si>
  <si>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</si>
  <si>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</si>
  <si>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</si>
  <si>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</si>
  <si>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</si>
  <si>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</si>
  <si>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</si>
  <si>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</si>
  <si>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</si>
  <si>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</si>
  <si>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</si>
  <si>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</si>
  <si>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</si>
  <si>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</si>
  <si>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</si>
  <si>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</si>
  <si>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</si>
  <si>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</si>
  <si>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</si>
  <si>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</si>
  <si>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</si>
  <si>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</si>
  <si>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</si>
  <si>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</si>
  <si>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</si>
  <si>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</si>
  <si>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</si>
  <si>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</si>
  <si>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</si>
  <si>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</si>
  <si>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</si>
  <si>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</si>
  <si>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</si>
  <si>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</si>
  <si>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</si>
  <si>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</si>
  <si>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</si>
  <si>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</si>
  <si>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</si>
  <si>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</si>
  <si>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</si>
  <si>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</si>
  <si>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</si>
  <si>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</si>
  <si>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</si>
  <si>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</si>
  <si>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</si>
  <si>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</si>
  <si>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</si>
  <si>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</si>
  <si>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</si>
  <si>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</si>
  <si>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</si>
  <si>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</si>
  <si>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</si>
  <si>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</si>
  <si>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</si>
  <si>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</si>
  <si>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</si>
  <si>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</si>
  <si>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</si>
  <si>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</si>
  <si>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</si>
  <si>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</si>
  <si>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</si>
  <si>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</si>
  <si>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</si>
  <si>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</si>
  <si>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</si>
  <si>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</si>
  <si>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</si>
  <si>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</si>
  <si>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</si>
  <si>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</si>
  <si>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</si>
  <si>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</si>
  <si>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</si>
  <si>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</si>
  <si>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</si>
  <si>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</si>
  <si>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</si>
  <si>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</si>
  <si>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</si>
  <si>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</si>
  <si>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</si>
  <si>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</si>
  <si>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</si>
  <si>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</si>
  <si>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</si>
  <si>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</si>
  <si>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</si>
  <si>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</si>
  <si>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</si>
  <si>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</si>
  <si>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</si>
  <si>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</si>
  <si>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</si>
  <si>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</si>
  <si>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</si>
  <si>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</si>
  <si>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</si>
  <si>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</si>
  <si>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</si>
  <si>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</si>
  <si>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</si>
  <si>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</si>
  <si>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</si>
  <si>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</si>
  <si>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</si>
  <si>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</si>
  <si>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</si>
  <si>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</si>
  <si>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</si>
  <si>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</si>
  <si>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</si>
  <si>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</si>
  <si>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</si>
  <si>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</si>
  <si>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</si>
  <si>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</si>
  <si>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</si>
  <si>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</si>
  <si>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</si>
  <si>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</si>
  <si>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</si>
  <si>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</si>
  <si>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</si>
  <si>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</si>
  <si>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</si>
  <si>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</si>
  <si>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</si>
  <si>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</si>
  <si>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</si>
  <si>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</si>
  <si>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</si>
  <si>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</si>
  <si>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</si>
  <si>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</si>
  <si>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</si>
  <si>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</si>
  <si>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</si>
  <si>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</si>
  <si>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</si>
  <si>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</si>
  <si>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</si>
  <si>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</si>
  <si>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</si>
  <si>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</si>
  <si>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</si>
  <si>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</si>
  <si>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</si>
  <si>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</si>
  <si>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</si>
  <si>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</si>
  <si>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</si>
  <si>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</si>
  <si>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</si>
  <si>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</si>
  <si>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</si>
  <si>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</si>
  <si>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</si>
  <si>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</si>
  <si>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</si>
  <si>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</si>
  <si>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</si>
  <si>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</si>
  <si>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</si>
  <si>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</si>
  <si>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</si>
  <si>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</si>
  <si>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</si>
  <si>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</si>
  <si>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</si>
  <si>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</si>
  <si>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</si>
  <si>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</si>
  <si>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</si>
  <si>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</si>
  <si>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</si>
  <si>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</si>
  <si>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</si>
  <si>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</si>
  <si>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</si>
  <si>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</si>
  <si>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</si>
  <si>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</si>
  <si>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</si>
  <si>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</si>
  <si>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</si>
  <si>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</si>
  <si>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</si>
  <si>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</si>
  <si>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</si>
  <si>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</si>
  <si>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</si>
  <si>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</si>
  <si>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</si>
  <si>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</si>
  <si>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</si>
  <si>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</si>
  <si>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</si>
  <si>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</si>
  <si>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</si>
  <si>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</si>
  <si>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</si>
  <si>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</si>
  <si>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</si>
  <si>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</si>
  <si>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</si>
  <si>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</si>
  <si>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</si>
  <si>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</si>
  <si>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</si>
  <si>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</si>
  <si>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</si>
  <si>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</si>
  <si>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</si>
  <si>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</si>
  <si>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</si>
  <si>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</si>
  <si>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</si>
  <si>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</si>
  <si>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</si>
  <si>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</si>
  <si>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</si>
  <si>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</si>
  <si>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</si>
  <si>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</si>
  <si>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</si>
  <si>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</si>
  <si>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</si>
  <si>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</si>
  <si>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</si>
  <si>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</si>
  <si>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</si>
  <si>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</si>
  <si>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</si>
  <si>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</si>
  <si>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</si>
  <si>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</si>
  <si>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</si>
  <si>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</si>
  <si>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</si>
  <si>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</si>
  <si>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</si>
  <si>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</si>
  <si>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</si>
  <si>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</si>
  <si>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</si>
  <si>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</si>
  <si>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</si>
  <si>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</si>
  <si>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</si>
  <si>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</si>
  <si>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</si>
  <si>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</si>
  <si>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</si>
  <si>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</si>
  <si>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</si>
  <si>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</si>
  <si>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</si>
  <si>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</si>
  <si>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</si>
  <si>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</si>
  <si>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</si>
  <si>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</si>
  <si>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</si>
  <si>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</si>
  <si>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</si>
  <si>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</si>
  <si>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</si>
  <si>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</si>
  <si>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</si>
  <si>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</si>
  <si>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</si>
  <si>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</si>
  <si>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</si>
  <si>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</si>
  <si>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</si>
  <si>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</si>
  <si>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</si>
  <si>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</si>
  <si>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</si>
  <si>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</si>
  <si>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</si>
  <si>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</si>
  <si>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</si>
  <si>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</si>
  <si>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</si>
  <si>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</si>
  <si>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</si>
  <si>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</si>
  <si>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</si>
  <si>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</si>
  <si>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</si>
  <si>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</si>
  <si>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</si>
  <si>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</si>
  <si>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</si>
  <si>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</si>
  <si>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</si>
  <si>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</si>
  <si>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</si>
  <si>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</si>
  <si>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</si>
  <si>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</si>
  <si>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</si>
  <si>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</si>
  <si>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</si>
  <si>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</si>
  <si>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</si>
  <si>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</si>
  <si>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</si>
  <si>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</si>
  <si>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</si>
  <si>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</si>
  <si>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</si>
  <si>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</si>
  <si>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</si>
  <si>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</si>
  <si>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</si>
  <si>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</si>
  <si>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</si>
  <si>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</si>
  <si>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</si>
  <si>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</si>
  <si>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</si>
  <si>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</si>
  <si>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</si>
  <si>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</si>
  <si>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</si>
  <si>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</si>
  <si>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</si>
  <si>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</si>
  <si>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</si>
  <si>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</si>
  <si>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</si>
  <si>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</si>
  <si>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</si>
  <si>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</si>
  <si>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</si>
  <si>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</si>
  <si>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</si>
  <si>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</si>
  <si>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</si>
  <si>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</si>
  <si>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</si>
  <si>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</si>
  <si>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</si>
  <si>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</si>
  <si>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</si>
  <si>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</si>
  <si>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</si>
  <si>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</si>
  <si>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</si>
  <si>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</si>
  <si>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</si>
  <si>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</si>
  <si>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</si>
  <si>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</si>
  <si>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</si>
  <si>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</si>
  <si>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</si>
  <si>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</si>
  <si>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</si>
  <si>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</si>
  <si>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</si>
  <si>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</si>
  <si>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</si>
  <si>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</si>
  <si>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</si>
  <si>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</si>
  <si>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</si>
  <si>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</si>
  <si>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</si>
  <si>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</si>
  <si>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</si>
  <si>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</si>
  <si>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</si>
  <si>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</si>
  <si>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</si>
  <si>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</si>
  <si>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</si>
  <si>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</si>
  <si>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</si>
  <si>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</si>
  <si>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</si>
  <si>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</si>
  <si>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</si>
  <si>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</si>
  <si>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</si>
  <si>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</si>
  <si>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</si>
  <si>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</si>
  <si>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</si>
  <si>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</si>
  <si>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</si>
  <si>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</si>
  <si>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</si>
  <si>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</si>
  <si>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</si>
  <si>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</si>
  <si>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</si>
  <si>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</si>
  <si>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</si>
  <si>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</si>
  <si>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</si>
  <si>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</si>
  <si>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</si>
  <si>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</si>
  <si>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</si>
  <si>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</si>
  <si>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</si>
  <si>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</si>
  <si>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</si>
  <si>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</si>
  <si>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</si>
  <si>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</si>
  <si>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</si>
  <si>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</si>
  <si>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</si>
  <si>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</si>
  <si>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</si>
  <si>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</si>
  <si>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</si>
  <si>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</si>
  <si>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</si>
  <si>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</si>
  <si>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</si>
  <si>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</si>
  <si>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</si>
  <si>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</si>
  <si>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</si>
  <si>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</si>
  <si>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</si>
  <si>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</si>
  <si>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</si>
  <si>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</si>
  <si>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</si>
  <si>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</si>
  <si>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</si>
  <si>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</si>
  <si>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</si>
  <si>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</si>
  <si>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</si>
  <si>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</si>
  <si>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</si>
  <si>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</si>
  <si>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</si>
  <si>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</si>
  <si>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</si>
  <si>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</si>
  <si>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</si>
  <si>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</si>
  <si>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</si>
  <si>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</si>
  <si>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</si>
  <si>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</si>
  <si>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</si>
  <si>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</si>
  <si>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</si>
  <si>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</si>
  <si>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</si>
  <si>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</si>
  <si>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</si>
  <si>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</si>
  <si>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</si>
  <si>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</si>
  <si>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</si>
  <si>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</si>
  <si>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</si>
  <si>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</si>
  <si>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</si>
  <si>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</si>
  <si>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</si>
  <si>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</si>
  <si>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</si>
  <si>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</si>
  <si>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</si>
  <si>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</si>
  <si>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</si>
  <si>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</si>
  <si>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</si>
  <si>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</si>
  <si>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</si>
  <si>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</si>
  <si>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</si>
  <si>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</si>
  <si>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</si>
  <si>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</si>
  <si>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</si>
  <si>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</si>
  <si>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</si>
  <si>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</si>
  <si>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</si>
  <si>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</si>
  <si>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</si>
  <si>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</si>
  <si>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</si>
  <si>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</si>
  <si>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</si>
  <si>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</si>
  <si>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</si>
  <si>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</si>
  <si>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</si>
  <si>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</si>
  <si>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</si>
  <si>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</si>
  <si>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</si>
  <si>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</si>
  <si>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</si>
  <si>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</si>
  <si>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</si>
  <si>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</si>
  <si>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</si>
  <si>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</si>
  <si>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</si>
  <si>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</si>
  <si>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</si>
  <si>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</si>
  <si>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</si>
  <si>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</si>
  <si>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</si>
  <si>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</si>
  <si>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</si>
  <si>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</si>
  <si>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</si>
  <si>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</si>
  <si>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</si>
  <si>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</si>
  <si>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</si>
  <si>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</si>
  <si>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</si>
  <si>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</si>
  <si>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</si>
  <si>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</si>
  <si>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</si>
  <si>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</si>
  <si>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</si>
  <si>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</si>
  <si>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</si>
  <si>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</si>
  <si>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</si>
  <si>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</si>
  <si>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</si>
  <si>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</si>
  <si>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</si>
  <si>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</si>
  <si>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</si>
  <si>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</si>
  <si>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</si>
  <si>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</si>
  <si>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</si>
  <si>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</si>
  <si>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</si>
  <si>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</si>
  <si>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</si>
  <si>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</si>
  <si>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</si>
  <si>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</si>
  <si>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</si>
  <si>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</si>
  <si>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</si>
  <si>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</si>
  <si>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</si>
  <si>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</si>
  <si>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</si>
  <si>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</si>
  <si>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</si>
  <si>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</si>
  <si>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</si>
  <si>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</si>
  <si>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</si>
  <si>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</si>
  <si>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</si>
  <si>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</si>
  <si>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</si>
  <si>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</si>
  <si>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</si>
  <si>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</si>
  <si>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</si>
  <si>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</si>
  <si>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</si>
  <si>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</si>
  <si>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</si>
  <si>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</si>
  <si>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</si>
  <si>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</si>
  <si>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</si>
  <si>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</si>
  <si>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</si>
  <si>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</si>
  <si>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</si>
  <si>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</si>
  <si>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</si>
  <si>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</si>
  <si>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</si>
  <si>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</si>
  <si>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</si>
  <si>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</si>
  <si>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</si>
  <si>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</si>
  <si>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</si>
  <si>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</si>
  <si>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</si>
  <si>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</si>
  <si>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</si>
  <si>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</si>
  <si>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</si>
  <si>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</si>
  <si>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</si>
  <si>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</si>
  <si>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</si>
  <si>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</si>
  <si>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</si>
  <si>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</si>
  <si>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</si>
  <si>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</si>
  <si>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</si>
  <si>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</si>
  <si>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</si>
  <si>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</si>
  <si>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</si>
  <si>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</si>
  <si>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</si>
  <si>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</si>
  <si>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</si>
  <si>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</si>
  <si>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</si>
  <si>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</si>
  <si>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</si>
  <si>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</si>
  <si>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</si>
  <si>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</si>
  <si>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</si>
  <si>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</si>
  <si>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</si>
  <si>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</si>
  <si>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</si>
  <si>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</si>
  <si>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</si>
  <si>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</si>
  <si>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</si>
  <si>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</si>
  <si>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</si>
  <si>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</si>
  <si>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</si>
  <si>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</si>
  <si>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</si>
  <si>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</si>
  <si>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</si>
  <si>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</si>
  <si>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</si>
  <si>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</si>
  <si>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</si>
  <si>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</si>
  <si>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</si>
  <si>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</si>
  <si>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</si>
  <si>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</si>
  <si>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</si>
  <si>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</si>
  <si>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</si>
  <si>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</si>
  <si>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</si>
  <si>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</si>
  <si>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</si>
  <si>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</si>
  <si>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</si>
  <si>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</si>
  <si>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</si>
  <si>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</si>
  <si>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</si>
  <si>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</si>
  <si>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</si>
  <si>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</si>
  <si>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</si>
  <si>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</si>
  <si>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</si>
  <si>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</si>
  <si>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</si>
  <si>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</si>
  <si>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</si>
  <si>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</si>
  <si>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</si>
  <si>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</si>
  <si>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</si>
  <si>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</si>
  <si>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</si>
  <si>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</si>
  <si>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</si>
  <si>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</si>
  <si>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</si>
  <si>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</si>
  <si>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</si>
  <si>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</si>
  <si>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</si>
  <si>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</si>
  <si>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</si>
  <si>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</si>
  <si>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</si>
  <si>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</si>
  <si>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</si>
  <si>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</si>
  <si>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</si>
  <si>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</si>
  <si>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</si>
  <si>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</si>
  <si>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</si>
  <si>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</si>
  <si>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</si>
  <si>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</si>
  <si>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</si>
  <si>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</si>
  <si>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</si>
  <si>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</si>
  <si>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</si>
  <si>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</si>
  <si>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</si>
  <si>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</si>
  <si>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</si>
  <si>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</si>
  <si>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</si>
  <si>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</si>
  <si>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</si>
  <si>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</si>
  <si>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</si>
  <si>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</si>
  <si>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</si>
  <si>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</si>
  <si>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</si>
  <si>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</si>
  <si>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</si>
  <si>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</si>
  <si>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</si>
  <si>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</si>
  <si>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</si>
  <si>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</si>
  <si>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</si>
  <si>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</si>
  <si>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</si>
  <si>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</si>
  <si>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</si>
  <si>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</si>
  <si>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</si>
  <si>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</si>
  <si>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</si>
  <si>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</si>
  <si>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</si>
  <si>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</si>
  <si>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</si>
  <si>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</si>
  <si>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</si>
  <si>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</si>
  <si>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</si>
  <si>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</si>
  <si>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</si>
  <si>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</si>
  <si>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</si>
  <si>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</si>
  <si>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</si>
  <si>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</si>
  <si>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</si>
  <si>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</si>
  <si>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</si>
  <si>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</si>
  <si>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</si>
  <si>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</si>
  <si>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</si>
  <si>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</si>
  <si>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</si>
  <si>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</si>
  <si>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</si>
  <si>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</si>
  <si>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</si>
  <si>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</si>
  <si>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</si>
  <si>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</si>
  <si>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</si>
  <si>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</si>
  <si>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</si>
  <si>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</si>
  <si>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</si>
  <si>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</si>
  <si>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</si>
  <si>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</si>
  <si>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</si>
  <si>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</si>
  <si>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</si>
  <si>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</si>
  <si>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</si>
  <si>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</si>
  <si>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</si>
  <si>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</si>
  <si>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</si>
  <si>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</si>
  <si>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</si>
  <si>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</si>
  <si>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</si>
  <si>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</si>
  <si>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</si>
  <si>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</si>
  <si>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</si>
  <si>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</si>
  <si>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</si>
  <si>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</si>
  <si>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</si>
  <si>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</si>
  <si>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</si>
  <si>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</si>
  <si>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</si>
  <si>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</si>
  <si>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</si>
  <si>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</si>
  <si>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</si>
  <si>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</si>
  <si>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</si>
  <si>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</si>
  <si>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</si>
  <si>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</si>
  <si>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</si>
  <si>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</si>
  <si>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</si>
  <si>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</si>
  <si>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</si>
  <si>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</si>
  <si>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</si>
  <si>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</si>
  <si>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</si>
  <si>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</si>
  <si>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</si>
  <si>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</si>
  <si>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</si>
  <si>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</si>
  <si>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</si>
  <si>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</si>
  <si>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</si>
  <si>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</si>
  <si>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</si>
  <si>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</si>
  <si>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</si>
  <si>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</si>
  <si>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</si>
  <si>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</si>
  <si>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</si>
  <si>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</si>
  <si>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</si>
  <si>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</si>
  <si>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</si>
  <si>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</si>
  <si>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</si>
  <si>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</si>
  <si>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</si>
  <si>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</si>
  <si>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</si>
  <si>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</si>
  <si>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</si>
  <si>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</si>
  <si>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</si>
  <si>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</si>
  <si>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</si>
  <si>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</si>
  <si>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</si>
  <si>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</si>
  <si>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</si>
  <si>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</si>
  <si>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</si>
  <si>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</si>
  <si>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</si>
  <si>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</si>
  <si>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</si>
  <si>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</si>
  <si>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</si>
  <si>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</si>
  <si>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</si>
  <si>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</si>
  <si>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</si>
  <si>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</si>
  <si>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</si>
  <si>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</si>
  <si>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</si>
  <si>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</si>
  <si>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</si>
  <si>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</si>
  <si>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</si>
  <si>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</si>
  <si>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</si>
  <si>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</si>
  <si>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</si>
  <si>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</si>
  <si>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</si>
  <si>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</si>
  <si>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</si>
  <si>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</si>
  <si>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</si>
  <si>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</si>
  <si>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</si>
  <si>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</si>
  <si>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</si>
  <si>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</si>
  <si>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</si>
  <si>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</si>
  <si>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</si>
  <si>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</si>
  <si>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</si>
  <si>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</si>
  <si>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</si>
  <si>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</si>
  <si>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</si>
  <si>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</si>
  <si>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</si>
  <si>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</si>
  <si>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</si>
  <si>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</si>
  <si>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</si>
  <si>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</si>
  <si>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</si>
  <si>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</si>
  <si>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</si>
  <si>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</si>
  <si>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</si>
  <si>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</si>
  <si>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</si>
  <si>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</si>
  <si>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</si>
  <si>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</si>
  <si>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</si>
  <si>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</si>
  <si>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</si>
  <si>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</si>
  <si>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</si>
  <si>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</si>
  <si>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</si>
  <si>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</si>
  <si>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</si>
  <si>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</si>
  <si>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</si>
  <si>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</si>
  <si>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</si>
  <si>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</si>
  <si>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</si>
  <si>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</si>
  <si>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</si>
  <si>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</si>
  <si>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</si>
  <si>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</si>
  <si>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</si>
  <si>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</si>
  <si>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</si>
  <si>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</si>
  <si>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</si>
  <si>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</si>
  <si>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</si>
  <si>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</si>
  <si>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</si>
  <si>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</si>
  <si>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</si>
  <si>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</si>
  <si>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</si>
  <si>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</si>
  <si>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</si>
  <si>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</si>
  <si>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</si>
  <si>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</si>
  <si>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</si>
  <si>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</si>
  <si>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</si>
  <si>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</si>
  <si>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</si>
  <si>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</si>
  <si>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</si>
  <si>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</si>
  <si>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</si>
  <si>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</si>
  <si>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</si>
  <si>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</si>
  <si>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</si>
  <si>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</si>
  <si>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</si>
  <si>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</si>
  <si>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</si>
  <si>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</si>
  <si>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</si>
  <si>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</si>
  <si>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</si>
  <si>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</si>
  <si>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</si>
  <si>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</si>
  <si>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</si>
  <si>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</si>
  <si>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</si>
  <si>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</si>
  <si>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</si>
  <si>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</si>
  <si>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</si>
  <si>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</si>
  <si>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</si>
  <si>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</si>
  <si>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</si>
  <si>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</si>
  <si>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</si>
  <si>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</si>
  <si>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</si>
  <si>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</si>
  <si>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</si>
  <si>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</si>
  <si>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</si>
  <si>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</si>
  <si>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</si>
  <si>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</si>
  <si>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</si>
  <si>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</si>
  <si>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</si>
  <si>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</si>
  <si>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</si>
  <si>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</si>
  <si>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</si>
  <si>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</si>
  <si>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</si>
  <si>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</si>
  <si>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</si>
  <si>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</si>
  <si>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</si>
  <si>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</si>
  <si>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</si>
  <si>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</si>
  <si>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</si>
  <si>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</si>
  <si>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</si>
  <si>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</si>
  <si>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</si>
  <si>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</si>
  <si>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</si>
  <si>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</si>
  <si>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</si>
  <si>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</si>
  <si>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</si>
  <si>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</si>
  <si>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</si>
  <si>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</si>
  <si>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</si>
  <si>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</si>
  <si>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</si>
  <si>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</si>
  <si>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</si>
  <si>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</si>
  <si>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</si>
  <si>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</si>
  <si>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</si>
  <si>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</si>
  <si>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</si>
  <si>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</si>
  <si>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</si>
  <si>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</si>
  <si>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</si>
  <si>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</si>
  <si>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</si>
  <si>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</si>
  <si>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</si>
  <si>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</si>
  <si>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</si>
  <si>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</si>
  <si>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</si>
  <si>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</si>
  <si>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</si>
  <si>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</si>
  <si>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</si>
  <si>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</si>
  <si>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</si>
  <si>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</si>
  <si>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</si>
  <si>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</si>
  <si>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</si>
  <si>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</si>
  <si>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</si>
  <si>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</si>
  <si>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</si>
  <si>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</si>
  <si>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</si>
  <si>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</si>
  <si>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</si>
  <si>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</si>
  <si>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</si>
  <si>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</si>
  <si>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</si>
  <si>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</si>
  <si>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</si>
  <si>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</si>
  <si>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</si>
  <si>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</si>
  <si>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</si>
  <si>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</si>
  <si>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</si>
  <si>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</si>
  <si>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</si>
  <si>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</si>
  <si>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</si>
  <si>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</si>
  <si>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</si>
  <si>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</si>
  <si>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</si>
  <si>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</si>
  <si>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</si>
  <si>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</si>
  <si>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</si>
  <si>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</si>
  <si>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</si>
  <si>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</si>
  <si>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</si>
  <si>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</si>
  <si>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</si>
  <si>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</si>
  <si>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</si>
  <si>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</si>
  <si>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</si>
  <si>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</si>
  <si>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</si>
  <si>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</si>
  <si>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</si>
  <si>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</si>
  <si>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</si>
  <si>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</si>
  <si>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</si>
  <si>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</si>
  <si>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</si>
  <si>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</si>
  <si>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</si>
  <si>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</si>
  <si>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</si>
  <si>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</si>
  <si>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</si>
  <si>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</si>
  <si>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</si>
  <si>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</si>
  <si>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</si>
  <si>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</si>
  <si>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</si>
  <si>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</si>
  <si>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</si>
  <si>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</si>
  <si>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</si>
  <si>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</si>
  <si>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</si>
  <si>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</si>
  <si>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</si>
  <si>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</si>
  <si>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</si>
  <si>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</si>
  <si>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</si>
  <si>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</si>
  <si>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</si>
  <si>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</si>
  <si>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</si>
  <si>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</si>
  <si>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</si>
  <si>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</si>
  <si>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</si>
  <si>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</si>
  <si>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</si>
  <si>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</si>
  <si>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</si>
  <si>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</si>
  <si>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</si>
  <si>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</si>
  <si>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</si>
  <si>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</si>
  <si>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</si>
  <si>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</si>
  <si>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</si>
  <si>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</si>
  <si>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</si>
  <si>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</si>
  <si>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</si>
  <si>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</si>
  <si>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</si>
  <si>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</si>
  <si>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</si>
  <si>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</si>
  <si>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</si>
  <si>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</si>
  <si>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</si>
  <si>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</si>
  <si>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</si>
  <si>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</si>
  <si>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</si>
  <si>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</si>
  <si>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</si>
  <si>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</si>
  <si>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</si>
  <si>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</si>
  <si>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</si>
  <si>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</si>
  <si>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</si>
  <si>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</si>
  <si>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</si>
  <si>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</si>
  <si>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</si>
  <si>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</si>
  <si>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</si>
  <si>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</si>
  <si>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</si>
  <si>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</si>
  <si>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</si>
  <si>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</si>
  <si>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</si>
  <si>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</si>
  <si>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</si>
  <si>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</si>
  <si>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</si>
  <si>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</si>
  <si>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</si>
  <si>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</si>
  <si>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</si>
  <si>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</si>
  <si>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</si>
  <si>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</si>
  <si>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</si>
  <si>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</si>
  <si>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</si>
  <si>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</si>
  <si>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</si>
  <si>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</si>
  <si>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</si>
  <si>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</si>
  <si>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</si>
  <si>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</si>
  <si>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</si>
  <si>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</si>
  <si>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</si>
  <si>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</si>
  <si>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</si>
  <si>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</si>
  <si>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</si>
  <si>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</si>
  <si>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</si>
  <si>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</si>
  <si>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</si>
  <si>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</si>
  <si>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</si>
  <si>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</si>
  <si>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</si>
  <si>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</si>
  <si>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</si>
  <si>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</si>
  <si>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</si>
  <si>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</si>
  <si>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</si>
  <si>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</si>
  <si>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</si>
  <si>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</si>
  <si>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</si>
  <si>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</si>
  <si>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</si>
  <si>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</si>
  <si>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</si>
  <si>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</si>
  <si>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</si>
  <si>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</si>
  <si>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</si>
  <si>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</si>
  <si>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</si>
  <si>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</si>
  <si>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</si>
  <si>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</si>
  <si>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</si>
  <si>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</si>
  <si>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</si>
  <si>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</si>
  <si>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</si>
  <si>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</si>
  <si>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</si>
  <si>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</si>
  <si>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</si>
  <si>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</si>
  <si>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</si>
  <si>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</si>
  <si>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</si>
  <si>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</si>
  <si>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</si>
  <si>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</si>
  <si>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</si>
  <si>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</si>
  <si>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</si>
  <si>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</si>
  <si>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</si>
  <si>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</si>
  <si>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</si>
  <si>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</si>
  <si>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</si>
  <si>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</si>
  <si>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</si>
  <si>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</si>
  <si>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</si>
  <si>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</si>
  <si>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</si>
  <si>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</si>
  <si>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</si>
  <si>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</si>
  <si>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</si>
  <si>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</si>
  <si>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</si>
  <si>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</si>
  <si>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</si>
  <si>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</si>
  <si>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</si>
  <si>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</si>
  <si>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</si>
  <si>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</si>
  <si>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</si>
  <si>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</si>
  <si>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</si>
  <si>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</si>
  <si>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</si>
  <si>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</si>
  <si>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</si>
  <si>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</si>
  <si>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</si>
  <si>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</si>
  <si>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</si>
  <si>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</si>
  <si>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</si>
  <si>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</si>
  <si>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</si>
  <si>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</si>
  <si>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</si>
  <si>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</si>
  <si>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</si>
  <si>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</si>
  <si>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</si>
  <si>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</si>
  <si>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</si>
  <si>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</si>
  <si>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</si>
  <si>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</si>
  <si>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</si>
  <si>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</si>
  <si>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</si>
  <si>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</si>
  <si>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</si>
  <si>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</si>
  <si>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</si>
  <si>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</si>
  <si>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</si>
  <si>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</si>
  <si>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</si>
  <si>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</si>
  <si>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</si>
  <si>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</si>
  <si>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</si>
  <si>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</si>
  <si>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</si>
  <si>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</si>
  <si>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</si>
  <si>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</si>
  <si>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</si>
  <si>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</si>
  <si>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</si>
  <si>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</si>
  <si>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</si>
  <si>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</si>
  <si>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</si>
  <si>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</si>
  <si>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</si>
  <si>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</si>
  <si>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</si>
  <si>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</si>
  <si>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</si>
  <si>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</si>
  <si>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</si>
  <si>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</si>
  <si>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</si>
  <si>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</si>
  <si>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</si>
  <si>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</si>
  <si>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</si>
  <si>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</si>
  <si>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</si>
  <si>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</si>
  <si>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</si>
  <si>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</si>
  <si>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</si>
  <si>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</si>
  <si>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</si>
  <si>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</si>
  <si>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</si>
  <si>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</si>
  <si>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</si>
  <si>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</si>
  <si>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</si>
  <si>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</si>
  <si>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</si>
  <si>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</si>
  <si>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</si>
  <si>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</si>
  <si>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</si>
  <si>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</si>
  <si>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</si>
  <si>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</si>
  <si>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</si>
  <si>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</si>
  <si>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</si>
  <si>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</si>
  <si>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</si>
  <si>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</si>
  <si>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</si>
  <si>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</si>
  <si>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</si>
  <si>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</si>
  <si>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</si>
  <si>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</si>
  <si>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</si>
  <si>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</si>
  <si>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</si>
  <si>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</si>
  <si>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</si>
  <si>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</si>
  <si>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</si>
  <si>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</si>
  <si>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</si>
  <si>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</si>
  <si>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</si>
  <si>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</si>
  <si>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</si>
  <si>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</si>
  <si>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</si>
  <si>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</si>
  <si>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</si>
  <si>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</si>
  <si>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</si>
  <si>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</si>
  <si>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</si>
  <si>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</si>
  <si>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</si>
  <si>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</si>
  <si>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</si>
  <si>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</si>
  <si>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</si>
  <si>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</si>
  <si>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</si>
  <si>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</si>
  <si>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</si>
  <si>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</si>
  <si>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</si>
  <si>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</si>
  <si>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</si>
  <si>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</si>
  <si>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</si>
  <si>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</si>
  <si>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</si>
  <si>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</si>
  <si>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</si>
  <si>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</si>
  <si>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</si>
  <si>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</si>
  <si>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</si>
  <si>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</si>
  <si>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</si>
  <si>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</si>
  <si>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</si>
  <si>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</si>
  <si>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</si>
  <si>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</si>
  <si>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</si>
  <si>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</si>
  <si>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</si>
  <si>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</si>
  <si>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</si>
  <si>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</si>
  <si>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</si>
  <si>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</si>
  <si>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</si>
  <si>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</si>
  <si>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</si>
  <si>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</si>
  <si>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</si>
  <si>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</si>
  <si>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</si>
  <si>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</si>
  <si>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</si>
  <si>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</si>
  <si>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</si>
  <si>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</si>
  <si>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</si>
  <si>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</si>
  <si>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</si>
  <si>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</si>
  <si>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</si>
  <si>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</si>
  <si>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</si>
  <si>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</si>
  <si>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</si>
  <si>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</si>
  <si>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</si>
  <si>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</si>
  <si>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</si>
  <si>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</si>
  <si>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</si>
  <si>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</si>
  <si>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</si>
  <si>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</si>
  <si>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</si>
  <si>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</si>
  <si>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</si>
  <si>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</si>
  <si>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</si>
  <si>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</si>
  <si>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</si>
  <si>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</si>
  <si>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</si>
  <si>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</si>
  <si>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</si>
  <si>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</si>
  <si>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</si>
  <si>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</si>
  <si>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</si>
  <si>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</si>
  <si>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</si>
  <si>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</si>
  <si>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</si>
  <si>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</si>
  <si>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</si>
  <si>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</si>
  <si>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</si>
  <si>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</si>
  <si>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</si>
  <si>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</si>
  <si>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</si>
  <si>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</si>
  <si>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</si>
  <si>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</si>
  <si>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</si>
  <si>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</si>
  <si>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</si>
  <si>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</si>
  <si>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</si>
  <si>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</si>
  <si>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</si>
  <si>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</si>
  <si>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</si>
  <si>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</si>
  <si>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</si>
  <si>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</si>
  <si>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</si>
  <si>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</si>
  <si>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</si>
  <si>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</si>
  <si>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</si>
  <si>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</si>
  <si>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</si>
  <si>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</si>
  <si>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</si>
  <si>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</si>
  <si>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</si>
  <si>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</si>
  <si>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</si>
  <si>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</si>
  <si>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</si>
  <si>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</si>
  <si>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</si>
  <si>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</si>
  <si>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</si>
  <si>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</si>
  <si>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</si>
  <si>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</si>
  <si>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</si>
  <si>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</si>
  <si>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</si>
  <si>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</si>
  <si>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</si>
  <si>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</si>
  <si>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</si>
  <si>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</si>
  <si>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</si>
  <si>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</si>
  <si>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</si>
  <si>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</si>
  <si>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</si>
  <si>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</si>
  <si>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</si>
  <si>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</si>
  <si>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</si>
  <si>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</si>
  <si>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</si>
  <si>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</si>
  <si>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</si>
  <si>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</si>
  <si>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</si>
  <si>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</si>
  <si>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</si>
  <si>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</si>
  <si>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</si>
  <si>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</si>
  <si>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</si>
  <si>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</si>
  <si>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</si>
  <si>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</si>
  <si>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</si>
  <si>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</si>
  <si>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</si>
  <si>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</si>
  <si>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</si>
  <si>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</si>
  <si>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</si>
  <si>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</si>
  <si>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</si>
  <si>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</si>
  <si>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</si>
  <si>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</si>
  <si>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</si>
  <si>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</si>
  <si>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</si>
  <si>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</si>
  <si>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</si>
  <si>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</si>
  <si>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</si>
  <si>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</si>
  <si>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</si>
  <si>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</si>
  <si>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</si>
  <si>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</si>
  <si>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</si>
  <si>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</si>
  <si>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</si>
  <si>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</si>
  <si>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</si>
  <si>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</si>
  <si>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</si>
  <si>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</si>
  <si>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</si>
  <si>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</si>
  <si>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</si>
  <si>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</si>
  <si>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</si>
  <si>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</si>
  <si>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</si>
  <si>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</si>
  <si>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</si>
  <si>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</si>
  <si>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</si>
  <si>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</si>
  <si>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</si>
  <si>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</si>
  <si>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</si>
  <si>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</si>
  <si>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</si>
  <si>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</si>
  <si>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</si>
  <si>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</si>
  <si>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</si>
  <si>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</si>
  <si>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</si>
  <si>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</si>
  <si>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</si>
  <si>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</si>
  <si>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</si>
  <si>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</si>
  <si>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</si>
  <si>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</si>
  <si>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</si>
  <si>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</si>
  <si>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</si>
  <si>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</si>
  <si>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</si>
  <si>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</si>
  <si>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</si>
  <si>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</si>
  <si>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</si>
  <si>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</si>
  <si>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</si>
  <si>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</si>
  <si>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</si>
  <si>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</si>
  <si>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</si>
  <si>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</si>
  <si>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</si>
  <si>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</si>
  <si>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</si>
  <si>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</si>
  <si>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</si>
  <si>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</si>
  <si>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</si>
  <si>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</si>
  <si>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</si>
  <si>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</si>
  <si>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</si>
  <si>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</si>
  <si>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</si>
  <si>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</si>
  <si>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</si>
  <si>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</si>
  <si>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</si>
  <si>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</si>
  <si>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</si>
  <si>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</si>
  <si>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</si>
  <si>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</si>
  <si>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</si>
  <si>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</si>
  <si>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</si>
  <si>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</si>
  <si>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</si>
  <si>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</si>
  <si>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</si>
  <si>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</si>
  <si>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</si>
  <si>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</si>
  <si>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</si>
  <si>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</si>
  <si>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</si>
  <si>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</si>
  <si>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</si>
  <si>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</si>
  <si>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</si>
  <si>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</si>
  <si>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</si>
  <si>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</si>
  <si>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</si>
  <si>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</si>
  <si>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</si>
  <si>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</si>
  <si>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</si>
  <si>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</si>
  <si>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</si>
  <si>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</si>
  <si>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</si>
  <si>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</si>
  <si>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</si>
  <si>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</si>
  <si>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</si>
  <si>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</si>
  <si>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</si>
  <si>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</si>
  <si>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</si>
  <si>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</si>
  <si>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</si>
  <si>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</si>
  <si>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</si>
  <si>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</si>
  <si>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</si>
  <si>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</si>
  <si>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</si>
  <si>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</si>
  <si>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</si>
  <si>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</si>
  <si>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</si>
  <si>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</si>
  <si>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</si>
  <si>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</si>
  <si>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</si>
  <si>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</si>
  <si>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</si>
  <si>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</si>
  <si>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</si>
  <si>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</si>
  <si>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</si>
  <si>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</si>
  <si>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</si>
  <si>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</si>
  <si>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</si>
  <si>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</si>
  <si>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</si>
  <si>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</si>
  <si>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</si>
  <si>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</si>
  <si>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</si>
  <si>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</si>
  <si>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</si>
  <si>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</si>
  <si>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</si>
  <si>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</si>
  <si>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</si>
  <si>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</si>
  <si>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</si>
  <si>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</si>
  <si>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</si>
  <si>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</si>
  <si>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</si>
  <si>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</si>
  <si>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</si>
  <si>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</si>
  <si>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</si>
  <si>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</si>
  <si>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</si>
  <si>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</si>
  <si>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</si>
  <si>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</si>
  <si>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</si>
  <si>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</si>
  <si>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</si>
  <si>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</si>
  <si>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</si>
  <si>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</si>
  <si>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</si>
  <si>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</si>
  <si>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</si>
  <si>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</si>
  <si>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</si>
  <si>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</si>
  <si>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</si>
  <si>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</si>
  <si>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</si>
  <si>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</si>
  <si>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</si>
  <si>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</si>
  <si>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</si>
  <si>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</si>
  <si>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</si>
  <si>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</si>
  <si>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</si>
  <si>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</si>
  <si>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</si>
  <si>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</si>
  <si>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</si>
  <si>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</si>
  <si>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</si>
  <si>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</si>
  <si>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</si>
  <si>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</si>
  <si>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</si>
  <si>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</si>
  <si>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</si>
  <si>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</si>
  <si>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</si>
  <si>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</si>
  <si>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</si>
  <si>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</si>
  <si>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</si>
  <si>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</si>
  <si>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</si>
  <si>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</si>
  <si>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</si>
  <si>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</si>
  <si>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</si>
  <si>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</si>
  <si>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</si>
  <si>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</si>
  <si>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</si>
  <si>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</si>
  <si>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</si>
  <si>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</si>
  <si>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</si>
  <si>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</si>
  <si>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</si>
  <si>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</si>
  <si>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</si>
  <si>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</si>
  <si>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</si>
  <si>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</si>
  <si>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</si>
  <si>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</si>
  <si>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</si>
  <si>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</si>
  <si>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</si>
  <si>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</si>
  <si>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</si>
  <si>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</si>
  <si>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</si>
  <si>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</si>
  <si>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</si>
  <si>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</si>
  <si>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</si>
  <si>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</si>
  <si>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</si>
  <si>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</si>
  <si>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</si>
  <si>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</si>
  <si>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</si>
  <si>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</si>
  <si>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</si>
  <si>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</si>
  <si>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</si>
  <si>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</si>
  <si>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</si>
  <si>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</si>
  <si>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</si>
  <si>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</si>
  <si>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</si>
  <si>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</si>
  <si>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</si>
  <si>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</si>
  <si>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</si>
  <si>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</si>
  <si>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</si>
  <si>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</si>
  <si>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</si>
  <si>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</si>
  <si>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</si>
  <si>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</si>
  <si>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</si>
  <si>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</si>
  <si>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</si>
  <si>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</si>
  <si>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</si>
  <si>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</si>
  <si>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</si>
  <si>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</si>
  <si>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</si>
  <si>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</si>
  <si>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</si>
  <si>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</si>
  <si>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</si>
  <si>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</si>
  <si>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</si>
  <si>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</si>
  <si>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</si>
  <si>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</si>
  <si>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</si>
  <si>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</si>
  <si>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</si>
  <si>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</si>
  <si>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</si>
  <si>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</si>
  <si>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</si>
  <si>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</si>
  <si>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</si>
  <si>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</si>
  <si>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</si>
  <si>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</si>
  <si>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</si>
  <si>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</si>
  <si>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</si>
  <si>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</si>
  <si>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</si>
  <si>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</si>
  <si>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</si>
  <si>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</si>
  <si>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</si>
  <si>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</si>
  <si>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</si>
  <si>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</si>
  <si>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</si>
  <si>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</si>
  <si>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</si>
  <si>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</si>
  <si>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</si>
  <si>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</si>
  <si>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</si>
  <si>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</si>
  <si>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</si>
  <si>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</si>
  <si>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</si>
  <si>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</si>
  <si>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</si>
  <si>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</si>
  <si>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</si>
  <si>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</si>
  <si>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</si>
  <si>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</si>
  <si>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</si>
  <si>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</si>
  <si>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</si>
  <si>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</si>
  <si>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</si>
  <si>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</si>
  <si>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</si>
  <si>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</si>
  <si>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</si>
  <si>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</si>
  <si>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</si>
  <si>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</si>
  <si>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</si>
  <si>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</si>
  <si>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</si>
  <si>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</si>
  <si>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</si>
  <si>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</si>
  <si>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</si>
  <si>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</si>
  <si>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</si>
  <si>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</si>
  <si>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</si>
  <si>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</si>
  <si>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</si>
  <si>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</si>
  <si>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</si>
  <si>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</si>
  <si>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</si>
  <si>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</si>
  <si>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</si>
  <si>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</si>
  <si>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</si>
  <si>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</si>
  <si>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</si>
  <si>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</si>
  <si>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</si>
  <si>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</si>
  <si>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</si>
  <si>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</si>
  <si>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</si>
  <si>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</si>
  <si>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</si>
  <si>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</si>
  <si>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</si>
  <si>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</si>
  <si>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</si>
  <si>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</si>
  <si>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</si>
  <si>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</si>
  <si>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</si>
  <si>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</si>
  <si>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</si>
  <si>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</si>
  <si>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</si>
  <si>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</si>
  <si>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</si>
  <si>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</si>
  <si>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</si>
  <si>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</si>
  <si>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</si>
  <si>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</si>
  <si>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</si>
  <si>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</si>
  <si>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</si>
  <si>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</si>
  <si>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</si>
  <si>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</si>
  <si>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</si>
  <si>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</si>
  <si>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</si>
  <si>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</si>
  <si>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</si>
  <si>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</si>
  <si>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</si>
  <si>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</si>
  <si>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</si>
  <si>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</si>
  <si>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</si>
  <si>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</si>
  <si>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</si>
  <si>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</si>
  <si>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</si>
  <si>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</si>
  <si>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</si>
  <si>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</si>
  <si>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</si>
  <si>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</si>
  <si>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</si>
  <si>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</si>
  <si>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</si>
  <si>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</si>
  <si>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</si>
  <si>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</si>
  <si>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</si>
  <si>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</si>
  <si>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</si>
  <si>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</si>
  <si>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</si>
  <si>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</si>
  <si>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</si>
  <si>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</si>
  <si>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</si>
  <si>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</si>
  <si>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</si>
  <si>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</si>
  <si>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</si>
  <si>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</si>
  <si>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</si>
  <si>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</si>
  <si>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</si>
  <si>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</si>
  <si>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</si>
  <si>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</si>
  <si>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</si>
  <si>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</si>
  <si>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</si>
  <si>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</si>
  <si>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</si>
  <si>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</si>
  <si>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</si>
  <si>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</si>
  <si>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</si>
  <si>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</si>
  <si>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</si>
  <si>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</si>
  <si>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</si>
  <si>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</si>
  <si>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</si>
  <si>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</si>
  <si>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</si>
  <si>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</si>
  <si>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</si>
  <si>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</si>
  <si>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</si>
  <si>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</si>
  <si>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</si>
  <si>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</si>
  <si>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</si>
  <si>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</si>
  <si>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</si>
  <si>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</si>
  <si>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</si>
  <si>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</si>
  <si>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</si>
  <si>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</si>
  <si>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</si>
  <si>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</si>
  <si>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</si>
  <si>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</si>
  <si>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</si>
  <si>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</si>
  <si>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</si>
  <si>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</si>
  <si>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</si>
  <si>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</si>
  <si>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</si>
  <si>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</si>
  <si>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</si>
  <si>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</si>
  <si>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</si>
  <si>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</si>
  <si>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</si>
  <si>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</si>
  <si>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</si>
  <si>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</si>
  <si>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</si>
  <si>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</si>
  <si>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</si>
  <si>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</si>
  <si>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</si>
  <si>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</si>
  <si>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</si>
  <si>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</si>
  <si>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</si>
  <si>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</si>
  <si>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</si>
  <si>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</si>
  <si>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</si>
  <si>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</si>
  <si>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</si>
  <si>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</si>
  <si>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</si>
  <si>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</si>
  <si>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</si>
  <si>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</si>
  <si>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</si>
  <si>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</si>
  <si>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</si>
  <si>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</si>
  <si>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</si>
  <si>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</si>
  <si>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</si>
  <si>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</si>
  <si>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</si>
  <si>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</si>
  <si>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</si>
  <si>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</si>
  <si>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</si>
  <si>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</si>
  <si>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</si>
  <si>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</si>
  <si>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</si>
  <si>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</si>
  <si>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</si>
  <si>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</si>
  <si>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</si>
  <si>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</si>
  <si>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</si>
  <si>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</si>
  <si>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</si>
  <si>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</si>
  <si>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</si>
  <si>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</si>
  <si>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</si>
  <si>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</si>
  <si>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</si>
  <si>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</si>
  <si>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</si>
  <si>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</si>
  <si>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</si>
  <si>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</si>
  <si>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</si>
  <si>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</si>
  <si>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</si>
  <si>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</si>
  <si>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</si>
  <si>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</si>
  <si>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</si>
  <si>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</si>
  <si>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</si>
  <si>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</si>
  <si>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</si>
  <si>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</si>
  <si>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</si>
  <si>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</si>
  <si>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</si>
  <si>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</si>
  <si>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</si>
  <si>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</si>
  <si>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</si>
  <si>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</si>
  <si>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</si>
  <si>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</si>
  <si>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</si>
  <si>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</si>
  <si>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</si>
  <si>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</si>
  <si>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</si>
  <si>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</si>
  <si>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</si>
  <si>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</si>
  <si>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</si>
  <si>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</si>
  <si>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</si>
  <si>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</si>
  <si>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</si>
  <si>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</si>
  <si>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</si>
  <si>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</si>
  <si>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</si>
  <si>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</si>
  <si>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</si>
  <si>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</si>
  <si>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</si>
  <si>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</si>
  <si>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</si>
  <si>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</si>
  <si>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</si>
  <si>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</si>
  <si>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</si>
  <si>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</si>
  <si>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</si>
  <si>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</si>
  <si>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</si>
  <si>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</si>
  <si>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</si>
  <si>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</si>
  <si>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</si>
  <si>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</si>
  <si>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</si>
  <si>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</si>
  <si>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</si>
  <si>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</si>
  <si>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</si>
  <si>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</si>
  <si>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</si>
  <si>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</si>
  <si>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</si>
  <si>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</si>
  <si>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</si>
  <si>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</si>
  <si>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</si>
  <si>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</si>
  <si>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</si>
  <si>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</si>
  <si>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</si>
  <si>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</si>
  <si>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</si>
  <si>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</si>
  <si>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</si>
  <si>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</si>
  <si>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</si>
  <si>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</si>
  <si>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</si>
  <si>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</si>
  <si>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</si>
  <si>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</si>
  <si>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</si>
  <si>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</si>
  <si>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</si>
  <si>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</si>
  <si>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</si>
  <si>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</si>
  <si>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</si>
  <si>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</si>
  <si>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</si>
  <si>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</si>
  <si>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</si>
  <si>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</si>
  <si>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</si>
  <si>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</si>
  <si>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</si>
  <si>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</si>
  <si>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</si>
  <si>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</si>
  <si>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</si>
  <si>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</si>
  <si>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</si>
  <si>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</si>
  <si>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</si>
  <si>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</si>
  <si>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</si>
  <si>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</si>
  <si>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</si>
  <si>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</si>
  <si>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</si>
  <si>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</si>
  <si>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</si>
  <si>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</si>
  <si>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</si>
  <si>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</si>
  <si>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</si>
  <si>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</si>
  <si>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</si>
  <si>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</si>
  <si>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</si>
  <si>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</si>
  <si>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</si>
  <si>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</si>
  <si>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</si>
  <si>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</si>
  <si>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</si>
  <si>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</si>
  <si>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</si>
  <si>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</si>
  <si>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</si>
  <si>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</si>
  <si>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</si>
  <si>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</si>
  <si>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</si>
  <si>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</si>
  <si>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</si>
  <si>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</si>
  <si>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</si>
  <si>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</si>
  <si>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</si>
  <si>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</si>
  <si>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</si>
  <si>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</si>
  <si>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</si>
  <si>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</si>
  <si>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</si>
  <si>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</si>
  <si>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</si>
  <si>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</si>
  <si>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</si>
  <si>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</si>
  <si>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</si>
  <si>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</si>
  <si>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</si>
  <si>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</si>
  <si>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</si>
  <si>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</si>
  <si>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</si>
  <si>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</si>
  <si>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</si>
  <si>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</si>
  <si>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</si>
  <si>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</si>
  <si>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</si>
  <si>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</si>
  <si>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</si>
  <si>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</si>
  <si>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</si>
  <si>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</si>
  <si>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</si>
  <si>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</si>
  <si>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</si>
  <si>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</si>
  <si>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</si>
  <si>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</si>
  <si>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</si>
  <si>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</si>
  <si>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</si>
  <si>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</si>
  <si>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</si>
  <si>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</si>
  <si>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</si>
  <si>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</si>
  <si>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</si>
  <si>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</si>
  <si>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</si>
  <si>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</si>
  <si>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</si>
  <si>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</si>
  <si>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</si>
  <si>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</si>
  <si>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</si>
  <si>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</si>
  <si>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</si>
  <si>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</si>
  <si>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</si>
  <si>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</si>
  <si>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</si>
  <si>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</si>
  <si>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</si>
  <si>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</si>
  <si>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</si>
  <si>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</si>
  <si>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</si>
  <si>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</si>
  <si>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</si>
  <si>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</si>
  <si>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</si>
  <si>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</si>
  <si>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</si>
  <si>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</si>
  <si>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</si>
  <si>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</si>
  <si>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</si>
  <si>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</si>
  <si>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</si>
  <si>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</si>
  <si>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</si>
  <si>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</si>
  <si>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</si>
  <si>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</si>
  <si>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</si>
  <si>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</si>
  <si>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</si>
  <si>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</si>
  <si>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</si>
  <si>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</si>
  <si>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</si>
  <si>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</si>
  <si>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</si>
  <si>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</si>
  <si>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</si>
  <si>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</si>
  <si>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</si>
  <si>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</si>
  <si>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</si>
  <si>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</si>
  <si>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</si>
  <si>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</si>
  <si>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</si>
  <si>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</si>
  <si>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</si>
  <si>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</si>
  <si>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</si>
  <si>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</si>
  <si>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</si>
  <si>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</si>
  <si>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</si>
  <si>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</si>
  <si>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</si>
  <si>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</si>
  <si>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</si>
  <si>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</si>
  <si>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</si>
  <si>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</si>
  <si>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</si>
  <si>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</si>
  <si>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</si>
  <si>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</si>
  <si>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</si>
  <si>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</si>
  <si>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</si>
  <si>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</si>
  <si>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</si>
  <si>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</si>
  <si>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</si>
  <si>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</si>
  <si>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</si>
  <si>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</si>
  <si>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</si>
  <si>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</si>
  <si>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</si>
  <si>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</si>
  <si>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</si>
  <si>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</si>
  <si>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</si>
  <si>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</si>
  <si>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</si>
  <si>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</si>
  <si>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</si>
  <si>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</si>
  <si>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</si>
  <si>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</si>
  <si>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</si>
  <si>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</si>
  <si>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</si>
  <si>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</si>
  <si>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</si>
  <si>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</si>
  <si>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</si>
  <si>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</si>
  <si>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</si>
  <si>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</si>
  <si>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</si>
  <si>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</si>
  <si>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</si>
  <si>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</si>
  <si>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</si>
  <si>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</si>
  <si>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</si>
  <si>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</si>
  <si>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</si>
  <si>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</si>
  <si>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</si>
  <si>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</si>
  <si>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</si>
  <si>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</si>
  <si>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</si>
  <si>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</si>
  <si>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</si>
  <si>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</si>
  <si>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</si>
  <si>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</si>
  <si>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</si>
  <si>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</si>
  <si>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</si>
  <si>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</si>
  <si>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</si>
  <si>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</si>
  <si>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</si>
  <si>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</si>
  <si>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</si>
  <si>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</si>
  <si>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</si>
  <si>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</si>
  <si>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</si>
  <si>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</si>
  <si>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</si>
  <si>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</si>
  <si>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</si>
  <si>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</si>
  <si>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</si>
  <si>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</si>
  <si>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</si>
  <si>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</si>
  <si>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</si>
  <si>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</si>
  <si>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</si>
  <si>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</si>
  <si>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</si>
  <si>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</si>
  <si>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</si>
  <si>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</si>
  <si>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</si>
  <si>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</si>
  <si>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</si>
  <si>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</si>
  <si>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</si>
  <si>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</si>
  <si>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</si>
  <si>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</si>
  <si>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</si>
  <si>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</si>
  <si>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</si>
  <si>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</si>
  <si>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</si>
  <si>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</si>
  <si>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</si>
  <si>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</si>
  <si>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</si>
  <si>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</si>
  <si>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</si>
  <si>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</si>
  <si>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</si>
  <si>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</si>
  <si>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</si>
  <si>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</si>
  <si>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</si>
  <si>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</si>
  <si>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</si>
  <si>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</si>
  <si>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</si>
  <si>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</si>
  <si>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</si>
  <si>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</si>
  <si>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</si>
  <si>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</si>
  <si>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</si>
  <si>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</si>
  <si>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</si>
  <si>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</si>
  <si>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</si>
  <si>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</si>
  <si>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</si>
  <si>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</si>
  <si>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</si>
  <si>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</si>
  <si>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</si>
  <si>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</si>
  <si>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</si>
  <si>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</si>
  <si>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</si>
  <si>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</si>
  <si>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</si>
  <si>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</si>
  <si>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</si>
  <si>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</si>
  <si>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</si>
  <si>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</si>
  <si>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</si>
  <si>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</si>
  <si>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</si>
  <si>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</si>
  <si>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</si>
  <si>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</si>
  <si>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</si>
  <si>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</si>
  <si>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</si>
  <si>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</si>
  <si>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</si>
  <si>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</si>
  <si>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</si>
  <si>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</si>
  <si>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</si>
  <si>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</si>
  <si>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</si>
  <si>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</si>
  <si>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</si>
  <si>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</si>
  <si>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</si>
  <si>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</si>
  <si>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</si>
  <si>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</si>
  <si>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</si>
  <si>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</si>
  <si>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</si>
  <si>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</si>
  <si>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</si>
  <si>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</si>
  <si>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</si>
  <si>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</si>
  <si>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</si>
  <si>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</si>
  <si>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</si>
  <si>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</si>
  <si>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</si>
  <si>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</si>
  <si>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</si>
  <si>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</si>
  <si>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</si>
  <si>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</si>
  <si>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</si>
  <si>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</si>
  <si>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</si>
  <si>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</si>
  <si>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</si>
  <si>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</si>
  <si>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</si>
  <si>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</si>
  <si>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</si>
  <si>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</si>
  <si>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</si>
  <si>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</si>
  <si>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</si>
  <si>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</si>
  <si>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</si>
  <si>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</si>
  <si>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</si>
  <si>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</si>
  <si>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</si>
  <si>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</si>
  <si>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</si>
  <si>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</si>
  <si>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</si>
  <si>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</si>
  <si>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</si>
  <si>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</si>
  <si>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</si>
  <si>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</si>
  <si>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</si>
  <si>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</si>
  <si>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</si>
  <si>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</si>
  <si>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</si>
  <si>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</si>
  <si>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</si>
  <si>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</si>
  <si>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</si>
  <si>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</si>
  <si>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</si>
  <si>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</si>
  <si>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</si>
  <si>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</si>
  <si>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</si>
  <si>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</si>
  <si>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</si>
  <si>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</si>
  <si>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</si>
  <si>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</si>
  <si>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</si>
  <si>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</si>
  <si>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</si>
  <si>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</si>
  <si>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</si>
  <si>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</si>
  <si>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</si>
  <si>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</si>
  <si>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</si>
  <si>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</si>
  <si>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</si>
  <si>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</si>
  <si>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</si>
  <si>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</si>
  <si>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</si>
  <si>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</si>
  <si>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</si>
  <si>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</si>
  <si>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</si>
  <si>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</si>
  <si>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</si>
  <si>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</si>
  <si>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</si>
  <si>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</si>
  <si>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</si>
  <si>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</si>
  <si>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</si>
  <si>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</si>
  <si>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</si>
  <si>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</si>
  <si>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</si>
  <si>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</si>
  <si>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</si>
  <si>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</si>
  <si>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</si>
  <si>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</si>
  <si>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</si>
  <si>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</si>
  <si>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</si>
  <si>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</si>
  <si>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</si>
  <si>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</si>
  <si>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</si>
  <si>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</si>
  <si>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</si>
  <si>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</si>
  <si>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</si>
  <si>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</si>
  <si>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</si>
  <si>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</si>
  <si>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</si>
  <si>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</si>
  <si>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</si>
  <si>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</si>
  <si>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</si>
  <si>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</si>
  <si>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</si>
  <si>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</si>
  <si>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</si>
  <si>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</si>
  <si>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</si>
  <si>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</si>
  <si>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</si>
  <si>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</si>
  <si>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</si>
  <si>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</si>
  <si>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</si>
  <si>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</si>
  <si>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</si>
  <si>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</si>
  <si>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</si>
  <si>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</si>
  <si>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</si>
  <si>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</si>
  <si>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</si>
  <si>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</si>
  <si>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</si>
  <si>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</si>
  <si>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</si>
  <si>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</si>
  <si>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</si>
  <si>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</si>
  <si>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</si>
  <si>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</si>
  <si>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</si>
  <si>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</si>
  <si>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</si>
  <si>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</si>
  <si>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</si>
  <si>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</si>
  <si>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</si>
  <si>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</si>
  <si>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</si>
  <si>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</si>
  <si>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</si>
  <si>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</si>
  <si>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</si>
  <si>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</si>
  <si>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</si>
  <si>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</si>
  <si>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</si>
  <si>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</si>
  <si>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</si>
  <si>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</si>
  <si>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</si>
  <si>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</si>
  <si>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</si>
  <si>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</si>
  <si>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</si>
  <si>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</si>
  <si>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</si>
  <si>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</si>
  <si>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</si>
  <si>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</si>
  <si>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</si>
  <si>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</si>
  <si>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</si>
  <si>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</si>
  <si>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</si>
  <si>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</si>
  <si>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</si>
  <si>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</si>
  <si>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</si>
  <si>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</si>
  <si>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</si>
  <si>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</si>
  <si>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</si>
  <si>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</si>
  <si>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</si>
  <si>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</si>
  <si>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</si>
  <si>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</si>
  <si>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</si>
  <si>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</si>
  <si>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</si>
  <si>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</si>
  <si>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</si>
  <si>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</si>
  <si>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</si>
  <si>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</si>
  <si>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</si>
  <si>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</si>
  <si>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</si>
  <si>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</si>
  <si>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</si>
  <si>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</si>
  <si>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</si>
  <si>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</si>
  <si>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</si>
  <si>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</si>
  <si>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</si>
  <si>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</si>
  <si>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</si>
  <si>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</si>
  <si>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</si>
  <si>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</si>
  <si>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</si>
  <si>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</si>
  <si>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</si>
  <si>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</si>
  <si>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</si>
  <si>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</si>
  <si>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</si>
  <si>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</si>
  <si>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</si>
  <si>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</si>
  <si>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</si>
  <si>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</si>
  <si>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</si>
  <si>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</si>
  <si>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</si>
  <si>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</si>
  <si>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</si>
  <si>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</si>
  <si>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</si>
  <si>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</si>
  <si>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</si>
  <si>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</si>
  <si>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</si>
  <si>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</si>
  <si>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</si>
  <si>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</si>
  <si>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</si>
  <si>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</si>
  <si>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</si>
  <si>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</si>
  <si>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</si>
  <si>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</si>
  <si>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</si>
  <si>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</si>
  <si>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</si>
  <si>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</si>
  <si>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</si>
  <si>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</si>
  <si>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</si>
  <si>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</si>
  <si>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</si>
  <si>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</si>
  <si>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</si>
  <si>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</si>
  <si>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</si>
  <si>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</si>
  <si>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</si>
  <si>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</si>
  <si>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</si>
  <si>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</si>
  <si>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</si>
  <si>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</si>
  <si>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</si>
  <si>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</si>
  <si>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</si>
  <si>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</si>
  <si>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</si>
  <si>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</si>
  <si>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</si>
  <si>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</si>
  <si>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</si>
  <si>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</si>
  <si>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</si>
  <si>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</si>
  <si>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</si>
  <si>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</si>
  <si>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</si>
  <si>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</si>
  <si>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</si>
  <si>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</si>
  <si>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</si>
  <si>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</si>
  <si>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</si>
  <si>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</si>
  <si>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</si>
  <si>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</si>
  <si>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</si>
  <si>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</si>
  <si>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</si>
  <si>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</si>
  <si>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</si>
  <si>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</si>
  <si>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</si>
  <si>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</si>
  <si>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</si>
  <si>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</si>
  <si>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</si>
  <si>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</si>
  <si>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</si>
  <si>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</si>
  <si>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</si>
  <si>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</si>
  <si>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</si>
  <si>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</si>
  <si>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</si>
  <si>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</si>
  <si>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</si>
  <si>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</si>
  <si>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</si>
  <si>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</si>
  <si>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</si>
  <si>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</si>
  <si>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</si>
  <si>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</si>
  <si>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</si>
  <si>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</si>
  <si>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</si>
  <si>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</si>
  <si>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</si>
  <si>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</si>
  <si>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</si>
  <si>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</si>
  <si>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</si>
  <si>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</si>
  <si>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</si>
  <si>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</si>
  <si>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</si>
  <si>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</si>
  <si>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</si>
  <si>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</si>
  <si>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</si>
  <si>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</si>
  <si>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</si>
  <si>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</si>
  <si>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</si>
  <si>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</si>
  <si>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</si>
  <si>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</si>
  <si>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</si>
  <si>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</si>
  <si>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</si>
  <si>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</si>
  <si>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</si>
  <si>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</si>
  <si>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</si>
  <si>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</si>
  <si>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</si>
  <si>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</si>
  <si>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</si>
  <si>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</si>
  <si>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</si>
  <si>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</si>
  <si>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</si>
  <si>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</si>
  <si>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</si>
  <si>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</si>
  <si>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</si>
  <si>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</si>
  <si>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</si>
  <si>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</si>
  <si>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</si>
  <si>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</si>
  <si>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</si>
  <si>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</si>
  <si>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</si>
  <si>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</si>
  <si>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</si>
  <si>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</si>
  <si>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</si>
  <si>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</si>
  <si>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</si>
  <si>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</si>
  <si>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</si>
  <si>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</si>
  <si>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</si>
  <si>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</si>
  <si>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</si>
  <si>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</si>
  <si>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</si>
  <si>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</si>
  <si>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</si>
  <si>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</si>
  <si>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</si>
  <si>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</si>
  <si>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</si>
  <si>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</si>
  <si>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</si>
  <si>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</si>
  <si>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</si>
  <si>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</si>
  <si>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</si>
  <si>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</si>
  <si>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</si>
  <si>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</si>
  <si>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</si>
  <si>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</si>
  <si>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</si>
  <si>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</si>
  <si>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</si>
  <si>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</si>
  <si>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</si>
  <si>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</si>
  <si>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</si>
  <si>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</si>
  <si>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</si>
  <si>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</si>
  <si>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</si>
  <si>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</si>
  <si>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</si>
  <si>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</si>
  <si>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</si>
  <si>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</si>
  <si>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</si>
  <si>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</si>
  <si>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</si>
  <si>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</si>
  <si>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</si>
  <si>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</si>
  <si>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</si>
  <si>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</si>
  <si>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</si>
  <si>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</si>
  <si>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</si>
  <si>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</si>
  <si>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</si>
  <si>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</si>
  <si>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</si>
  <si>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</si>
  <si>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</si>
  <si>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</si>
  <si>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</si>
  <si>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</si>
  <si>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</si>
  <si>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</si>
  <si>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</si>
  <si>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</si>
  <si>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</si>
  <si>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</si>
  <si>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</si>
  <si>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</si>
  <si>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</si>
  <si>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</si>
  <si>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</si>
  <si>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</si>
  <si>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</si>
  <si>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</si>
  <si>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</si>
  <si>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</si>
  <si>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</si>
  <si>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</si>
  <si>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</si>
  <si>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</si>
  <si>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</si>
  <si>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</si>
  <si>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</si>
  <si>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</si>
  <si>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</si>
  <si>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</si>
  <si>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</si>
  <si>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</si>
  <si>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</si>
  <si>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</si>
  <si>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</si>
  <si>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</si>
  <si>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</si>
  <si>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</si>
  <si>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</si>
  <si>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</si>
  <si>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</si>
  <si>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</si>
  <si>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</si>
  <si>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</si>
  <si>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</si>
  <si>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</si>
  <si>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</si>
  <si>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</si>
  <si>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</si>
  <si>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</si>
  <si>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</si>
  <si>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</si>
  <si>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</si>
  <si>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</si>
  <si>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</si>
  <si>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</si>
  <si>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</si>
  <si>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</si>
  <si>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</si>
  <si>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</si>
  <si>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</si>
  <si>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</si>
  <si>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</si>
  <si>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</si>
  <si>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</si>
  <si>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</si>
  <si>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</si>
  <si>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</si>
  <si>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</si>
  <si>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</si>
  <si>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</si>
  <si>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</si>
  <si>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</si>
  <si>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</si>
  <si>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</si>
  <si>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</si>
  <si>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</si>
  <si>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</si>
  <si>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</si>
  <si>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</si>
  <si>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</si>
  <si>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</si>
  <si>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</si>
  <si>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</si>
  <si>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</si>
  <si>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</si>
  <si>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</si>
  <si>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</si>
  <si>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</si>
  <si>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</si>
  <si>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</si>
  <si>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</si>
  <si>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</si>
  <si>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</si>
  <si>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</si>
  <si>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</si>
  <si>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</si>
  <si>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</si>
  <si>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</si>
  <si>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</si>
  <si>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</si>
  <si>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</si>
  <si>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</si>
  <si>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</si>
  <si>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</si>
  <si>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</si>
  <si>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</si>
  <si>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</si>
  <si>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</si>
  <si>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</si>
  <si>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</si>
  <si>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</si>
  <si>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</si>
  <si>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</si>
  <si>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</si>
  <si>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</si>
  <si>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</si>
  <si>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</si>
  <si>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</si>
  <si>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</si>
  <si>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</si>
  <si>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</si>
  <si>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</si>
  <si>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</si>
  <si>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</si>
  <si>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</si>
  <si>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</si>
  <si>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</si>
  <si>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</si>
  <si>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</si>
  <si>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</si>
  <si>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</si>
  <si>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</si>
  <si>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</si>
  <si>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</si>
  <si>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</si>
  <si>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</si>
  <si>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</si>
  <si>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</si>
  <si>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</si>
  <si>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</si>
  <si>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</si>
  <si>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</si>
  <si>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</si>
  <si>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</si>
  <si>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</si>
  <si>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</si>
  <si>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</si>
  <si>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</si>
  <si>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</si>
  <si>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</si>
  <si>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</si>
  <si>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</si>
  <si>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</si>
  <si>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</si>
  <si>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</si>
  <si>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</si>
  <si>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</si>
  <si>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</si>
  <si>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</si>
  <si>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</si>
  <si>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</si>
  <si>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</si>
  <si>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</si>
  <si>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</si>
  <si>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</si>
  <si>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</si>
  <si>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</si>
  <si>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</si>
  <si>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</si>
  <si>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</si>
  <si>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</si>
  <si>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</si>
  <si>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</si>
  <si>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</si>
  <si>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</si>
  <si>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</si>
  <si>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</si>
  <si>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</si>
  <si>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</si>
  <si>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</si>
  <si>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</si>
  <si>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</si>
  <si>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</si>
  <si>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</si>
  <si>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</si>
  <si>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</si>
  <si>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</si>
  <si>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</si>
  <si>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</si>
  <si>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</si>
  <si>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</si>
  <si>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</si>
  <si>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</si>
  <si>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</si>
  <si>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</si>
  <si>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</si>
  <si>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</si>
  <si>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</si>
  <si>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</si>
  <si>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</si>
  <si>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</si>
  <si>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</si>
  <si>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</si>
  <si>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</si>
  <si>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</si>
  <si>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</si>
  <si>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</si>
  <si>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</si>
  <si>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</si>
  <si>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</si>
  <si>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</si>
  <si>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</si>
  <si>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</si>
  <si>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</si>
  <si>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</si>
  <si>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</si>
  <si>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</si>
  <si>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</si>
  <si>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</si>
  <si>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</si>
  <si>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</si>
  <si>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</si>
  <si>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</si>
  <si>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</si>
  <si>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</si>
  <si>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</si>
  <si>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</si>
  <si>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</si>
  <si>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</si>
  <si>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</si>
  <si>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</si>
  <si>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</si>
  <si>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</si>
  <si>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</si>
  <si>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</si>
  <si>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</si>
  <si>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</si>
  <si>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</si>
  <si>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</si>
  <si>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</si>
  <si>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</si>
  <si>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</si>
  <si>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</si>
  <si>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</si>
  <si>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</si>
  <si>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</si>
  <si>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</si>
  <si>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</si>
  <si>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</si>
  <si>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</si>
  <si>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</si>
  <si>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</si>
  <si>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</si>
  <si>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</si>
  <si>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</si>
  <si>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</si>
  <si>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</si>
  <si>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</si>
  <si>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</si>
  <si>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</si>
  <si>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</si>
  <si>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</si>
  <si>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</si>
  <si>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</si>
  <si>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</si>
  <si>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</si>
  <si>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</si>
  <si>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</si>
  <si>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</si>
  <si>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</si>
  <si>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</si>
  <si>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</si>
  <si>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</si>
  <si>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</si>
  <si>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</si>
  <si>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</si>
  <si>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</si>
  <si>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</si>
  <si>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</si>
  <si>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</si>
  <si>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</si>
  <si>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</si>
  <si>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</si>
  <si>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</si>
  <si>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</si>
  <si>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</si>
  <si>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</si>
  <si>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</si>
  <si>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</si>
  <si>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</si>
  <si>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</si>
  <si>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</si>
  <si>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</si>
  <si>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</si>
  <si>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</si>
  <si>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</si>
  <si>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</si>
  <si>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</si>
  <si>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</si>
  <si>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</si>
  <si>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</si>
  <si>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</si>
  <si>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</si>
  <si>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</si>
  <si>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</si>
  <si>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</si>
  <si>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</si>
  <si>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</si>
  <si>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</si>
  <si>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</si>
  <si>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</si>
  <si>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</si>
  <si>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</si>
  <si>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</si>
  <si>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</si>
  <si>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</si>
  <si>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</si>
  <si>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</si>
  <si>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</si>
  <si>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</si>
  <si>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</si>
  <si>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</si>
  <si>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</si>
  <si>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</si>
  <si>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</si>
  <si>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</si>
  <si>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</si>
  <si>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</si>
  <si>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</si>
  <si>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</si>
  <si>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</si>
  <si>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</si>
  <si>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</si>
  <si>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</si>
  <si>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</si>
  <si>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</si>
  <si>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</si>
  <si>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</si>
  <si>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</si>
  <si>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</si>
  <si>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</si>
  <si>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</si>
  <si>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</si>
  <si>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</si>
  <si>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</si>
  <si>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</si>
  <si>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</si>
  <si>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</si>
  <si>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</si>
  <si>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</si>
  <si>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</si>
  <si>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</si>
  <si>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</si>
  <si>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</si>
  <si>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</si>
  <si>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</si>
  <si>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</si>
  <si>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</si>
  <si>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</si>
  <si>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</si>
  <si>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</si>
  <si>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</si>
  <si>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</si>
  <si>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</si>
  <si>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</si>
  <si>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</si>
  <si>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</si>
  <si>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</si>
  <si>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</si>
  <si>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</si>
  <si>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</si>
  <si>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</si>
  <si>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</si>
  <si>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</si>
  <si>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</si>
  <si>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</si>
  <si>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</si>
  <si>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</si>
  <si>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</si>
  <si>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</si>
  <si>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</si>
  <si>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</si>
  <si>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</si>
  <si>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</si>
  <si>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</si>
  <si>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</si>
  <si>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</si>
  <si>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</si>
  <si>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</si>
  <si>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</si>
  <si>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</si>
  <si>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</si>
  <si>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</si>
  <si>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</si>
  <si>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</si>
  <si>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</si>
  <si>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</si>
  <si>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</si>
  <si>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</si>
  <si>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</si>
  <si>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</si>
  <si>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</si>
  <si>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</si>
  <si>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</si>
  <si>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</si>
  <si>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</si>
  <si>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</si>
  <si>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</si>
  <si>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</si>
  <si>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</si>
  <si>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</si>
  <si>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</si>
  <si>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</si>
  <si>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</si>
  <si>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</si>
  <si>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</si>
  <si>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</si>
  <si>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</si>
  <si>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</si>
  <si>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</si>
  <si>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</si>
  <si>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</si>
  <si>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</si>
  <si>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</si>
  <si>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</si>
  <si>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</si>
  <si>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</si>
  <si>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</si>
  <si>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</si>
  <si>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</si>
  <si>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</si>
  <si>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</si>
  <si>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</si>
  <si>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</si>
  <si>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</si>
  <si>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</si>
  <si>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</si>
  <si>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</si>
  <si>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</si>
  <si>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</si>
  <si>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</si>
  <si>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</si>
  <si>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</si>
  <si>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</si>
  <si>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</si>
  <si>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</si>
  <si>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</si>
  <si>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</si>
  <si>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</si>
  <si>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</si>
  <si>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</si>
  <si>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</si>
  <si>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</si>
  <si>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</si>
  <si>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</si>
  <si>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</si>
  <si>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</si>
  <si>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</si>
  <si>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</si>
  <si>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</si>
  <si>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</si>
  <si>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</si>
  <si>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</si>
  <si>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</si>
  <si>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</si>
  <si>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</si>
  <si>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</si>
  <si>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</si>
  <si>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</si>
  <si>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</si>
  <si>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</si>
  <si>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</si>
  <si>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</si>
  <si>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</si>
  <si>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</si>
  <si>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</si>
  <si>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</si>
  <si>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</si>
  <si>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</si>
  <si>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</si>
  <si>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</si>
  <si>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</si>
  <si>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</si>
  <si>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</si>
  <si>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</si>
  <si>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</si>
  <si>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</si>
  <si>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</si>
  <si>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</si>
  <si>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</si>
  <si>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</si>
  <si>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</si>
  <si>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</si>
  <si>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</si>
  <si>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</si>
  <si>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</si>
  <si>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</si>
  <si>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</si>
  <si>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</si>
  <si>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</si>
  <si>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</si>
  <si>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</si>
  <si>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</si>
  <si>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</si>
  <si>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</si>
  <si>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</si>
  <si>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</si>
  <si>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</si>
  <si>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</si>
  <si>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</si>
  <si>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</si>
  <si>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</si>
  <si>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</si>
  <si>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</si>
  <si>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</si>
  <si>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</si>
  <si>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</si>
  <si>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</si>
  <si>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</si>
  <si>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</si>
  <si>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</si>
  <si>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</si>
  <si>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</si>
  <si>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</si>
  <si>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</si>
  <si>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</si>
  <si>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</si>
  <si>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</si>
  <si>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</si>
  <si>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</si>
  <si>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</si>
  <si>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</si>
  <si>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</si>
  <si>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</si>
  <si>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</si>
  <si>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</si>
  <si>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</si>
  <si>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</si>
  <si>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</si>
  <si>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</si>
  <si>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</si>
  <si>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</si>
  <si>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</si>
  <si>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</si>
  <si>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</si>
  <si>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</si>
  <si>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</si>
  <si>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</si>
  <si>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</si>
  <si>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</si>
  <si>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</si>
  <si>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</si>
  <si>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</si>
  <si>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</si>
  <si>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</si>
  <si>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</si>
  <si>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</si>
  <si>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</si>
  <si>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</si>
  <si>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</si>
  <si>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</si>
  <si>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</si>
  <si>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</si>
  <si>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</si>
  <si>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</si>
  <si>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</si>
  <si>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</si>
  <si>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</si>
  <si>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</si>
  <si>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</si>
  <si>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</si>
  <si>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</si>
  <si>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</si>
  <si>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</si>
  <si>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</si>
  <si>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</si>
  <si>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</si>
  <si>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</si>
  <si>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</si>
  <si>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</si>
  <si>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</si>
  <si>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</si>
  <si>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</si>
  <si>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</si>
  <si>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</si>
  <si>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</si>
  <si>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</si>
  <si>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</si>
  <si>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</si>
  <si>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</si>
  <si>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</si>
  <si>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</si>
  <si>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</si>
  <si>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</si>
  <si>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</si>
  <si>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</si>
  <si>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</si>
  <si>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</si>
  <si>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</si>
  <si>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</si>
  <si>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</si>
  <si>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</si>
  <si>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</si>
  <si>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</si>
  <si>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</si>
  <si>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</si>
  <si>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</si>
  <si>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</si>
  <si>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</si>
  <si>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</si>
  <si>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</si>
  <si>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</si>
  <si>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</si>
  <si>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</si>
  <si>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</si>
  <si>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</si>
  <si>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</si>
  <si>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</si>
  <si>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</si>
  <si>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</si>
  <si>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</si>
  <si>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</si>
  <si>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</si>
  <si>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</si>
  <si>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</si>
  <si>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</si>
  <si>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</si>
  <si>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</si>
  <si>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</si>
  <si>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</si>
  <si>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</si>
  <si>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</si>
  <si>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</si>
  <si>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</si>
  <si>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</si>
  <si>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</si>
  <si>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</si>
  <si>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</si>
  <si>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</si>
  <si>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</si>
  <si>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</si>
  <si>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</si>
  <si>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</si>
  <si>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</si>
  <si>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</si>
  <si>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</si>
  <si>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</si>
  <si>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</si>
  <si>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</si>
  <si>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</si>
  <si>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</si>
  <si>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</si>
  <si>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</si>
  <si>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</si>
  <si>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</si>
  <si>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</si>
  <si>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</si>
  <si>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</si>
  <si>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</si>
  <si>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</si>
  <si>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</si>
  <si>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</si>
  <si>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</si>
  <si>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</si>
  <si>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</si>
  <si>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</si>
  <si>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</si>
  <si>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</si>
  <si>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</si>
  <si>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</si>
  <si>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</si>
  <si>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</si>
  <si>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</si>
  <si>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</si>
  <si>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</si>
  <si>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</si>
  <si>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</si>
  <si>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</si>
  <si>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</si>
  <si>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</si>
  <si>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</si>
  <si>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</si>
  <si>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</si>
  <si>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</si>
  <si>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</si>
  <si>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</si>
  <si>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</si>
  <si>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</si>
  <si>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</si>
  <si>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</si>
  <si>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</si>
  <si>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</si>
  <si>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</si>
  <si>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</si>
  <si>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</si>
  <si>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</si>
  <si>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</si>
  <si>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</si>
  <si>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</si>
  <si>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</si>
  <si>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</si>
  <si>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</si>
  <si>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</si>
  <si>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</si>
  <si>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</si>
  <si>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</si>
  <si>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</si>
  <si>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</si>
  <si>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</si>
  <si>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</si>
  <si>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</si>
  <si>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</si>
  <si>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</si>
  <si>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</si>
  <si>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</si>
  <si>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</si>
  <si>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</si>
  <si>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</si>
  <si>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</si>
  <si>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</si>
  <si>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</si>
  <si>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</si>
  <si>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</si>
  <si>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</si>
  <si>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</si>
  <si>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</si>
  <si>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</si>
  <si>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</si>
  <si>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</si>
  <si>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</si>
  <si>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</si>
  <si>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</si>
  <si>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</si>
  <si>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</si>
  <si>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</si>
  <si>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</si>
  <si>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</si>
  <si>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</si>
  <si>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</si>
  <si>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</si>
  <si>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</si>
  <si>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</si>
  <si>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</si>
  <si>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</si>
  <si>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</si>
  <si>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</si>
  <si>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</si>
  <si>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</si>
  <si>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</si>
  <si>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</si>
  <si>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</si>
  <si>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</si>
  <si>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</si>
  <si>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</si>
  <si>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</si>
  <si>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</si>
  <si>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</si>
  <si>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</si>
  <si>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</si>
  <si>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</si>
  <si>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</si>
  <si>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</si>
  <si>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</si>
  <si>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</si>
  <si>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</si>
  <si>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</si>
  <si>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</si>
  <si>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</si>
  <si>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</si>
  <si>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</si>
  <si>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</si>
  <si>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</si>
  <si>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</si>
  <si>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</si>
  <si>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</si>
  <si>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</si>
  <si>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</si>
  <si>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</si>
  <si>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</si>
  <si>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</si>
  <si>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</si>
  <si>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</si>
  <si>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</si>
  <si>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</si>
  <si>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</si>
  <si>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</si>
  <si>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</si>
  <si>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</si>
  <si>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</si>
  <si>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</si>
  <si>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</si>
  <si>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</si>
  <si>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</si>
  <si>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</si>
  <si>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</si>
  <si>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</si>
  <si>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</si>
  <si>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</si>
  <si>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</si>
  <si>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</si>
  <si>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</si>
  <si>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</si>
  <si>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</si>
  <si>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</si>
  <si>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</si>
  <si>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</si>
  <si>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</si>
  <si>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</si>
  <si>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</si>
  <si>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</si>
  <si>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</si>
  <si>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</si>
  <si>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</si>
  <si>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</si>
  <si>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</si>
  <si>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</si>
  <si>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</si>
  <si>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</si>
  <si>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</si>
  <si>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</si>
  <si>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</si>
  <si>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</si>
  <si>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</si>
  <si>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</si>
  <si>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</si>
  <si>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</si>
  <si>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</si>
  <si>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</si>
  <si>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</si>
  <si>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</si>
  <si>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</si>
  <si>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</si>
  <si>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</si>
  <si>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</si>
  <si>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</si>
  <si>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</si>
  <si>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</si>
  <si>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</si>
  <si>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</si>
  <si>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</si>
  <si>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</si>
  <si>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</si>
  <si>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</si>
  <si>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</si>
  <si>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</si>
  <si>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</si>
  <si>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</si>
  <si>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</si>
  <si>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</si>
  <si>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</si>
  <si>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</si>
  <si>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</si>
  <si>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</si>
  <si>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</si>
  <si>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</si>
  <si>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</si>
  <si>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</si>
  <si>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</si>
  <si>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</si>
  <si>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</si>
  <si>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</si>
  <si>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</si>
  <si>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</si>
  <si>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</si>
  <si>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</si>
  <si>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</si>
  <si>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</si>
  <si>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</si>
  <si>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</si>
  <si>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</si>
  <si>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</si>
  <si>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</si>
  <si>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</si>
  <si>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</si>
  <si>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</si>
  <si>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</si>
  <si>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</si>
  <si>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</si>
  <si>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</si>
  <si>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</si>
  <si>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</si>
  <si>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</si>
  <si>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</si>
  <si>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</si>
  <si>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</si>
  <si>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</si>
  <si>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</si>
  <si>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</si>
  <si>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</si>
  <si>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</si>
  <si>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</si>
  <si>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</si>
  <si>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</si>
  <si>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</si>
  <si>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</si>
  <si>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</si>
  <si>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</si>
  <si>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</si>
  <si>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</si>
  <si>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</si>
  <si>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</si>
  <si>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</si>
  <si>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</si>
  <si>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</si>
  <si>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</si>
  <si>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</si>
  <si>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</si>
  <si>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</si>
  <si>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</si>
  <si>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</si>
  <si>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</si>
  <si>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</si>
  <si>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</si>
  <si>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</si>
  <si>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</si>
  <si>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</si>
  <si>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</si>
  <si>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</si>
  <si>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</si>
  <si>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</si>
  <si>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</si>
  <si>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</si>
  <si>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</si>
  <si>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</si>
  <si>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</si>
  <si>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</si>
  <si>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</si>
  <si>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</si>
  <si>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</si>
  <si>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</si>
  <si>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</si>
  <si>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</si>
  <si>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</si>
  <si>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</si>
  <si>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</si>
  <si>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</si>
  <si>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</si>
  <si>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</si>
  <si>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</si>
  <si>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</si>
  <si>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</si>
  <si>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</si>
  <si>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</si>
  <si>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</si>
  <si>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</si>
  <si>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</si>
  <si>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</si>
  <si>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</si>
  <si>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</si>
  <si>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</si>
  <si>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</si>
  <si>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</si>
  <si>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</si>
  <si>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</si>
  <si>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</si>
  <si>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</si>
  <si>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</si>
  <si>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</si>
  <si>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</si>
  <si>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</si>
  <si>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</si>
  <si>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</si>
  <si>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</si>
  <si>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</si>
  <si>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</si>
  <si>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</si>
  <si>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</si>
  <si>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</si>
  <si>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</si>
  <si>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</si>
  <si>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</si>
  <si>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</si>
  <si>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</si>
  <si>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</si>
  <si>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</si>
  <si>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</si>
  <si>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</si>
  <si>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</si>
  <si>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</si>
  <si>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</si>
  <si>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</si>
  <si>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</si>
  <si>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</si>
  <si>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</si>
  <si>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</si>
  <si>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</si>
  <si>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</si>
  <si>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</si>
  <si>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</si>
  <si>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</si>
  <si>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</si>
  <si>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</si>
  <si>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</si>
  <si>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</si>
  <si>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</si>
  <si>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</si>
  <si>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</si>
  <si>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</si>
  <si>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</si>
  <si>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</si>
  <si>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</si>
  <si>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</si>
  <si>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</si>
  <si>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</si>
  <si>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</si>
  <si>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</si>
  <si>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</si>
  <si>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</si>
  <si>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</si>
  <si>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</si>
  <si>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</si>
  <si>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</si>
  <si>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</si>
  <si>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</si>
  <si>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</si>
  <si>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</si>
  <si>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</si>
  <si>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</si>
  <si>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</si>
  <si>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</si>
  <si>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</si>
  <si>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</si>
  <si>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</si>
  <si>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</si>
  <si>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</si>
  <si>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</si>
  <si>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</si>
  <si>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</si>
  <si>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</si>
  <si>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</si>
  <si>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</si>
  <si>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</si>
  <si>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</si>
  <si>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</si>
  <si>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</si>
  <si>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</si>
  <si>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</si>
  <si>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</si>
  <si>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</si>
  <si>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</si>
  <si>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</si>
  <si>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</si>
  <si>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</si>
  <si>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</si>
  <si>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</si>
  <si>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</si>
  <si>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</si>
  <si>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</si>
  <si>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</si>
  <si>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</si>
  <si>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</si>
  <si>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</si>
  <si>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</si>
  <si>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</si>
  <si>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</si>
  <si>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</si>
  <si>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</si>
  <si>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</si>
  <si>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</si>
  <si>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</si>
  <si>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</si>
  <si>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</si>
  <si>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</si>
  <si>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</si>
  <si>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</si>
  <si>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</si>
  <si>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</si>
  <si>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</si>
  <si>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</si>
  <si>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</si>
  <si>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</si>
  <si>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</si>
  <si>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</si>
  <si>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</si>
  <si>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</si>
  <si>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</si>
  <si>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</si>
  <si>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</si>
  <si>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</si>
  <si>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</si>
  <si>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</si>
  <si>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</si>
  <si>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</si>
  <si>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</si>
  <si>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</si>
  <si>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</si>
  <si>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</si>
  <si>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</si>
  <si>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</si>
  <si>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</si>
  <si>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</si>
  <si>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</si>
  <si>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</si>
  <si>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</si>
  <si>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</si>
  <si>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</si>
  <si>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</si>
  <si>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</si>
  <si>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</si>
  <si>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</si>
  <si>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</si>
  <si>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</si>
  <si>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</si>
  <si>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</si>
  <si>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</si>
  <si>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</si>
  <si>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</si>
  <si>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</si>
  <si>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</si>
  <si>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</si>
  <si>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</si>
  <si>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</si>
  <si>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</si>
  <si>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</si>
  <si>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</si>
  <si>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</si>
  <si>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</si>
  <si>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</si>
  <si>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</si>
  <si>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</si>
  <si>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</si>
  <si>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</si>
  <si>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</si>
  <si>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</si>
  <si>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</si>
  <si>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</si>
  <si>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</si>
  <si>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</si>
  <si>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</si>
  <si>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</si>
  <si>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</si>
  <si>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</si>
  <si>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</si>
  <si>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</si>
  <si>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</si>
  <si>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</si>
  <si>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</si>
  <si>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</si>
  <si>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</si>
  <si>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</si>
  <si>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</si>
  <si>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</si>
  <si>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</si>
  <si>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</si>
  <si>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</si>
  <si>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</si>
  <si>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</si>
  <si>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</si>
  <si>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</si>
  <si>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</si>
  <si>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</si>
  <si>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</si>
  <si>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</si>
  <si>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</si>
  <si>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</si>
  <si>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</si>
  <si>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</si>
  <si>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</si>
  <si>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</si>
  <si>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</si>
  <si>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</si>
  <si>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</si>
  <si>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</si>
  <si>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</si>
  <si>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</si>
  <si>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</si>
  <si>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</si>
  <si>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</si>
  <si>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</si>
  <si>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</si>
  <si>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</si>
  <si>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</si>
  <si>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</si>
  <si>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</si>
  <si>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</si>
  <si>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</si>
  <si>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</si>
  <si>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</si>
  <si>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</si>
  <si>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</si>
  <si>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</si>
  <si>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</si>
  <si>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</si>
  <si>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</si>
  <si>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</si>
  <si>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</si>
  <si>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</si>
  <si>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</si>
  <si>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</si>
  <si>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</si>
  <si>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</si>
  <si>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</si>
  <si>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</si>
  <si>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</si>
  <si>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</si>
  <si>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</si>
  <si>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</si>
  <si>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</si>
  <si>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</si>
  <si>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</si>
  <si>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</si>
  <si>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</si>
  <si>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</si>
  <si>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</si>
  <si>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</si>
  <si>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</si>
  <si>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</si>
  <si>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</si>
  <si>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</si>
  <si>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</si>
  <si>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</si>
  <si>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</si>
  <si>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</si>
  <si>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</si>
  <si>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</si>
  <si>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</si>
  <si>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</si>
  <si>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</si>
  <si>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</si>
  <si>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</si>
  <si>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</si>
  <si>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</si>
  <si>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</si>
  <si>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</si>
  <si>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</si>
  <si>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</si>
  <si>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</si>
  <si>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</si>
  <si>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</si>
  <si>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</si>
  <si>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</si>
  <si>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</si>
  <si>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</si>
  <si>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</si>
  <si>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</si>
  <si>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</si>
  <si>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</si>
  <si>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</si>
  <si>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</si>
  <si>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</si>
  <si>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</si>
  <si>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</si>
  <si>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</si>
  <si>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</si>
  <si>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</si>
  <si>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</si>
  <si>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</si>
  <si>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</si>
  <si>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</si>
  <si>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</si>
  <si>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</si>
  <si>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</si>
  <si>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</si>
  <si>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</si>
  <si>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</si>
  <si>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</si>
  <si>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</si>
  <si>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</si>
  <si>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</si>
  <si>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</si>
  <si>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</si>
  <si>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</si>
  <si>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</si>
  <si>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</si>
  <si>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</si>
  <si>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</si>
  <si>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</si>
  <si>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</si>
  <si>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</si>
  <si>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</si>
  <si>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</si>
  <si>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</si>
  <si>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</si>
  <si>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</si>
  <si>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</si>
  <si>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</si>
  <si>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</si>
  <si>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</si>
  <si>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</si>
  <si>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</si>
  <si>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</si>
  <si>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</si>
  <si>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</si>
  <si>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</si>
  <si>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</si>
  <si>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</si>
  <si>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</si>
  <si>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</si>
  <si>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</si>
  <si>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</si>
  <si>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</si>
  <si>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</si>
  <si>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</si>
  <si>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</si>
  <si>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</si>
  <si>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</si>
  <si>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</si>
  <si>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</si>
  <si>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</si>
  <si>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</si>
  <si>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</si>
  <si>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</si>
  <si>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</si>
  <si>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</si>
  <si>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</si>
  <si>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</si>
  <si>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</si>
  <si>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</si>
  <si>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</si>
  <si>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</si>
  <si>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</si>
  <si>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</si>
  <si>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</si>
  <si>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</si>
  <si>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</si>
  <si>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</si>
  <si>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</si>
  <si>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</si>
  <si>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</si>
  <si>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</si>
  <si>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</si>
  <si>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</si>
  <si>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</si>
  <si>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</si>
  <si>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</si>
  <si>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</si>
  <si>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</si>
  <si>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</si>
  <si>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</si>
  <si>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</si>
  <si>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</si>
  <si>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</si>
  <si>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</si>
  <si>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</si>
  <si>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</si>
  <si>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</si>
  <si>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</si>
  <si>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</si>
  <si>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</si>
  <si>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</si>
  <si>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</si>
  <si>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</si>
  <si>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</si>
  <si>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</si>
  <si>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</si>
  <si>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</si>
  <si>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</si>
  <si>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</si>
  <si>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</si>
  <si>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</si>
  <si>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</si>
  <si>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</si>
  <si>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</si>
  <si>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</si>
  <si>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</si>
  <si>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</si>
  <si>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</si>
  <si>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</si>
  <si>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</si>
  <si>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</si>
  <si>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</si>
  <si>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</si>
  <si>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</si>
  <si>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</si>
  <si>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</si>
  <si>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</si>
  <si>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</si>
  <si>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</si>
  <si>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</si>
  <si>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</si>
  <si>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</si>
  <si>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</si>
  <si>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</si>
  <si>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</si>
  <si>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</si>
  <si>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</si>
  <si>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</si>
  <si>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</si>
  <si>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</si>
  <si>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</si>
  <si>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</si>
  <si>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</si>
  <si>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</si>
  <si>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</si>
  <si>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</si>
  <si>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</si>
  <si>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</si>
  <si>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</si>
  <si>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</si>
  <si>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</si>
  <si>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</si>
  <si>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</si>
  <si>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</si>
  <si>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</si>
  <si>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</si>
  <si>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</si>
  <si>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</si>
  <si>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</si>
  <si>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</si>
  <si>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</si>
  <si>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</si>
  <si>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</si>
  <si>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</si>
  <si>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</si>
  <si>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</si>
  <si>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</si>
  <si>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</si>
  <si>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</si>
  <si>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</si>
  <si>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</si>
  <si>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</si>
  <si>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</si>
  <si>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</si>
  <si>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</si>
  <si>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</si>
  <si>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</si>
  <si>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</si>
  <si>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</si>
  <si>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</si>
  <si>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</si>
  <si>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</si>
  <si>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</si>
  <si>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</si>
  <si>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</si>
  <si>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</si>
  <si>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</si>
  <si>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</si>
  <si>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</si>
  <si>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</si>
  <si>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</si>
  <si>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</si>
  <si>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</si>
  <si>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</si>
  <si>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</si>
  <si>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</si>
  <si>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</si>
  <si>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</si>
  <si>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</si>
  <si>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</si>
  <si>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</si>
  <si>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</si>
  <si>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</si>
  <si>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</si>
  <si>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</si>
  <si>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</si>
  <si>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</si>
  <si>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</si>
  <si>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</si>
  <si>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</si>
  <si>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</si>
  <si>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</si>
  <si>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</si>
  <si>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</si>
  <si>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</si>
  <si>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</si>
  <si>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</si>
  <si>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</si>
  <si>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</si>
  <si>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</si>
  <si>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</si>
  <si>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</si>
  <si>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</si>
  <si>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</si>
  <si>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</si>
  <si>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</si>
  <si>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</si>
  <si>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</si>
  <si>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</si>
  <si>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</si>
  <si>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</si>
  <si>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</si>
  <si>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</si>
  <si>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</si>
  <si>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</si>
  <si>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</si>
  <si>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</si>
  <si>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</si>
  <si>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</si>
  <si>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</si>
  <si>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</si>
  <si>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</si>
  <si>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</si>
  <si>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</si>
  <si>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</si>
  <si>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</si>
  <si>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</si>
  <si>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</si>
  <si>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</si>
  <si>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</si>
  <si>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</si>
  <si>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</si>
  <si>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</si>
  <si>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</si>
  <si>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</si>
  <si>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</si>
  <si>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</si>
  <si>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</si>
  <si>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</si>
  <si>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</si>
  <si>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</si>
  <si>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</si>
  <si>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</si>
  <si>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</si>
  <si>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</si>
  <si>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</si>
  <si>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</si>
  <si>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</si>
  <si>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</si>
  <si>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</si>
  <si>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</si>
  <si>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</si>
  <si>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</si>
  <si>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</si>
  <si>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</si>
  <si>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</si>
  <si>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</si>
  <si>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</si>
  <si>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</si>
  <si>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</si>
  <si>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</si>
  <si>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</si>
  <si>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</si>
  <si>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</si>
  <si>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</si>
  <si>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</si>
  <si>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</si>
  <si>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</si>
  <si>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</si>
  <si>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</si>
  <si>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</si>
  <si>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</si>
  <si>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</si>
  <si>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</si>
  <si>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</si>
  <si>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</si>
  <si>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</si>
  <si>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</si>
  <si>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</si>
  <si>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</si>
  <si>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</si>
  <si>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</si>
  <si>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</si>
  <si>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</si>
  <si>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</si>
  <si>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</si>
  <si>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</si>
  <si>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</si>
  <si>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</si>
  <si>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</si>
  <si>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</si>
  <si>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</si>
  <si>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</si>
  <si>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</si>
  <si>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</si>
  <si>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</si>
  <si>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</si>
  <si>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</si>
  <si>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</si>
  <si>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</si>
  <si>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</si>
  <si>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</si>
  <si>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</si>
  <si>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</si>
  <si>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</si>
  <si>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</si>
  <si>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</si>
  <si>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</si>
  <si>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</si>
  <si>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</si>
  <si>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</si>
  <si>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</si>
  <si>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</si>
  <si>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</si>
  <si>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</si>
  <si>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</si>
  <si>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</si>
  <si>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</si>
  <si>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</si>
  <si>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</si>
  <si>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</si>
  <si>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</si>
  <si>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</si>
  <si>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</si>
  <si>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</si>
  <si>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</si>
  <si>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</si>
  <si>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</si>
  <si>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</si>
  <si>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</si>
  <si>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</si>
  <si>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</si>
  <si>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</si>
  <si>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</si>
  <si>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</si>
  <si>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</si>
  <si>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</si>
  <si>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</si>
  <si>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</si>
  <si>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</si>
  <si>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</si>
  <si>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</si>
  <si>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</si>
  <si>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</si>
  <si>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</si>
  <si>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</si>
  <si>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</si>
  <si>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</si>
  <si>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</si>
  <si>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</si>
  <si>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</si>
  <si>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</si>
  <si>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</si>
  <si>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</si>
  <si>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</si>
  <si>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</si>
  <si>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</si>
  <si>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</si>
  <si>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</si>
  <si>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</si>
  <si>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</si>
  <si>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</si>
  <si>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</si>
  <si>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</si>
  <si>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</si>
  <si>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</si>
  <si>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</si>
  <si>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</si>
  <si>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</si>
  <si>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</si>
  <si>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</si>
  <si>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</si>
  <si>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</si>
  <si>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</si>
  <si>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</si>
  <si>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</si>
  <si>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</si>
  <si>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</si>
  <si>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</si>
  <si>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</si>
  <si>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</si>
  <si>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</si>
  <si>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</si>
  <si>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</si>
  <si>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</si>
  <si>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</si>
  <si>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</si>
  <si>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</si>
  <si>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</si>
  <si>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</si>
  <si>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</si>
  <si>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</si>
  <si>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</si>
  <si>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</si>
  <si>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</si>
  <si>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</si>
  <si>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</si>
  <si>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</si>
  <si>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</si>
  <si>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</si>
  <si>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</si>
  <si>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</si>
  <si>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</si>
  <si>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</si>
  <si>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</si>
  <si>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</si>
  <si>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</si>
  <si>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</si>
  <si>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</si>
  <si>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</si>
  <si>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</si>
  <si>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</si>
  <si>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</si>
  <si>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</si>
  <si>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</si>
  <si>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</si>
  <si>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</si>
  <si>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</si>
  <si>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</si>
  <si>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</si>
  <si>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</si>
  <si>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</si>
  <si>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</si>
  <si>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</si>
  <si>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</si>
  <si>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</si>
  <si>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</si>
  <si>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</si>
  <si>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</si>
  <si>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</si>
  <si>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</si>
  <si>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</si>
  <si>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</si>
  <si>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</si>
  <si>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</si>
  <si>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</si>
  <si>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</si>
  <si>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</si>
  <si>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</si>
  <si>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</si>
  <si>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</si>
  <si>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</si>
  <si>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</si>
  <si>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</si>
  <si>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</si>
  <si>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</si>
  <si>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</si>
  <si>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</si>
  <si>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</si>
  <si>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</si>
  <si>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</si>
  <si>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</si>
  <si>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</si>
  <si>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</si>
  <si>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</si>
  <si>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</si>
  <si>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</si>
  <si>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</si>
  <si>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</si>
  <si>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</si>
  <si>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</si>
  <si>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</si>
  <si>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</si>
  <si>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</si>
  <si>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</si>
  <si>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</si>
  <si>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</si>
  <si>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</si>
  <si>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</si>
  <si>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</si>
  <si>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</si>
  <si>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</si>
  <si>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</si>
  <si>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</si>
  <si>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</si>
  <si>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</si>
  <si>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</si>
  <si>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</si>
  <si>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</si>
  <si>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</si>
  <si>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</si>
  <si>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</si>
  <si>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</si>
  <si>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</si>
  <si>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</si>
  <si>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</si>
  <si>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</si>
  <si>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</si>
  <si>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</si>
  <si>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</si>
  <si>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</si>
  <si>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</si>
  <si>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</si>
  <si>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</si>
  <si>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</si>
  <si>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</si>
  <si>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</si>
  <si>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</si>
  <si>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</si>
  <si>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</si>
  <si>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</si>
  <si>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</si>
  <si>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</si>
  <si>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</si>
  <si>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</si>
  <si>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</si>
  <si>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</si>
  <si>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</si>
  <si>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</si>
  <si>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</si>
  <si>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</si>
  <si>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</si>
  <si>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</si>
  <si>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</si>
  <si>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</si>
  <si>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</si>
  <si>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</si>
  <si>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</si>
  <si>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</si>
  <si>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</si>
  <si>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</si>
  <si>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</si>
  <si>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</si>
  <si>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</si>
  <si>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</si>
  <si>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</si>
  <si>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</si>
  <si>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</si>
  <si>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</si>
  <si>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</si>
  <si>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</si>
  <si>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</si>
  <si>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</si>
  <si>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</si>
  <si>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</si>
  <si>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</si>
  <si>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</si>
  <si>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</si>
  <si>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</si>
  <si>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</si>
  <si>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</si>
  <si>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</si>
  <si>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</si>
  <si>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</si>
  <si>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</si>
  <si>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</si>
  <si>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</si>
  <si>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</si>
  <si>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</si>
  <si>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</si>
  <si>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</si>
  <si>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</si>
  <si>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</si>
  <si>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</si>
  <si>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</si>
  <si>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</si>
  <si>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</si>
  <si>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</si>
  <si>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</si>
  <si>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</si>
  <si>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</si>
  <si>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</si>
  <si>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</si>
  <si>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</si>
  <si>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</si>
  <si>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</si>
  <si>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</si>
  <si>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</si>
  <si>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</si>
  <si>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</si>
  <si>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</si>
  <si>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</si>
  <si>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</si>
  <si>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</si>
  <si>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</si>
  <si>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</si>
  <si>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</si>
  <si>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</si>
  <si>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</si>
  <si>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</si>
  <si>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</si>
  <si>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</si>
  <si>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</si>
  <si>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</si>
  <si>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</si>
  <si>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</si>
  <si>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</si>
  <si>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</si>
  <si>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</si>
  <si>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</si>
  <si>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</si>
  <si>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</si>
  <si>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</si>
  <si>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</si>
  <si>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</si>
  <si>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</si>
  <si>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</si>
  <si>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</si>
  <si>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</si>
  <si>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</si>
  <si>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</si>
  <si>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</si>
  <si>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</si>
  <si>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</si>
  <si>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</si>
  <si>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</si>
  <si>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</si>
  <si>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</si>
  <si>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</si>
  <si>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</si>
  <si>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</si>
  <si>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</si>
  <si>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</si>
  <si>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</si>
  <si>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</si>
  <si>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</si>
  <si>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</si>
  <si>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</si>
  <si>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</si>
  <si>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</si>
  <si>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</si>
  <si>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</si>
  <si>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</si>
  <si>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</si>
  <si>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</si>
  <si>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</si>
  <si>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</si>
  <si>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</si>
  <si>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</si>
  <si>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</si>
  <si>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</si>
  <si>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</si>
  <si>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</si>
  <si>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</si>
  <si>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</si>
  <si>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</si>
  <si>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</si>
  <si>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</si>
  <si>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</si>
  <si>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</si>
  <si>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</si>
  <si>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</si>
  <si>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</si>
  <si>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</si>
  <si>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</si>
  <si>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</si>
  <si>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</si>
  <si>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</si>
  <si>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</si>
  <si>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</si>
  <si>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</si>
  <si>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</si>
  <si>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</si>
  <si>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</si>
  <si>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</si>
  <si>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</si>
  <si>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</si>
  <si>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</si>
  <si>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</si>
  <si>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</si>
  <si>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</si>
  <si>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</si>
  <si>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</si>
  <si>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</si>
  <si>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</si>
  <si>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</si>
  <si>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</si>
  <si>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</si>
  <si>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</si>
  <si>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</si>
  <si>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</si>
  <si>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</si>
  <si>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</si>
  <si>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</si>
  <si>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</si>
  <si>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</si>
  <si>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</si>
  <si>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</si>
  <si>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</si>
  <si>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</si>
  <si>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</si>
  <si>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</si>
  <si>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</si>
  <si>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</si>
  <si>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</si>
  <si>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</si>
  <si>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</si>
  <si>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</si>
  <si>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</si>
  <si>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</si>
  <si>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</si>
  <si>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</si>
  <si>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</si>
  <si>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</si>
  <si>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</si>
  <si>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</si>
  <si>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</si>
  <si>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</si>
  <si>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</si>
  <si>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</si>
  <si>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</si>
  <si>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</si>
  <si>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</si>
  <si>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</si>
  <si>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</si>
  <si>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</si>
  <si>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</si>
  <si>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</si>
  <si>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</si>
  <si>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</si>
  <si>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</si>
  <si>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</si>
  <si>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</si>
  <si>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</si>
  <si>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</si>
  <si>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</si>
  <si>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</si>
  <si>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</si>
  <si>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</si>
  <si>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</si>
  <si>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</si>
  <si>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</si>
  <si>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</si>
  <si>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</si>
  <si>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</si>
  <si>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</si>
  <si>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</si>
  <si>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</si>
  <si>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</si>
  <si>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</si>
  <si>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</si>
  <si>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</si>
  <si>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</si>
  <si>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</si>
  <si>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</si>
  <si>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</si>
  <si>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</si>
  <si>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</si>
  <si>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</si>
  <si>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</si>
  <si>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</si>
  <si>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</si>
  <si>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</si>
  <si>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</si>
  <si>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</si>
  <si>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</si>
  <si>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</si>
  <si>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</si>
  <si>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</si>
  <si>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</si>
  <si>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</si>
  <si>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</si>
  <si>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</si>
  <si>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</si>
  <si>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</si>
  <si>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</si>
  <si>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</si>
  <si>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</si>
  <si>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</si>
  <si>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</si>
  <si>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</si>
  <si>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</si>
  <si>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</si>
  <si>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</si>
  <si>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</si>
  <si>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</si>
  <si>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</si>
  <si>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</si>
  <si>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</si>
  <si>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</si>
  <si>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</si>
  <si>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</si>
  <si>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</si>
  <si>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</si>
  <si>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</si>
  <si>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</si>
  <si>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</si>
  <si>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</si>
  <si>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</si>
  <si>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</si>
  <si>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</si>
  <si>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</si>
  <si>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</si>
  <si>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</si>
  <si>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</si>
  <si>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</si>
  <si>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</si>
  <si>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</si>
  <si>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</si>
  <si>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</si>
  <si>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</si>
  <si>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</si>
  <si>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</si>
  <si>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</si>
  <si>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</si>
  <si>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</si>
  <si>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</si>
  <si>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</si>
  <si>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</si>
  <si>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</si>
  <si>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</si>
  <si>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</si>
  <si>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</si>
  <si>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</si>
  <si>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</si>
  <si>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</si>
  <si>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</si>
  <si>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</si>
  <si>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</si>
  <si>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</si>
  <si>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</si>
  <si>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</si>
  <si>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</si>
  <si>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</si>
  <si>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</si>
  <si>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</si>
  <si>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</si>
  <si>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</si>
  <si>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</si>
  <si>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</si>
  <si>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</si>
  <si>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</si>
  <si>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</si>
  <si>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</si>
  <si>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</si>
  <si>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</si>
  <si>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</si>
  <si>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</si>
  <si>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</si>
  <si>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</si>
  <si>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</si>
  <si>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</si>
  <si>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</si>
  <si>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</si>
  <si>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</si>
  <si>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</si>
  <si>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</si>
  <si>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</si>
  <si>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</si>
  <si>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</si>
  <si>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</si>
  <si>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</si>
  <si>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</si>
  <si>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</si>
  <si>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</si>
  <si>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</si>
  <si>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</si>
  <si>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</si>
  <si>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</si>
  <si>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</si>
  <si>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</si>
  <si>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</si>
  <si>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</si>
  <si>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</si>
  <si>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</si>
  <si>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</si>
  <si>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</si>
  <si>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</si>
  <si>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</si>
  <si>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</si>
  <si>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</si>
  <si>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</si>
  <si>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</si>
  <si>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</si>
  <si>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</si>
  <si>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</si>
  <si>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</si>
  <si>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</si>
  <si>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</si>
  <si>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</si>
  <si>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</si>
  <si>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</si>
  <si>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</si>
  <si>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</si>
  <si>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</si>
  <si>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</si>
  <si>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</si>
  <si>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</si>
  <si>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</si>
  <si>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</si>
  <si>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</si>
  <si>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</si>
  <si>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</si>
  <si>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</si>
  <si>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</si>
  <si>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</si>
  <si>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</si>
  <si>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</si>
  <si>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</si>
  <si>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</si>
  <si>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</si>
  <si>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</si>
  <si>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</si>
  <si>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</si>
  <si>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</si>
  <si>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</si>
  <si>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</si>
  <si>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</si>
  <si>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</si>
  <si>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</si>
  <si>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</si>
  <si>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</si>
  <si>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</si>
  <si>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</si>
  <si>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</si>
  <si>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</si>
  <si>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</si>
  <si>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</si>
  <si>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</si>
  <si>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</si>
  <si>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</si>
  <si>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</si>
  <si>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</si>
  <si>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</si>
  <si>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</si>
  <si>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</si>
  <si>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</si>
  <si>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</si>
  <si>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</si>
  <si>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</si>
  <si>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</si>
  <si>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</si>
  <si>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</si>
  <si>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</si>
  <si>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</si>
  <si>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</si>
  <si>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</si>
  <si>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</si>
  <si>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</si>
  <si>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</si>
  <si>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</si>
  <si>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</si>
  <si>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</si>
  <si>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</si>
  <si>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</si>
  <si>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</si>
  <si>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</si>
  <si>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</si>
  <si>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</si>
  <si>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</si>
  <si>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</si>
  <si>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</si>
  <si>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</si>
  <si>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</si>
  <si>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</si>
  <si>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</si>
  <si>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</si>
  <si>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</si>
  <si>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</si>
  <si>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</si>
  <si>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</si>
  <si>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</si>
  <si>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</si>
  <si>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</si>
  <si>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</si>
  <si>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</si>
  <si>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</si>
  <si>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</si>
  <si>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</si>
  <si>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</si>
  <si>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</si>
  <si>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</si>
  <si>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</si>
  <si>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</si>
  <si>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</si>
  <si>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</si>
  <si>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</si>
  <si>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</si>
  <si>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</si>
  <si>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</si>
  <si>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</si>
  <si>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</si>
  <si>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</si>
  <si>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</si>
  <si>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</si>
  <si>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</si>
  <si>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</si>
  <si>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</si>
  <si>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</si>
  <si>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</si>
  <si>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</si>
  <si>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</si>
  <si>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</si>
  <si>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</si>
  <si>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</si>
  <si>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</si>
  <si>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</si>
  <si>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</si>
  <si>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</si>
  <si>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</si>
  <si>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</si>
  <si>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</si>
  <si>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</si>
  <si>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</si>
  <si>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</si>
  <si>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</si>
  <si>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</si>
  <si>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</si>
  <si>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</si>
  <si>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</si>
  <si>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</si>
  <si>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</si>
  <si>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</si>
  <si>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</si>
  <si>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</si>
  <si>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</si>
  <si>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</si>
  <si>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</si>
  <si>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</si>
  <si>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</si>
  <si>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</si>
  <si>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</si>
  <si>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</si>
  <si>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</si>
  <si>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</si>
  <si>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</si>
  <si>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</si>
  <si>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</si>
  <si>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</si>
  <si>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</si>
  <si>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</si>
  <si>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</si>
  <si>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</si>
  <si>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</si>
  <si>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</si>
  <si>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</si>
  <si>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</si>
  <si>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</si>
  <si>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</si>
  <si>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</si>
  <si>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</si>
  <si>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</si>
  <si>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</si>
  <si>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</si>
  <si>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</si>
  <si>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</si>
  <si>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</si>
  <si>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</si>
  <si>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</si>
  <si>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</si>
  <si>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</si>
  <si>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</si>
  <si>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</si>
  <si>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</si>
  <si>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</si>
  <si>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</si>
  <si>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</si>
  <si>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</si>
  <si>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</si>
  <si>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</si>
  <si>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</si>
  <si>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</si>
  <si>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</si>
  <si>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</si>
  <si>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</si>
  <si>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</si>
  <si>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</si>
  <si>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</si>
  <si>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</si>
  <si>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</si>
  <si>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</si>
  <si>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</si>
  <si>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</si>
  <si>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</si>
  <si>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</si>
  <si>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</si>
  <si>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</si>
  <si>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</si>
  <si>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</si>
  <si>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</si>
  <si>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</si>
  <si>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</si>
  <si>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</si>
  <si>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</si>
  <si>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</si>
  <si>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</si>
  <si>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</si>
  <si>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</si>
  <si>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</si>
  <si>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</si>
  <si>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</si>
  <si>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</si>
  <si>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</si>
  <si>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</si>
  <si>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</si>
  <si>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</si>
  <si>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</si>
  <si>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</si>
  <si>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</si>
  <si>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</si>
  <si>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</si>
  <si>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</si>
  <si>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</si>
  <si>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</si>
  <si>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</si>
  <si>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</si>
  <si>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</si>
  <si>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</si>
  <si>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</si>
  <si>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</si>
  <si>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</si>
  <si>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</si>
  <si>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</si>
  <si>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</si>
  <si>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</si>
  <si>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</si>
  <si>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</si>
  <si>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</si>
  <si>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</si>
  <si>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</si>
  <si>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</si>
  <si>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</si>
  <si>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</si>
  <si>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</si>
  <si>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</si>
  <si>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</si>
  <si>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</si>
  <si>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</si>
  <si>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</si>
  <si>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</si>
  <si>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</si>
  <si>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</si>
  <si>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</si>
  <si>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</si>
  <si>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</si>
  <si>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</si>
  <si>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</si>
  <si>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</si>
  <si>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</si>
  <si>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</si>
  <si>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</si>
  <si>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</si>
  <si>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</si>
  <si>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</si>
  <si>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</si>
  <si>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</si>
  <si>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</si>
  <si>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</si>
  <si>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</si>
  <si>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</si>
  <si>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</si>
  <si>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</si>
  <si>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</si>
  <si>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</si>
  <si>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</si>
  <si>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</si>
  <si>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</si>
  <si>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</si>
  <si>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</si>
  <si>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</si>
  <si>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</si>
  <si>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</si>
  <si>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</si>
  <si>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</si>
  <si>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</si>
  <si>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</si>
  <si>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</si>
  <si>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</si>
  <si>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</si>
  <si>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</si>
  <si>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</si>
  <si>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</si>
  <si>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</si>
  <si>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</si>
  <si>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</si>
  <si>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</si>
  <si>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</si>
  <si>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</si>
  <si>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</si>
  <si>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</si>
  <si>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</si>
  <si>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</si>
  <si>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</si>
  <si>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</si>
  <si>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</si>
  <si>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</si>
  <si>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</si>
  <si>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</si>
  <si>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</si>
  <si>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</si>
  <si>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</si>
  <si>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</si>
  <si>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</si>
  <si>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</si>
  <si>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</si>
  <si>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</si>
  <si>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</si>
  <si>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</si>
  <si>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</si>
  <si>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</si>
  <si>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</si>
  <si>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</si>
  <si>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</si>
  <si>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</si>
  <si>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</si>
  <si>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</si>
  <si>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</si>
  <si>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</si>
  <si>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</si>
  <si>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</si>
  <si>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</si>
  <si>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</si>
  <si>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</si>
  <si>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</si>
  <si>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</si>
  <si>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</si>
  <si>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</si>
  <si>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</si>
  <si>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</si>
  <si>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</si>
  <si>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</si>
  <si>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</si>
  <si>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</si>
  <si>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</si>
  <si>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</si>
  <si>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</si>
  <si>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</si>
  <si>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</si>
  <si>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</si>
  <si>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</si>
  <si>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</si>
  <si>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</si>
  <si>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</si>
  <si>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</si>
  <si>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</si>
  <si>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</si>
  <si>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</si>
  <si>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</si>
  <si>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</si>
  <si>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</si>
  <si>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</si>
  <si>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</si>
  <si>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</si>
  <si>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</si>
  <si>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</si>
  <si>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</si>
  <si>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</si>
  <si>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</si>
  <si>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</si>
  <si>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</si>
  <si>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</si>
  <si>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</si>
  <si>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</si>
  <si>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</si>
  <si>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</si>
  <si>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</si>
  <si>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</si>
  <si>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</si>
  <si>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</si>
  <si>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</si>
  <si>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</si>
  <si>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</si>
  <si>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</si>
  <si>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</si>
  <si>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</si>
  <si>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</si>
  <si>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</si>
  <si>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</si>
  <si>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</si>
  <si>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</si>
  <si>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</si>
  <si>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</si>
  <si>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</si>
  <si>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</si>
  <si>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</si>
  <si>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</si>
  <si>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</si>
  <si>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</si>
  <si>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</si>
  <si>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</si>
  <si>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</si>
  <si>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</si>
  <si>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</si>
  <si>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</si>
  <si>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</si>
  <si>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</si>
  <si>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</si>
  <si>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</si>
  <si>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</si>
  <si>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</si>
  <si>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</si>
  <si>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</si>
  <si>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</si>
  <si>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</si>
  <si>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</si>
  <si>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</si>
  <si>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</si>
  <si>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</si>
  <si>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</si>
  <si>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</si>
  <si>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</si>
  <si>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</si>
  <si>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</si>
  <si>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</si>
  <si>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</si>
  <si>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</si>
  <si>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</si>
  <si>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</si>
  <si>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</si>
  <si>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</si>
  <si>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</si>
  <si>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</si>
  <si>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</si>
  <si>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</si>
  <si>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</si>
  <si>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</si>
  <si>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</si>
  <si>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</si>
  <si>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</si>
  <si>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</si>
  <si>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</si>
  <si>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</si>
  <si>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</si>
  <si>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</si>
  <si>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</si>
  <si>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</si>
  <si>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</si>
  <si>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</si>
  <si>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</si>
  <si>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</si>
  <si>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</si>
  <si>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</si>
  <si>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</si>
  <si>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</si>
  <si>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</si>
  <si>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</si>
  <si>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</si>
  <si>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</si>
  <si>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</si>
  <si>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</si>
  <si>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</si>
  <si>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</si>
  <si>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</si>
  <si>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</si>
  <si>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</si>
  <si>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</si>
  <si>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</si>
  <si>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</si>
  <si>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</si>
  <si>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</si>
  <si>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</si>
  <si>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</si>
  <si>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</si>
  <si>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</si>
  <si>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</si>
  <si>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</si>
  <si>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</si>
  <si>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</si>
  <si>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</si>
  <si>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</si>
  <si>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</si>
  <si>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</si>
  <si>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</si>
  <si>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</si>
  <si>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</si>
  <si>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</si>
  <si>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</si>
  <si>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</si>
  <si>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</si>
  <si>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</si>
  <si>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</si>
  <si>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</si>
  <si>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</si>
  <si>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</si>
  <si>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</si>
  <si>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</si>
  <si>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</si>
  <si>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</si>
  <si>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</si>
  <si>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</si>
  <si>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</si>
  <si>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</si>
  <si>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</si>
  <si>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</si>
  <si>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</si>
  <si>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</si>
  <si>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</si>
  <si>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</si>
  <si>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</si>
  <si>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</si>
  <si>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</si>
  <si>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</si>
  <si>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</si>
  <si>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</si>
  <si>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</si>
  <si>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</si>
  <si>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</si>
  <si>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</si>
  <si>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</si>
  <si>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</si>
  <si>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</si>
  <si>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</si>
  <si>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</si>
  <si>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</si>
  <si>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</si>
  <si>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</si>
  <si>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</si>
  <si>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</si>
  <si>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</si>
  <si>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</si>
  <si>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</si>
  <si>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</si>
  <si>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</si>
  <si>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</si>
  <si>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</si>
  <si>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</si>
  <si>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</si>
  <si>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</si>
  <si>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</si>
  <si>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</si>
  <si>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</si>
  <si>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</si>
  <si>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</si>
  <si>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</si>
  <si>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</si>
  <si>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</si>
  <si>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</si>
  <si>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</si>
  <si>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</si>
  <si>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</si>
  <si>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</si>
  <si>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</si>
  <si>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</si>
  <si>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</si>
  <si>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</si>
  <si>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</si>
  <si>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</si>
  <si>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</si>
  <si>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</si>
  <si>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</si>
  <si>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</si>
  <si>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</si>
  <si>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</si>
  <si>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</si>
  <si>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</si>
  <si>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</si>
  <si>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</si>
  <si>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</si>
  <si>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</si>
  <si>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</si>
  <si>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</si>
  <si>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</si>
  <si>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</si>
  <si>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</si>
  <si>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</si>
  <si>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</si>
  <si>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</si>
  <si>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</si>
  <si>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</si>
  <si>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</si>
  <si>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</si>
  <si>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</si>
  <si>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</si>
  <si>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</si>
  <si>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</si>
  <si>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</si>
  <si>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</si>
  <si>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</si>
  <si>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</si>
  <si>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</si>
  <si>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</si>
  <si>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</si>
  <si>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</si>
  <si>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</si>
  <si>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</si>
  <si>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</si>
  <si>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</si>
  <si>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</si>
  <si>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</si>
  <si>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</si>
  <si>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</si>
  <si>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</si>
  <si>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</si>
  <si>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</si>
  <si>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</si>
  <si>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</si>
  <si>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</si>
  <si>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</si>
  <si>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</si>
  <si>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</si>
  <si>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</si>
  <si>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</si>
  <si>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</si>
  <si>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</si>
  <si>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</si>
  <si>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</si>
  <si>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</si>
  <si>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</si>
  <si>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</si>
  <si>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</si>
  <si>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</si>
  <si>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</si>
  <si>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</si>
  <si>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</si>
  <si>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</si>
  <si>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</si>
  <si>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</si>
  <si>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</si>
  <si>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</si>
  <si>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</si>
  <si>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</si>
  <si>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</si>
  <si>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</si>
  <si>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</si>
  <si>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</si>
  <si>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</si>
  <si>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</si>
  <si>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</si>
  <si>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</si>
  <si>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</si>
  <si>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</si>
  <si>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</si>
  <si>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</si>
  <si>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</si>
  <si>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</si>
  <si>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</si>
  <si>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</si>
  <si>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</si>
  <si>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</si>
  <si>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</si>
  <si>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</si>
  <si>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</si>
  <si>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</si>
  <si>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</si>
  <si>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</si>
  <si>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</si>
  <si>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</si>
  <si>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</si>
  <si>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</si>
  <si>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</si>
  <si>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</si>
  <si>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</si>
  <si>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</si>
  <si>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</si>
  <si>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</si>
  <si>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</si>
  <si>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</si>
  <si>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</si>
  <si>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</si>
  <si>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</si>
  <si>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</si>
  <si>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</si>
  <si>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</si>
  <si>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</si>
  <si>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</si>
  <si>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</si>
  <si>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</si>
  <si>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</si>
  <si>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</si>
  <si>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</si>
  <si>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</si>
  <si>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</si>
  <si>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</si>
  <si>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</si>
  <si>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</si>
  <si>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</si>
  <si>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</si>
  <si>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</si>
  <si>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</si>
  <si>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</si>
  <si>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</si>
  <si>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</si>
  <si>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</si>
  <si>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</si>
  <si>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</si>
  <si>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</si>
  <si>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</si>
  <si>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</si>
  <si>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</si>
  <si>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</si>
  <si>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</si>
  <si>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</si>
  <si>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</si>
  <si>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</si>
  <si>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</si>
  <si>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</si>
  <si>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</si>
  <si>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</si>
  <si>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</si>
  <si>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</si>
  <si>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</si>
  <si>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</si>
  <si>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</si>
  <si>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</si>
  <si>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</si>
  <si>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</si>
  <si>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</si>
  <si>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</si>
  <si>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</si>
  <si>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</si>
  <si>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</si>
  <si>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</si>
  <si>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</si>
  <si>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</si>
  <si>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</si>
  <si>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</si>
  <si>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</si>
  <si>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</si>
  <si>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</si>
  <si>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</si>
  <si>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</si>
  <si>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</si>
  <si>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</si>
  <si>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</si>
  <si>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</si>
  <si>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</si>
  <si>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</si>
  <si>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</si>
  <si>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</si>
  <si>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</si>
  <si>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</si>
  <si>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</si>
  <si>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</si>
  <si>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</si>
  <si>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</si>
  <si>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</si>
  <si>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</si>
  <si>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</si>
  <si>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</si>
  <si>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</si>
  <si>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</si>
  <si>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</si>
  <si>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</si>
  <si>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</si>
  <si>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</si>
  <si>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</si>
  <si>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</si>
  <si>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</si>
  <si>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</si>
  <si>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</si>
  <si>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</si>
  <si>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</si>
  <si>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</si>
  <si>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</si>
  <si>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</si>
  <si>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</si>
  <si>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</si>
  <si>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</si>
  <si>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</si>
  <si>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</si>
  <si>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</si>
  <si>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</si>
  <si>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</si>
  <si>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</si>
  <si>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</si>
  <si>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</si>
  <si>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</si>
  <si>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</si>
  <si>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</si>
  <si>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</si>
  <si>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</si>
  <si>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</si>
  <si>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</si>
  <si>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</si>
  <si>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</si>
  <si>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</si>
  <si>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</si>
  <si>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</si>
  <si>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</si>
  <si>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</si>
  <si>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</si>
  <si>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</si>
  <si>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</si>
  <si>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</si>
  <si>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</si>
  <si>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</si>
  <si>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</si>
  <si>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</si>
  <si>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</si>
  <si>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</si>
  <si>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</si>
  <si>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</si>
  <si>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</si>
  <si>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</si>
  <si>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</si>
  <si>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</si>
  <si>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</si>
  <si>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</si>
  <si>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</si>
  <si>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</si>
  <si>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</si>
  <si>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</si>
  <si>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</si>
  <si>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</si>
  <si>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</si>
  <si>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</si>
  <si>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</si>
  <si>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</si>
  <si>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</si>
  <si>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</si>
  <si>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</si>
  <si>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</si>
  <si>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</si>
  <si>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</si>
  <si>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</si>
  <si>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</si>
  <si>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</si>
  <si>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</si>
  <si>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</si>
  <si>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</si>
  <si>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</si>
  <si>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</si>
  <si>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</si>
  <si>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</si>
  <si>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</si>
  <si>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</si>
  <si>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</si>
  <si>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</si>
  <si>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</si>
  <si>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</si>
  <si>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</si>
  <si>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</si>
  <si>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</si>
  <si>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</si>
  <si>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</si>
  <si>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</si>
  <si>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</si>
  <si>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</si>
  <si>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</si>
  <si>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</si>
  <si>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</si>
  <si>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</si>
  <si>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</si>
  <si>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</si>
  <si>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</si>
  <si>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</si>
  <si>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</si>
  <si>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</si>
  <si>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</si>
  <si>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</si>
  <si>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</si>
  <si>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</si>
  <si>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</si>
  <si>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</si>
  <si>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</si>
  <si>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</si>
  <si>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</si>
  <si>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</si>
  <si>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</si>
  <si>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</si>
  <si>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</si>
  <si>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</si>
  <si>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</si>
  <si>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</si>
  <si>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</si>
  <si>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</si>
  <si>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</si>
  <si>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</si>
  <si>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</si>
  <si>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</si>
  <si>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</si>
  <si>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</si>
  <si>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</si>
  <si>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</si>
  <si>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</si>
  <si>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</si>
  <si>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</si>
  <si>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</si>
  <si>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</si>
  <si>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</si>
  <si>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</si>
  <si>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</si>
  <si>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</si>
  <si>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</si>
  <si>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</si>
  <si>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</si>
  <si>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</si>
  <si>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</si>
  <si>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</si>
  <si>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</si>
  <si>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</si>
  <si>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</si>
  <si>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</si>
  <si>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</si>
  <si>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</si>
  <si>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</si>
  <si>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</si>
  <si>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</si>
  <si>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</si>
  <si>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</si>
  <si>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</si>
  <si>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</si>
  <si>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</si>
  <si>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</si>
  <si>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</si>
  <si>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</si>
  <si>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</si>
  <si>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</si>
  <si>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</si>
  <si>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</si>
  <si>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</si>
  <si>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</si>
  <si>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</si>
  <si>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</si>
  <si>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</si>
  <si>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</si>
  <si>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</si>
  <si>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</si>
  <si>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</si>
  <si>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</si>
  <si>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</si>
  <si>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</si>
  <si>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</si>
  <si>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</si>
  <si>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</si>
  <si>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</si>
  <si>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</si>
  <si>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</si>
  <si>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</si>
  <si>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</si>
  <si>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</si>
  <si>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</si>
  <si>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</si>
  <si>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</si>
  <si>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</si>
  <si>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</si>
  <si>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</si>
  <si>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</si>
  <si>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</si>
  <si>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</si>
  <si>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</si>
  <si>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</si>
  <si>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</si>
  <si>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</si>
  <si>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</si>
  <si>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</si>
  <si>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</si>
  <si>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</si>
  <si>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</si>
  <si>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</si>
  <si>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</si>
  <si>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</si>
  <si>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</si>
  <si>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</si>
  <si>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</si>
  <si>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</si>
  <si>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</si>
  <si>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</si>
  <si>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</si>
  <si>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</si>
  <si>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</si>
  <si>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</si>
  <si>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</si>
  <si>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</si>
  <si>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</si>
  <si>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</si>
  <si>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</si>
  <si>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</si>
  <si>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</si>
  <si>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</si>
  <si>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</si>
  <si>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</si>
  <si>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</si>
  <si>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</si>
  <si>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</si>
  <si>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</si>
  <si>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</si>
  <si>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</si>
  <si>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</si>
  <si>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</si>
  <si>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</si>
  <si>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</si>
  <si>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</si>
  <si>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</si>
  <si>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</si>
  <si>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</si>
  <si>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</si>
  <si>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</si>
  <si>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</si>
  <si>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</si>
  <si>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</si>
  <si>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</si>
  <si>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</si>
  <si>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</si>
  <si>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</si>
  <si>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</si>
  <si>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</si>
  <si>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</si>
  <si>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</si>
  <si>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</si>
  <si>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</si>
  <si>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</si>
  <si>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</si>
  <si>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</si>
  <si>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</si>
  <si>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</si>
  <si>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</si>
  <si>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</si>
  <si>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</si>
  <si>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</si>
  <si>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</si>
  <si>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</si>
  <si>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</si>
  <si>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</si>
  <si>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</si>
  <si>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</si>
  <si>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</si>
  <si>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</si>
  <si>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</si>
  <si>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</si>
  <si>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</si>
  <si>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</si>
  <si>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</si>
  <si>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</si>
  <si>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</si>
  <si>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</si>
  <si>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</si>
  <si>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</si>
  <si>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</si>
  <si>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</si>
  <si>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</si>
  <si>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</si>
  <si>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</si>
  <si>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</si>
  <si>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</si>
  <si>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</si>
  <si>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</si>
  <si>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</si>
  <si>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</si>
  <si>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</si>
  <si>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</si>
  <si>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</si>
  <si>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</si>
  <si>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</si>
  <si>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</si>
  <si>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</si>
  <si>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</si>
  <si>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</si>
  <si>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</si>
  <si>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</si>
  <si>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</si>
  <si>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</si>
  <si>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</si>
  <si>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</si>
  <si>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</si>
  <si>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</si>
  <si>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</si>
  <si>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</si>
  <si>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</si>
  <si>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</si>
  <si>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</si>
  <si>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</si>
  <si>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</si>
  <si>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</si>
  <si>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</si>
  <si>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</si>
  <si>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</si>
  <si>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</si>
  <si>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</si>
  <si>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</si>
  <si>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</si>
  <si>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</si>
  <si>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</si>
  <si>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</si>
  <si>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</si>
  <si>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</si>
  <si>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</si>
  <si>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</si>
  <si>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</si>
  <si>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</si>
  <si>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</si>
  <si>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</si>
  <si>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</si>
  <si>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</si>
  <si>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</si>
  <si>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</si>
  <si>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</si>
  <si>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</si>
  <si>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</si>
  <si>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</si>
  <si>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</si>
  <si>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</si>
  <si>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</si>
  <si>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</si>
  <si>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</si>
  <si>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</si>
  <si>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</si>
  <si>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</si>
  <si>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</si>
  <si>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</si>
  <si>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</si>
  <si>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</si>
  <si>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</si>
  <si>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</si>
  <si>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</si>
  <si>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</si>
  <si>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</si>
  <si>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</si>
  <si>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</si>
  <si>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</si>
  <si>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</si>
  <si>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</si>
  <si>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</si>
  <si>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</si>
  <si>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</si>
  <si>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</si>
  <si>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</si>
  <si>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</si>
  <si>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</si>
  <si>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</si>
  <si>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</si>
  <si>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</si>
  <si>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</si>
  <si>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</si>
  <si>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</si>
  <si>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</si>
  <si>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</si>
  <si>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</si>
  <si>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</si>
  <si>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</si>
  <si>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</si>
  <si>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</si>
  <si>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</si>
  <si>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</si>
  <si>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</si>
  <si>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</si>
  <si>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</si>
  <si>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</si>
  <si>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</si>
  <si>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</si>
  <si>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</si>
  <si>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</si>
  <si>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</si>
  <si>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</si>
  <si>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</si>
  <si>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</si>
  <si>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</si>
  <si>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</si>
  <si>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</si>
  <si>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</si>
  <si>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</si>
  <si>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</si>
  <si>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</si>
  <si>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</si>
  <si>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</si>
  <si>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</si>
  <si>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</si>
  <si>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</si>
  <si>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</si>
  <si>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</si>
  <si>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</si>
  <si>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</si>
  <si>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</si>
  <si>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</si>
  <si>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</si>
  <si>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</si>
  <si>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</si>
  <si>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</si>
  <si>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</si>
  <si>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</si>
  <si>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</si>
  <si>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</si>
  <si>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</si>
  <si>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</si>
  <si>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</si>
  <si>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</si>
  <si>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</si>
  <si>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</si>
  <si>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</si>
  <si>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</si>
  <si>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</si>
  <si>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</si>
  <si>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</si>
  <si>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</si>
  <si>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</si>
  <si>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</si>
  <si>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</si>
  <si>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</si>
  <si>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</si>
  <si>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</si>
  <si>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</si>
  <si>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</si>
  <si>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</si>
  <si>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</si>
  <si>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</si>
  <si>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</si>
  <si>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</si>
  <si>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</si>
  <si>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</si>
  <si>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</si>
  <si>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</si>
  <si>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</si>
  <si>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</si>
  <si>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</si>
  <si>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</si>
  <si>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</si>
  <si>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</si>
  <si>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</si>
  <si>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</si>
  <si>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</si>
  <si>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</si>
  <si>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</si>
  <si>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</si>
  <si>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</si>
  <si>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</si>
  <si>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</si>
  <si>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</si>
  <si>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</si>
  <si>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</si>
  <si>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</si>
  <si>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</si>
  <si>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</si>
  <si>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</si>
  <si>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</si>
  <si>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</si>
  <si>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</si>
  <si>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</si>
  <si>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</si>
  <si>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</si>
  <si>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</si>
  <si>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</si>
  <si>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</si>
  <si>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</si>
  <si>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</si>
  <si>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</si>
  <si>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</si>
  <si>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</si>
  <si>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</si>
  <si>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</si>
  <si>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</si>
  <si>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</si>
  <si>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</si>
  <si>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</si>
  <si>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</si>
  <si>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</si>
  <si>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</si>
  <si>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</si>
  <si>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</si>
  <si>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</si>
  <si>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</si>
  <si>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</si>
  <si>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</si>
  <si>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</si>
  <si>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</si>
  <si>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</si>
  <si>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</si>
  <si>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</si>
  <si>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</si>
  <si>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</si>
  <si>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</si>
  <si>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</si>
  <si>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</si>
  <si>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</si>
  <si>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</si>
  <si>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</si>
  <si>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</si>
  <si>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</si>
  <si>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</si>
  <si>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</si>
  <si>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</si>
  <si>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</si>
  <si>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</si>
  <si>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</si>
  <si>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</si>
  <si>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</si>
  <si>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</si>
  <si>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</si>
  <si>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</si>
  <si>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</si>
  <si>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</si>
  <si>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</si>
  <si>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</si>
  <si>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</si>
  <si>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</si>
  <si>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</si>
  <si>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</si>
  <si>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</si>
  <si>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</si>
  <si>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</si>
  <si>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</si>
  <si>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</si>
  <si>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</si>
  <si>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</si>
  <si>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</si>
  <si>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</si>
  <si>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</si>
  <si>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</si>
  <si>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</si>
  <si>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</si>
  <si>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</si>
  <si>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</si>
  <si>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</si>
  <si>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</si>
  <si>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</si>
  <si>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</si>
  <si>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</si>
  <si>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</si>
  <si>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</si>
  <si>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</si>
  <si>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</si>
  <si>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</si>
  <si>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</si>
  <si>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</si>
  <si>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</si>
  <si>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</si>
  <si>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</si>
  <si>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</si>
  <si>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</si>
  <si>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</si>
  <si>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</si>
  <si>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</si>
  <si>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</si>
  <si>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</si>
  <si>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</si>
  <si>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</si>
  <si>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</si>
  <si>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</si>
  <si>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</si>
  <si>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</si>
  <si>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</si>
  <si>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</si>
  <si>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</si>
  <si>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</si>
  <si>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</si>
  <si>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</si>
  <si>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</si>
  <si>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</si>
  <si>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</si>
  <si>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</si>
  <si>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</si>
  <si>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</si>
  <si>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</si>
  <si>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</si>
  <si>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</si>
  <si>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</si>
  <si>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</si>
  <si>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</si>
  <si>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</si>
  <si>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</si>
  <si>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</si>
  <si>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</si>
  <si>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</si>
  <si>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</si>
  <si>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</si>
  <si>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</si>
  <si>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</si>
  <si>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</si>
  <si>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</si>
  <si>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</si>
  <si>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</si>
  <si>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</si>
  <si>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</si>
  <si>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</si>
  <si>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</si>
  <si>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</si>
  <si>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</si>
  <si>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</si>
  <si>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</si>
  <si>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</si>
  <si>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</si>
  <si>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</si>
  <si>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</si>
  <si>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</si>
  <si>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</si>
  <si>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</si>
  <si>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</si>
  <si>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</si>
  <si>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</si>
  <si>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</si>
  <si>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</si>
  <si>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</si>
  <si>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</si>
  <si>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</si>
  <si>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</si>
  <si>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</si>
  <si>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</si>
  <si>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</si>
  <si>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</si>
  <si>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</si>
  <si>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</si>
  <si>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</si>
  <si>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</si>
  <si>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</si>
  <si>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</si>
  <si>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</si>
  <si>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</si>
  <si>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</si>
  <si>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</si>
  <si>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</si>
  <si>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</si>
  <si>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</si>
  <si>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</si>
  <si>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</si>
  <si>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</si>
  <si>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</si>
  <si>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</si>
  <si>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</si>
  <si>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</si>
  <si>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</si>
  <si>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</si>
  <si>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</si>
  <si>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</si>
  <si>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</si>
  <si>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</si>
  <si>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</si>
  <si>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</si>
  <si>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</si>
  <si>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</si>
  <si>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</si>
  <si>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</si>
  <si>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</si>
  <si>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</si>
  <si>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</si>
  <si>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</si>
  <si>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</si>
  <si>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</si>
  <si>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</si>
  <si>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</si>
  <si>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</si>
  <si>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</si>
  <si>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</si>
  <si>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</si>
  <si>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</si>
  <si>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</si>
  <si>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</si>
  <si>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</si>
  <si>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</si>
  <si>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</si>
  <si>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</si>
  <si>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</si>
  <si>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</si>
  <si>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</si>
  <si>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</si>
  <si>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</si>
  <si>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</si>
  <si>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</si>
  <si>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</si>
  <si>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</si>
  <si>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</si>
  <si>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</si>
  <si>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</si>
  <si>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</si>
  <si>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</si>
  <si>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</si>
  <si>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</si>
  <si>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</si>
  <si>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</si>
  <si>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</si>
  <si>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</si>
  <si>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</si>
  <si>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</si>
  <si>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</si>
  <si>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</si>
  <si>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</si>
  <si>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</si>
  <si>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</si>
  <si>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</si>
  <si>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</si>
  <si>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</si>
  <si>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</si>
  <si>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</si>
  <si>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</si>
  <si>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</si>
  <si>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</si>
  <si>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</si>
  <si>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</si>
  <si>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</si>
  <si>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</si>
  <si>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</si>
  <si>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</si>
  <si>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</si>
  <si>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</si>
  <si>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</si>
  <si>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</si>
  <si>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</si>
  <si>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</si>
  <si>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</si>
  <si>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</si>
  <si>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</si>
  <si>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</si>
  <si>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</si>
  <si>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</si>
  <si>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</si>
  <si>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</si>
  <si>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</si>
  <si>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</si>
  <si>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</si>
  <si>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</si>
  <si>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</si>
  <si>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</si>
  <si>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</si>
  <si>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</si>
  <si>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</si>
  <si>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</si>
  <si>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</si>
  <si>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</si>
  <si>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</si>
  <si>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</si>
  <si>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</si>
  <si>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</si>
  <si>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</si>
  <si>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</si>
  <si>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</si>
  <si>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</si>
  <si>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</si>
  <si>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</si>
  <si>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</si>
  <si>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</si>
  <si>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</si>
  <si>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</si>
  <si>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</si>
  <si>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</si>
  <si>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</si>
  <si>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</si>
  <si>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</si>
  <si>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</si>
  <si>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</si>
  <si>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</si>
  <si>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</si>
  <si>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</si>
  <si>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</si>
  <si>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</si>
  <si>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</si>
  <si>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</si>
  <si>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</si>
  <si>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</si>
  <si>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</si>
  <si>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</si>
  <si>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</si>
  <si>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</si>
  <si>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</si>
  <si>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</si>
  <si>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</si>
  <si>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</si>
  <si>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</si>
  <si>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</si>
  <si>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</si>
  <si>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</si>
  <si>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</si>
  <si>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</si>
  <si>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</si>
  <si>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</si>
  <si>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</si>
  <si>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</si>
  <si>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</si>
  <si>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</si>
  <si>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</si>
  <si>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</si>
  <si>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</si>
  <si>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</si>
  <si>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</si>
  <si>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</si>
  <si>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</si>
  <si>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</si>
  <si>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</si>
  <si>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</si>
  <si>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</si>
  <si>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</si>
  <si>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</si>
  <si>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</si>
  <si>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</si>
  <si>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</si>
  <si>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</si>
  <si>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</si>
  <si>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</si>
  <si>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</si>
  <si>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</si>
  <si>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</si>
  <si>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</si>
  <si>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</si>
  <si>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</si>
  <si>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</si>
  <si>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</si>
  <si>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</si>
  <si>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</si>
  <si>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</si>
  <si>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</si>
  <si>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</si>
  <si>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</si>
  <si>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</si>
  <si>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</si>
  <si>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</si>
  <si>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</si>
  <si>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</si>
  <si>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</si>
  <si>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</si>
  <si>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</si>
  <si>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</si>
  <si>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</si>
  <si>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</si>
  <si>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</si>
  <si>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</si>
  <si>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</si>
  <si>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</si>
  <si>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</si>
  <si>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</si>
  <si>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</si>
  <si>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</si>
  <si>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</si>
  <si>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</si>
  <si>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</si>
  <si>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</si>
  <si>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</si>
  <si>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</si>
  <si>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</si>
  <si>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</si>
  <si>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</si>
  <si>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</si>
  <si>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</si>
  <si>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</si>
  <si>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</si>
  <si>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</si>
  <si>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</si>
  <si>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</si>
  <si>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</si>
  <si>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</si>
  <si>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</si>
  <si>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</si>
  <si>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</si>
  <si>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</si>
  <si>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</si>
  <si>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</si>
  <si>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</si>
  <si>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</si>
  <si>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</si>
  <si>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</si>
  <si>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</si>
  <si>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</si>
  <si>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</si>
  <si>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</si>
  <si>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</si>
  <si>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</si>
  <si>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</si>
  <si>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</si>
  <si>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</si>
  <si>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</si>
  <si>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</si>
  <si>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</si>
  <si>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</si>
  <si>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</si>
  <si>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</si>
  <si>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</si>
  <si>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</si>
  <si>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</si>
  <si>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</si>
  <si>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</si>
  <si>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</si>
  <si>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</si>
  <si>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</si>
  <si>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</si>
  <si>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</si>
  <si>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</si>
  <si>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</si>
  <si>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</si>
  <si>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</si>
  <si>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</si>
  <si>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</si>
  <si>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</si>
  <si>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</si>
  <si>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</si>
  <si>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</si>
  <si>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</si>
  <si>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</si>
  <si>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</si>
  <si>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</si>
  <si>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</si>
  <si>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</si>
  <si>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</si>
  <si>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</si>
  <si>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</si>
  <si>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</si>
  <si>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</si>
  <si>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</si>
  <si>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</si>
  <si>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</si>
  <si>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</si>
  <si>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</si>
  <si>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</si>
  <si>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</si>
  <si>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</si>
  <si>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</si>
  <si>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</si>
  <si>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</si>
  <si>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</si>
  <si>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</si>
  <si>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</si>
  <si>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</si>
  <si>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</si>
  <si>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</si>
  <si>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</si>
  <si>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</si>
  <si>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</si>
  <si>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</si>
  <si>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</si>
  <si>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</si>
  <si>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</si>
  <si>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</si>
  <si>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</si>
  <si>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</si>
  <si>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</si>
  <si>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</si>
  <si>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</si>
  <si>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</si>
  <si>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</si>
  <si>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</si>
  <si>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</si>
  <si>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</si>
  <si>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</si>
  <si>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</si>
  <si>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</si>
  <si>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</si>
  <si>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</si>
  <si>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</si>
  <si>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</si>
  <si>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</si>
  <si>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</si>
  <si>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</si>
  <si>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</si>
  <si>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</si>
  <si>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</si>
  <si>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</si>
  <si>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</si>
  <si>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</si>
  <si>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</si>
  <si>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</si>
  <si>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</si>
  <si>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</si>
  <si>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</si>
  <si>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</si>
  <si>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</si>
  <si>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</si>
  <si>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</si>
  <si>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</si>
  <si>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</si>
  <si>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</si>
  <si>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</si>
  <si>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</si>
  <si>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</si>
  <si>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</si>
  <si>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</si>
  <si>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</si>
  <si>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</si>
  <si>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</si>
  <si>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</si>
  <si>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</si>
  <si>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</si>
  <si>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</si>
  <si>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</si>
  <si>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</si>
  <si>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</si>
  <si>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</si>
  <si>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</si>
  <si>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</si>
  <si>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</si>
  <si>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</si>
  <si>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</si>
  <si>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</si>
  <si>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</si>
  <si>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</si>
  <si>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</si>
  <si>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</si>
  <si>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</si>
  <si>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</si>
  <si>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</si>
  <si>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</si>
  <si>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</si>
  <si>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</si>
  <si>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</si>
  <si>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</si>
  <si>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</si>
  <si>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</si>
  <si>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</si>
  <si>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</si>
  <si>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</si>
  <si>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</si>
  <si>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</si>
  <si>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</si>
  <si>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</si>
  <si>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</si>
  <si>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</si>
  <si>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</si>
  <si>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</si>
  <si>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</si>
  <si>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</si>
  <si>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</si>
  <si>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</si>
  <si>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</si>
  <si>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</si>
  <si>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</si>
  <si>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</si>
  <si>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</si>
  <si>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</si>
  <si>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</si>
  <si>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</si>
  <si>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</si>
  <si>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</si>
  <si>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</si>
  <si>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</si>
  <si>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</si>
  <si>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</si>
  <si>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</si>
  <si>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</si>
  <si>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</si>
  <si>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</si>
  <si>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</si>
  <si>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</si>
  <si>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</si>
  <si>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</si>
  <si>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</si>
  <si>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</si>
  <si>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</si>
  <si>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</si>
  <si>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</si>
  <si>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</si>
  <si>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</si>
  <si>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</si>
  <si>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</si>
  <si>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</si>
  <si>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</si>
  <si>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</si>
  <si>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</si>
  <si>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</si>
  <si>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</si>
  <si>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</si>
  <si>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</si>
  <si>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</si>
  <si>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</si>
  <si>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</si>
  <si>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</si>
  <si>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</si>
  <si>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</si>
  <si>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</si>
  <si>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</si>
  <si>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</si>
  <si>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</si>
  <si>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</si>
  <si>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</si>
  <si>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</si>
  <si>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</si>
  <si>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</si>
  <si>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</si>
  <si>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</si>
  <si>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</si>
  <si>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</si>
  <si>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</si>
  <si>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</si>
  <si>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</si>
  <si>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</si>
  <si>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</si>
  <si>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</si>
  <si>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</si>
  <si>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</si>
  <si>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</si>
  <si>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</si>
  <si>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</si>
  <si>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</si>
  <si>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</si>
  <si>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</si>
  <si>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</si>
  <si>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</si>
  <si>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</si>
  <si>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</si>
  <si>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</si>
  <si>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</si>
  <si>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</si>
  <si>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</si>
  <si>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</si>
  <si>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</si>
  <si>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</si>
  <si>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</si>
  <si>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</si>
  <si>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</si>
  <si>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</si>
  <si>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</si>
  <si>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</si>
  <si>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</si>
  <si>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</si>
  <si>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</si>
  <si>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</si>
  <si>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</si>
  <si>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</si>
  <si>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</si>
  <si>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</si>
  <si>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</si>
  <si>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</si>
  <si>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</si>
  <si>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</si>
  <si>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</si>
  <si>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</si>
  <si>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</si>
  <si>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</si>
  <si>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</si>
  <si>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</si>
  <si>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</si>
  <si>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</si>
  <si>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</si>
  <si>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</si>
  <si>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</si>
  <si>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</si>
  <si>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</si>
  <si>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</si>
  <si>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</si>
  <si>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</si>
  <si>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</si>
  <si>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</si>
  <si>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</si>
  <si>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</si>
  <si>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</si>
  <si>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</si>
  <si>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</si>
  <si>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</si>
  <si>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</si>
  <si>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</si>
  <si>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</si>
  <si>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</si>
  <si>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</si>
  <si>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</si>
  <si>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</si>
  <si>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</si>
  <si>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</si>
  <si>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</si>
  <si>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</si>
  <si>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</si>
  <si>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</si>
  <si>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</si>
  <si>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</si>
  <si>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</si>
  <si>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</si>
  <si>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</si>
  <si>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</si>
  <si>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</si>
  <si>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</si>
  <si>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</si>
  <si>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</si>
  <si>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</si>
  <si>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</si>
  <si>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</si>
  <si>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</si>
  <si>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</si>
  <si>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</si>
  <si>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</si>
  <si>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</si>
  <si>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</si>
  <si>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</si>
  <si>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</si>
  <si>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</si>
  <si>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</si>
  <si>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</si>
  <si>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</si>
  <si>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</si>
  <si>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</si>
  <si>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</si>
  <si>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</si>
  <si>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</si>
  <si>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</si>
  <si>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</si>
  <si>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</si>
  <si>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</si>
  <si>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</si>
  <si>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</si>
  <si>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</si>
  <si>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</si>
  <si>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</si>
  <si>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</si>
  <si>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</si>
  <si>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</si>
  <si>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</si>
  <si>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</si>
  <si>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</si>
  <si>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</si>
  <si>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</si>
  <si>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</si>
  <si>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</si>
  <si>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</si>
  <si>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</si>
  <si>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</si>
  <si>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</si>
  <si>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</si>
  <si>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</si>
  <si>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</si>
  <si>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</si>
  <si>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</si>
  <si>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</si>
  <si>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</si>
  <si>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</si>
  <si>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</si>
  <si>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</si>
  <si>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</si>
  <si>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</si>
  <si>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</si>
  <si>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</si>
  <si>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</si>
  <si>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</si>
  <si>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</si>
  <si>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</si>
  <si>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</si>
  <si>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</si>
  <si>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</si>
  <si>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</si>
  <si>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</si>
  <si>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</si>
  <si>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</si>
  <si>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</si>
  <si>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</si>
  <si>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</si>
  <si>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</si>
  <si>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</si>
  <si>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</si>
  <si>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</si>
  <si>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</si>
  <si>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</si>
  <si>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</si>
  <si>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</si>
  <si>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</si>
  <si>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</si>
  <si>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</si>
  <si>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</si>
  <si>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</si>
  <si>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</si>
  <si>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</si>
  <si>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</si>
  <si>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</si>
  <si>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</si>
  <si>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</si>
  <si>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</si>
  <si>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</si>
  <si>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</si>
  <si>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</si>
  <si>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</si>
  <si>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</si>
  <si>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</si>
  <si>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</si>
  <si>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</si>
  <si>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</si>
  <si>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</si>
  <si>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</si>
  <si>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</si>
  <si>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</si>
  <si>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</si>
  <si>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</si>
  <si>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</si>
  <si>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</si>
  <si>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</si>
  <si>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</si>
  <si>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</si>
  <si>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</si>
  <si>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</si>
  <si>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</si>
  <si>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</si>
  <si>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</si>
  <si>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</si>
  <si>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</si>
  <si>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</si>
  <si>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</si>
  <si>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</si>
  <si>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</si>
  <si>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</si>
  <si>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</si>
  <si>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</si>
  <si>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</si>
  <si>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</si>
  <si>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</si>
  <si>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</si>
  <si>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</si>
  <si>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</si>
  <si>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</si>
  <si>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</si>
  <si>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</si>
  <si>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</si>
  <si>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</si>
  <si>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</si>
  <si>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</si>
  <si>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</si>
  <si>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</si>
  <si>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</si>
  <si>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</si>
  <si>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</si>
  <si>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</si>
  <si>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</si>
  <si>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</si>
  <si>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</si>
  <si>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</si>
  <si>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</si>
  <si>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</si>
  <si>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</si>
  <si>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</si>
  <si>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</si>
  <si>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</si>
  <si>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</si>
  <si>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</si>
  <si>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</si>
  <si>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</si>
  <si>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</si>
  <si>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</si>
  <si>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</si>
  <si>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</si>
  <si>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</si>
  <si>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</si>
  <si>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</si>
  <si>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</si>
  <si>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</si>
  <si>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</si>
  <si>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</si>
  <si>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</si>
  <si>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</si>
  <si>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</si>
  <si>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</si>
  <si>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</si>
  <si>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</si>
  <si>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</si>
  <si>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</si>
  <si>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</si>
  <si>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</si>
  <si>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</si>
  <si>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</si>
  <si>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</si>
  <si>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</si>
  <si>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</si>
  <si>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</si>
  <si>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</si>
  <si>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</si>
  <si>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</si>
  <si>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</si>
  <si>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</si>
  <si>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</si>
  <si>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</si>
  <si>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</si>
  <si>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</si>
  <si>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</si>
  <si>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</si>
  <si>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</si>
  <si>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</si>
  <si>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</si>
  <si>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</si>
  <si>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</si>
  <si>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</si>
  <si>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</si>
  <si>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</si>
  <si>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</si>
  <si>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</si>
  <si>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</si>
  <si>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</si>
  <si>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</si>
  <si>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</si>
  <si>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</si>
  <si>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</si>
  <si>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</si>
  <si>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</si>
  <si>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</si>
  <si>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</si>
  <si>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</si>
  <si>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</si>
  <si>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</si>
  <si>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</si>
  <si>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</si>
  <si>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</si>
  <si>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</si>
  <si>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</si>
  <si>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</si>
  <si>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</si>
  <si>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</si>
  <si>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</si>
  <si>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</si>
  <si>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</si>
  <si>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</si>
  <si>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</si>
  <si>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</si>
  <si>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</si>
  <si>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</si>
  <si>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</si>
  <si>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</si>
  <si>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</si>
  <si>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</si>
  <si>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</si>
  <si>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</si>
  <si>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</si>
  <si>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</si>
  <si>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</si>
  <si>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</si>
  <si>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</si>
  <si>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</si>
  <si>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</si>
  <si>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</si>
  <si>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</si>
  <si>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</si>
  <si>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</si>
  <si>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</si>
  <si>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</si>
  <si>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</si>
  <si>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</si>
  <si>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</si>
  <si>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</si>
  <si>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</si>
  <si>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</si>
  <si>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</si>
  <si>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</si>
  <si>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</si>
  <si>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</si>
  <si>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</si>
  <si>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</si>
  <si>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</si>
  <si>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</si>
  <si>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</si>
  <si>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</si>
  <si>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</si>
  <si>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</si>
  <si>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</si>
  <si>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</si>
  <si>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</si>
  <si>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</si>
  <si>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</si>
  <si>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</si>
  <si>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</si>
  <si>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</si>
  <si>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</si>
  <si>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</si>
  <si>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</si>
  <si>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</si>
  <si>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</si>
  <si>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</si>
  <si>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</si>
  <si>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</si>
  <si>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</si>
  <si>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</si>
  <si>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</si>
  <si>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</si>
  <si>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</si>
  <si>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</si>
  <si>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</si>
  <si>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</si>
  <si>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</si>
  <si>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</si>
  <si>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</si>
  <si>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</si>
  <si>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</si>
  <si>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</si>
  <si>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</si>
  <si>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</si>
  <si>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</si>
  <si>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</si>
  <si>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</si>
  <si>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</si>
  <si>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</si>
  <si>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</si>
  <si>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</si>
  <si>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</si>
  <si>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</si>
  <si>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</si>
  <si>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</si>
  <si>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</si>
  <si>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</si>
  <si>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</si>
  <si>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</si>
  <si>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</si>
  <si>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</si>
  <si>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</si>
  <si>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</si>
  <si>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</si>
  <si>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</si>
  <si>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</si>
  <si>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</si>
  <si>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</si>
  <si>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</si>
  <si>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</si>
  <si>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</si>
  <si>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</si>
  <si>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</si>
  <si>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</si>
  <si>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</si>
  <si>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</si>
  <si>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</si>
  <si>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</si>
  <si>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</si>
  <si>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</si>
  <si>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</si>
  <si>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</si>
  <si>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</si>
  <si>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</si>
  <si>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</si>
  <si>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</si>
  <si>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</si>
  <si>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</si>
  <si>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</si>
  <si>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</si>
  <si>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</si>
  <si>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</si>
  <si>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</si>
  <si>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</si>
  <si>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</si>
  <si>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</si>
  <si>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</si>
  <si>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</si>
  <si>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</si>
  <si>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</si>
  <si>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</si>
  <si>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</si>
  <si>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</si>
  <si>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</si>
  <si>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</si>
  <si>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</si>
  <si>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</si>
  <si>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</si>
  <si>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</si>
  <si>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</si>
  <si>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</si>
  <si>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</si>
  <si>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</si>
  <si>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</si>
  <si>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</si>
  <si>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</si>
  <si>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</si>
  <si>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</si>
  <si>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</si>
  <si>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</si>
  <si>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</si>
  <si>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</si>
  <si>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</si>
  <si>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</si>
  <si>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</si>
  <si>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</si>
  <si>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</si>
  <si>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</si>
  <si>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</si>
  <si>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</si>
  <si>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</si>
  <si>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</si>
  <si>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</si>
  <si>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</si>
  <si>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</si>
  <si>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</si>
  <si>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</si>
  <si>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</si>
  <si>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</si>
  <si>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</si>
  <si>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</si>
  <si>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</si>
  <si>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</si>
  <si>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</si>
  <si>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</si>
  <si>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</si>
  <si>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</si>
  <si>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</si>
  <si>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</si>
  <si>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</si>
  <si>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</si>
  <si>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</si>
  <si>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</si>
  <si>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</si>
  <si>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</si>
  <si>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</si>
  <si>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</si>
  <si>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</si>
  <si>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</si>
  <si>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</si>
  <si>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</si>
  <si>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</si>
  <si>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</si>
  <si>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</si>
  <si>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</si>
  <si>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</si>
  <si>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</si>
  <si>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</si>
  <si>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</si>
  <si>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</si>
  <si>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</si>
  <si>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</si>
  <si>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</si>
  <si>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</si>
  <si>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</si>
  <si>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</si>
  <si>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</si>
  <si>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</si>
  <si>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</si>
  <si>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</si>
  <si>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</si>
  <si>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</si>
  <si>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</si>
  <si>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</si>
  <si>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</si>
  <si>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</si>
  <si>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</si>
  <si>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</si>
  <si>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</si>
  <si>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</si>
  <si>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</si>
  <si>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</si>
  <si>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</si>
  <si>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</si>
  <si>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</si>
  <si>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</si>
  <si>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</si>
  <si>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</si>
  <si>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</si>
  <si>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</si>
  <si>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</si>
  <si>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</si>
  <si>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</si>
  <si>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</si>
  <si>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</si>
  <si>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</si>
  <si>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</si>
  <si>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</si>
  <si>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</si>
  <si>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</si>
  <si>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</si>
  <si>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</si>
  <si>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</si>
  <si>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</si>
  <si>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</si>
  <si>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</si>
  <si>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</si>
  <si>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</si>
  <si>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</si>
  <si>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</si>
  <si>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</si>
  <si>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</si>
  <si>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</si>
  <si>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</si>
  <si>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</si>
  <si>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</si>
  <si>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</si>
  <si>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</si>
  <si>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</si>
  <si>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</si>
  <si>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</si>
  <si>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</si>
  <si>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</si>
  <si>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</si>
  <si>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</si>
  <si>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</si>
  <si>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</si>
  <si>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</si>
  <si>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</si>
  <si>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</si>
  <si>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</si>
  <si>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</si>
  <si>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</si>
  <si>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</si>
  <si>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</si>
  <si>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</si>
  <si>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</si>
  <si>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</si>
  <si>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</si>
  <si>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</si>
  <si>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</si>
  <si>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</si>
  <si>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</si>
  <si>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</si>
  <si>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</si>
  <si>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</si>
  <si>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</si>
  <si>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</si>
  <si>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</si>
  <si>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</si>
  <si>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</si>
  <si>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</si>
  <si>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</si>
  <si>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</si>
  <si>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</si>
  <si>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</si>
  <si>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</si>
  <si>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</si>
  <si>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</si>
  <si>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</si>
  <si>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</si>
  <si>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</si>
  <si>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</si>
  <si>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</si>
  <si>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</si>
  <si>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</si>
  <si>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</si>
  <si>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</si>
  <si>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</si>
  <si>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</si>
  <si>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</si>
  <si>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</si>
  <si>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</si>
  <si>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</si>
  <si>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</si>
  <si>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</si>
  <si>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</si>
  <si>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</si>
  <si>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</si>
  <si>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</si>
  <si>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</si>
  <si>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</si>
  <si>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</si>
  <si>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</si>
  <si>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</si>
  <si>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</si>
  <si>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</si>
  <si>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</si>
  <si>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</si>
  <si>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</si>
  <si>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</si>
  <si>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</si>
  <si>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</si>
  <si>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</si>
  <si>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</si>
  <si>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</si>
  <si>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</si>
  <si>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</si>
  <si>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</si>
  <si>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</si>
  <si>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</si>
  <si>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</si>
  <si>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</si>
  <si>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</si>
  <si>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</si>
  <si>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</si>
  <si>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</si>
  <si>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</si>
  <si>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</si>
  <si>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</si>
  <si>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</si>
  <si>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</si>
  <si>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</si>
  <si>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</si>
  <si>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</si>
  <si>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</si>
  <si>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</si>
  <si>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</si>
  <si>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</si>
  <si>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</si>
  <si>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</si>
  <si>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</si>
  <si>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</si>
  <si>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</si>
  <si>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</si>
  <si>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</si>
  <si>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</si>
  <si>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</si>
  <si>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</si>
  <si>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</si>
  <si>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</si>
  <si>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</si>
  <si>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</si>
  <si>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</si>
  <si>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</si>
  <si>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</si>
  <si>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</si>
  <si>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</si>
  <si>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</si>
  <si>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</si>
  <si>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</si>
  <si>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</si>
  <si>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</si>
  <si>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</si>
  <si>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</si>
  <si>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</si>
  <si>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</si>
  <si>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</si>
  <si>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</si>
  <si>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</si>
  <si>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</si>
  <si>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</si>
  <si>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</si>
  <si>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</si>
  <si>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</si>
  <si>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</si>
  <si>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</si>
  <si>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</si>
  <si>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</si>
  <si>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</si>
  <si>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</si>
  <si>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</si>
  <si>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</si>
  <si>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</si>
  <si>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</si>
  <si>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</si>
  <si>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</si>
  <si>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</si>
  <si>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</si>
  <si>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</si>
  <si>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</si>
  <si>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</si>
  <si>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</si>
  <si>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</si>
  <si>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</si>
  <si>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</si>
  <si>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</si>
  <si>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</si>
  <si>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</si>
  <si>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</si>
  <si>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</si>
  <si>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</si>
  <si>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</si>
  <si>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</si>
  <si>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</si>
  <si>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</si>
  <si>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</si>
  <si>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</si>
  <si>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</si>
  <si>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</si>
  <si>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</si>
  <si>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</si>
  <si>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</si>
  <si>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</si>
  <si>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</si>
  <si>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</si>
  <si>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</si>
  <si>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</si>
  <si>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</si>
  <si>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</si>
  <si>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</si>
  <si>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</si>
  <si>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</si>
  <si>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</si>
  <si>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</si>
  <si>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</si>
  <si>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</si>
  <si>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</si>
  <si>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</si>
  <si>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</si>
  <si>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</si>
  <si>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</si>
  <si>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</si>
  <si>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</si>
  <si>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</si>
  <si>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</si>
  <si>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</si>
  <si>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</si>
  <si>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</si>
  <si>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</si>
  <si>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</si>
  <si>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</si>
  <si>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</si>
  <si>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</si>
  <si>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</si>
  <si>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</si>
  <si>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</si>
  <si>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</si>
  <si>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</si>
  <si>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</si>
  <si>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</si>
  <si>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</si>
  <si>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</si>
  <si>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</si>
  <si>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</si>
  <si>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</si>
  <si>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</si>
  <si>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</si>
  <si>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</si>
  <si>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</si>
  <si>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</si>
  <si>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</si>
  <si>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</si>
  <si>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</si>
  <si>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</si>
  <si>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</si>
  <si>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</si>
  <si>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</si>
  <si>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</si>
  <si>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</si>
  <si>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</si>
  <si>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</si>
  <si>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</si>
  <si>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</si>
  <si>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</si>
  <si>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</si>
  <si>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</si>
  <si>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</si>
  <si>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</si>
  <si>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</si>
  <si>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</si>
  <si>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</si>
  <si>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</si>
  <si>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</si>
  <si>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</si>
  <si>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</si>
  <si>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</si>
  <si>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</si>
  <si>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</si>
  <si>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</si>
  <si>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</si>
  <si>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</si>
  <si>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</si>
  <si>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</si>
  <si>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</si>
  <si>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</si>
  <si>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</si>
  <si>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</si>
  <si>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</si>
  <si>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</si>
  <si>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</si>
  <si>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</si>
  <si>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</si>
  <si>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</si>
  <si>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</si>
  <si>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</si>
  <si>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</si>
  <si>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</si>
  <si>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</si>
  <si>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</si>
  <si>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</si>
  <si>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</si>
  <si>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</si>
  <si>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</si>
  <si>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</si>
  <si>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</si>
  <si>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</si>
  <si>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</si>
  <si>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</si>
  <si>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</si>
  <si>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</si>
  <si>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</si>
  <si>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</si>
  <si>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</si>
  <si>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</si>
  <si>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</si>
  <si>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</si>
  <si>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</si>
  <si>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</si>
  <si>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</si>
  <si>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</si>
  <si>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</si>
  <si>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</si>
  <si>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</si>
  <si>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</si>
  <si>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</si>
  <si>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</si>
  <si>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</si>
  <si>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</si>
  <si>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</si>
  <si>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</si>
  <si>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</si>
  <si>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</si>
  <si>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</si>
  <si>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</si>
  <si>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</si>
  <si>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</si>
  <si>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</si>
  <si>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</si>
  <si>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</si>
  <si>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</si>
  <si>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</si>
  <si>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</si>
  <si>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</si>
  <si>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</si>
  <si>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</si>
  <si>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Count of name</t>
  </si>
  <si>
    <t>Column Labels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</si>
  <si>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</si>
  <si>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</si>
  <si>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</si>
  <si>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</si>
  <si>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</si>
  <si>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</si>
  <si>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</si>
  <si>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</si>
  <si>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</si>
  <si>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</si>
  <si>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</si>
  <si>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</si>
  <si>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</si>
  <si>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</si>
  <si>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</si>
  <si>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All</t>
  </si>
  <si>
    <t>Date Created Conversion (Year)</t>
  </si>
  <si>
    <t>Goal Category</t>
  </si>
  <si>
    <t>&lt; $1k</t>
  </si>
  <si>
    <t>$1k - $5k</t>
  </si>
  <si>
    <t>$5k - $10k</t>
  </si>
  <si>
    <t>$10k - $15k</t>
  </si>
  <si>
    <t>$15k - $20k</t>
  </si>
  <si>
    <t>$20k - $25k</t>
  </si>
  <si>
    <t>$25k - $30k</t>
  </si>
  <si>
    <t>$30k - $35k</t>
  </si>
  <si>
    <t>$35k - $40k</t>
  </si>
  <si>
    <t>$40k - $45k</t>
  </si>
  <si>
    <t>$45k - $50k</t>
  </si>
  <si>
    <t xml:space="preserve">% Successful
</t>
  </si>
  <si>
    <t xml:space="preserve">% Failed
</t>
  </si>
  <si>
    <t xml:space="preserve">% Canceled
</t>
  </si>
  <si>
    <t xml:space="preserve"># Total
</t>
  </si>
  <si>
    <t xml:space="preserve"># Canceled
</t>
  </si>
  <si>
    <t xml:space="preserve"># Failed
</t>
  </si>
  <si>
    <t xml:space="preserve"># Successful
</t>
  </si>
  <si>
    <t xml:space="preserve">Goal
</t>
  </si>
  <si>
    <t xml:space="preserve">U_Goal
</t>
  </si>
  <si>
    <t xml:space="preserve">L_Goal
</t>
  </si>
  <si>
    <t>&gt; $50k</t>
  </si>
  <si>
    <t>Outcome</t>
  </si>
  <si>
    <t>Median</t>
  </si>
  <si>
    <t>Mean</t>
  </si>
  <si>
    <t>Minimum</t>
  </si>
  <si>
    <t>Maximum</t>
  </si>
  <si>
    <t>Variance</t>
  </si>
  <si>
    <t>Std Deviation</t>
  </si>
  <si>
    <t>Measure</t>
  </si>
  <si>
    <r>
      <t xml:space="preserve">The </t>
    </r>
    <r>
      <rPr>
        <b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 xml:space="preserve"> summarises the data more meaningfully as it is not influenced by the weight of outliers.</t>
    </r>
  </si>
  <si>
    <r>
      <t xml:space="preserve">There is more variability with </t>
    </r>
    <r>
      <rPr>
        <b/>
        <sz val="11"/>
        <color theme="1"/>
        <rFont val="Calibri"/>
        <family val="2"/>
        <scheme val="minor"/>
      </rPr>
      <t>successful</t>
    </r>
    <r>
      <rPr>
        <sz val="11"/>
        <color theme="1"/>
        <rFont val="Calibri"/>
        <family val="2"/>
        <scheme val="minor"/>
      </rPr>
      <t xml:space="preserve"> campaigns (given the higher standard deviation). This </t>
    </r>
    <r>
      <rPr>
        <b/>
        <sz val="11"/>
        <color theme="1"/>
        <rFont val="Calibri"/>
        <family val="2"/>
        <scheme val="minor"/>
      </rPr>
      <t>makes sense</t>
    </r>
    <r>
      <rPr>
        <sz val="11"/>
        <color theme="1"/>
        <rFont val="Calibri"/>
        <family val="2"/>
        <scheme val="minor"/>
      </rPr>
      <t xml:space="preserve"> as a </t>
    </r>
    <r>
      <rPr>
        <b/>
        <sz val="11"/>
        <color theme="1"/>
        <rFont val="Calibri"/>
        <family val="2"/>
        <scheme val="minor"/>
      </rPr>
      <t>campaign could be successful without many backers however, a failed campaign will typically have a low number of backers (meaning lower variation)</t>
    </r>
    <r>
      <rPr>
        <sz val="11"/>
        <color theme="1"/>
        <rFont val="Calibri"/>
        <family val="2"/>
        <scheme val="minor"/>
      </rPr>
      <t>.</t>
    </r>
  </si>
  <si>
    <t>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</si>
</sst>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75" formatCode="_-* #,##0_-;\-* #,##0_-;_-* &quot;-&quot;??_-;_-@_-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  <font>
      <b/>
      <sz val="11"/>
      <name val="Calibri"/>
      <family val="2"/>
      <scheme val="minor"/>
    </font>
    <font>
      <sz val="10"/>
      <color theme="1" tint="0.499984740745262"/>
      <name val="Arial Unicode MS"/>
    </font>
    <font>
      <sz val="11"/>
      <color theme="1" tint="0.49998474074526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00B050"/>
        <bgColor indexed="64"/>
      </patternFill>
    </fill>
    <fill>
      <patternFill patternType="solid">
        <fgColor rgb="FFFF5B5B"/>
        <bgColor indexed="64"/>
      </patternFill>
    </fill>
  </fills>
  <borders count="2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2" borderId="1" xfId="0" applyFont="1" applyFill="1" applyBorder="1"/>
    <xf numFmtId="0" fontId="0" fillId="3" borderId="0" xfId="0" applyFill="1"/>
    <xf numFmtId="0" fontId="0" fillId="0" borderId="1" xfId="0" applyFont="1" applyBorder="1"/>
    <xf numFmtId="0" fontId="0" fillId="4" borderId="0" xfId="0" applyFill="1"/>
    <xf numFmtId="43" fontId="1" fillId="0" borderId="0" xfId="2" applyFont="1" applyAlignment="1">
      <alignment horizontal="center"/>
    </xf>
    <xf numFmtId="43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0" fontId="3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2" fontId="0" fillId="0" borderId="0" xfId="0" applyNumberFormat="1"/>
    <xf numFmtId="175" fontId="0" fillId="0" borderId="0" xfId="2" applyNumberFormat="1" applyFont="1"/>
    <xf numFmtId="1" fontId="0" fillId="0" borderId="0" xfId="2" applyNumberFormat="1" applyFon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wrapText="1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  <xf numFmtId="0" fontId="0" fillId="0" borderId="0" xfId="0" applyAlignment="1">
      <alignment vertical="center"/>
    </xf>
    <xf numFmtId="9" fontId="4" fillId="0" borderId="0" xfId="1" applyFont="1" applyAlignment="1">
      <alignment vertical="center"/>
    </xf>
  </cellXfs>
  <cellStyles count="3">
    <cellStyle name="Comma" xfId="2" builtinId="3"/>
    <cellStyle name="Normal" xfId="0" builtinId="0"/>
    <cellStyle name="Percent" xfId="1" builtinId="5"/>
  </cellStyles>
  <dxfs count="73">
    <dxf>
      <fill>
        <patternFill>
          <bgColor rgb="FFFF8B8B"/>
        </patternFill>
      </fill>
    </dxf>
    <dxf>
      <fill>
        <patternFill>
          <bgColor rgb="FF00EA6A"/>
        </patternFill>
      </fill>
    </dxf>
    <dxf>
      <fill>
        <patternFill>
          <bgColor theme="8"/>
        </patternFill>
      </fill>
    </dxf>
    <dxf>
      <fill>
        <patternFill>
          <bgColor rgb="FF00E668"/>
        </patternFill>
      </fill>
    </dxf>
    <dxf>
      <fill>
        <patternFill>
          <bgColor rgb="FFFF5B5B"/>
        </patternFill>
      </fill>
    </dxf>
    <dxf>
      <fill>
        <patternFill>
          <bgColor rgb="FFFEEC02"/>
        </patternFill>
      </fill>
    </dxf>
    <dxf>
      <fill>
        <patternFill>
          <bgColor theme="2" tint="-9.9948118533890809E-2"/>
        </patternFill>
      </fill>
    </dxf>
    <dxf>
      <fill>
        <patternFill>
          <bgColor rgb="FFFF8B8B"/>
        </patternFill>
      </fill>
    </dxf>
    <dxf>
      <fill>
        <patternFill>
          <bgColor rgb="FF00EA6A"/>
        </patternFill>
      </fill>
    </dxf>
    <dxf>
      <fill>
        <patternFill>
          <bgColor theme="8"/>
        </patternFill>
      </fill>
    </dxf>
    <dxf>
      <fill>
        <patternFill>
          <bgColor rgb="FF00E668"/>
        </patternFill>
      </fill>
    </dxf>
    <dxf>
      <fill>
        <patternFill>
          <bgColor rgb="FFFF5B5B"/>
        </patternFill>
      </fill>
    </dxf>
    <dxf>
      <fill>
        <patternFill>
          <bgColor rgb="FFFEEC02"/>
        </patternFill>
      </fill>
    </dxf>
    <dxf>
      <fill>
        <patternFill>
          <bgColor theme="2" tint="-9.9948118533890809E-2"/>
        </patternFill>
      </fill>
    </dxf>
    <dxf>
      <fill>
        <patternFill>
          <bgColor rgb="FFFF8B8B"/>
        </patternFill>
      </fill>
    </dxf>
    <dxf>
      <fill>
        <patternFill>
          <bgColor rgb="FF00EA6A"/>
        </patternFill>
      </fill>
    </dxf>
    <dxf>
      <fill>
        <patternFill>
          <bgColor theme="8"/>
        </patternFill>
      </fill>
    </dxf>
    <dxf>
      <fill>
        <patternFill>
          <bgColor rgb="FF00E668"/>
        </patternFill>
      </fill>
    </dxf>
    <dxf>
      <fill>
        <patternFill>
          <bgColor rgb="FFFF5B5B"/>
        </patternFill>
      </fill>
    </dxf>
    <dxf>
      <fill>
        <patternFill>
          <bgColor rgb="FFFEEC02"/>
        </patternFill>
      </fill>
    </dxf>
    <dxf>
      <fill>
        <patternFill>
          <bgColor theme="2" tint="-9.9948118533890809E-2"/>
        </patternFill>
      </fill>
    </dxf>
    <dxf>
      <fill>
        <patternFill>
          <bgColor rgb="FFFF8B8B"/>
        </patternFill>
      </fill>
    </dxf>
    <dxf>
      <fill>
        <patternFill>
          <bgColor rgb="FF00EA6A"/>
        </patternFill>
      </fill>
    </dxf>
    <dxf>
      <fill>
        <patternFill>
          <bgColor theme="8"/>
        </patternFill>
      </fill>
    </dxf>
    <dxf>
      <fill>
        <patternFill>
          <bgColor rgb="FF00E668"/>
        </patternFill>
      </fill>
    </dxf>
    <dxf>
      <fill>
        <patternFill>
          <bgColor rgb="FFFF5B5B"/>
        </patternFill>
      </fill>
    </dxf>
    <dxf>
      <fill>
        <patternFill>
          <bgColor rgb="FFFEEC02"/>
        </patternFill>
      </fill>
    </dxf>
    <dxf>
      <fill>
        <patternFill>
          <bgColor theme="2" tint="-9.9948118533890809E-2"/>
        </patternFill>
      </fill>
    </dxf>
    <dxf>
      <fill>
        <patternFill>
          <bgColor rgb="FFFF8B8B"/>
        </patternFill>
      </fill>
    </dxf>
    <dxf>
      <fill>
        <patternFill>
          <bgColor rgb="FF00EA6A"/>
        </patternFill>
      </fill>
    </dxf>
    <dxf>
      <fill>
        <patternFill>
          <bgColor theme="8"/>
        </patternFill>
      </fill>
    </dxf>
    <dxf>
      <fill>
        <patternFill>
          <bgColor rgb="FF00E668"/>
        </patternFill>
      </fill>
    </dxf>
    <dxf>
      <fill>
        <patternFill>
          <bgColor rgb="FFFF5B5B"/>
        </patternFill>
      </fill>
    </dxf>
    <dxf>
      <fill>
        <patternFill>
          <bgColor rgb="FFFEEC02"/>
        </patternFill>
      </fill>
    </dxf>
    <dxf>
      <fill>
        <patternFill>
          <bgColor theme="2" tint="-9.9948118533890809E-2"/>
        </patternFill>
      </fill>
    </dxf>
    <dxf>
      <fill>
        <patternFill>
          <bgColor rgb="FFFF8B8B"/>
        </patternFill>
      </fill>
    </dxf>
    <dxf>
      <fill>
        <patternFill>
          <bgColor rgb="FF00EA6A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5B5B"/>
        </patternFill>
      </fill>
    </dxf>
    <dxf>
      <fill>
        <patternFill>
          <bgColor rgb="FFFEEC02"/>
        </patternFill>
      </fill>
    </dxf>
    <dxf>
      <fill>
        <patternFill>
          <bgColor theme="2" tint="-9.9948118533890809E-2"/>
        </patternFill>
      </fill>
    </dxf>
    <dxf>
      <fill>
        <patternFill>
          <bgColor rgb="FFFF8B8B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5B5B"/>
        </patternFill>
      </fill>
    </dxf>
    <dxf>
      <fill>
        <patternFill>
          <bgColor rgb="FFFEEC02"/>
        </patternFill>
      </fill>
    </dxf>
    <dxf>
      <fill>
        <patternFill>
          <bgColor theme="2" tint="-9.9948118533890809E-2"/>
        </patternFill>
      </fill>
    </dxf>
    <dxf>
      <alignment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vertical="center" textRotation="0" wrapText="0" indent="0" justifyLastLine="0" shrinkToFit="0" readingOrder="0"/>
    </dxf>
    <dxf>
      <numFmt numFmtId="0" formatCode="General"/>
      <alignment vertical="center" textRotation="0" wrapText="0" indent="0" justifyLastLine="0" shrinkToFit="0" readingOrder="0"/>
    </dxf>
    <dxf>
      <numFmt numFmtId="0" formatCode="General"/>
      <alignment vertical="center" textRotation="0" wrapText="0" indent="0" justifyLastLine="0" shrinkToFit="0" readingOrder="0"/>
    </dxf>
    <dxf>
      <numFmt numFmtId="0" formatCode="General"/>
      <alignment vertical="center" textRotation="0" wrapText="0" indent="0" justifyLastLine="0" shrinkToFit="0" readingOrder="0"/>
    </dxf>
    <dxf>
      <numFmt numFmtId="0" formatCode="General"/>
      <alignment vertical="center" textRotation="0" wrapText="0" indent="0" justifyLastLine="0" shrinkToFit="0" readingOrder="0"/>
    </dxf>
    <dxf>
      <font>
        <b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 tint="0.499984740745262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theme="1" tint="0.499984740745262"/>
      </font>
      <alignment vertical="center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5B5B"/>
        </patternFill>
      </fill>
    </dxf>
    <dxf>
      <fill>
        <patternFill>
          <bgColor rgb="FFFEEC02"/>
        </patternFill>
      </fill>
    </dxf>
    <dxf>
      <fill>
        <patternFill>
          <bgColor theme="2" tint="-9.9948118533890809E-2"/>
        </patternFill>
      </fill>
    </dxf>
    <dxf>
      <font>
        <b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5" formatCode="_-* #,##0_-;\-* #,##0_-;_-* &quot;-&quot;??_-;_-@_-"/>
    </dxf>
    <dxf>
      <numFmt numFmtId="0" formatCode="General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</dxf>
    <dxf>
      <numFmt numFmtId="19" formatCode="d/mm/yyyy"/>
    </dxf>
    <dxf>
      <numFmt numFmtId="19" formatCode="d/mm/yyyy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E668"/>
      <color rgb="FF00EA6A"/>
      <color rgb="FFFF5B5B"/>
      <color rgb="FFFEEC02"/>
      <color rgb="FFFF8B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Campagin</a:t>
            </a:r>
            <a:r>
              <a:rPr lang="en-AU" baseline="0"/>
              <a:t> Outcome </a:t>
            </a:r>
            <a:r>
              <a:rPr lang="en-AU"/>
              <a:t>by Category</a:t>
            </a:r>
          </a:p>
        </c:rich>
      </c:tx>
      <c:layout>
        <c:manualLayout>
          <c:xMode val="edge"/>
          <c:yMode val="edge"/>
          <c:x val="0.15961429390291731"/>
          <c:y val="2.13302605466999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EEC0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5B5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772111819355918E-2"/>
          <c:y val="0.18494411369310546"/>
          <c:w val="0.89204005749281334"/>
          <c:h val="0.606331220792522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EEC0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B1-4590-93C8-9FDA3AF1172C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B5B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B1-4590-93C8-9FDA3AF1172C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B1-4590-93C8-9FDA3AF1172C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B1-4590-93C8-9FDA3AF11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1040160"/>
        <c:axId val="1453309184"/>
      </c:barChart>
      <c:catAx>
        <c:axId val="1701040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Category of Campagin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309184"/>
        <c:crosses val="autoZero"/>
        <c:auto val="1"/>
        <c:lblAlgn val="ctr"/>
        <c:lblOffset val="100"/>
        <c:noMultiLvlLbl val="0"/>
      </c:catAx>
      <c:valAx>
        <c:axId val="145330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#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04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9881950101064951"/>
          <c:y val="3.137904103450484E-2"/>
          <c:w val="0.38068362144387125"/>
          <c:h val="0.108036617374047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Campaign</a:t>
            </a:r>
            <a:r>
              <a:rPr lang="en-AU" baseline="0"/>
              <a:t> Outcome by Subcategory</a:t>
            </a:r>
            <a:endParaRPr lang="en-AU"/>
          </a:p>
        </c:rich>
      </c:tx>
      <c:layout>
        <c:manualLayout>
          <c:xMode val="edge"/>
          <c:yMode val="edge"/>
          <c:x val="0.25553570808735376"/>
          <c:y val="3.17905806328664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EEC0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5B5B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807128000149524E-2"/>
          <c:y val="0.1614106095648935"/>
          <c:w val="0.88607575502706104"/>
          <c:h val="0.4702199353793646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EEC02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8E-4AD3-BABD-EF885534F2D8}"/>
            </c:ext>
          </c:extLst>
        </c:ser>
        <c:ser>
          <c:idx val="1"/>
          <c:order val="1"/>
          <c:tx>
            <c:strRef>
              <c:f>'State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B5B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8E-4AD3-BABD-EF885534F2D8}"/>
            </c:ext>
          </c:extLst>
        </c:ser>
        <c:ser>
          <c:idx val="2"/>
          <c:order val="2"/>
          <c:tx>
            <c:strRef>
              <c:f>'State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E-4AD3-BABD-EF885534F2D8}"/>
            </c:ext>
          </c:extLst>
        </c:ser>
        <c:ser>
          <c:idx val="3"/>
          <c:order val="3"/>
          <c:tx>
            <c:strRef>
              <c:f>'State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8E-4AD3-BABD-EF885534F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9137856"/>
        <c:axId val="1699856720"/>
      </c:barChart>
      <c:catAx>
        <c:axId val="1709137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Subcategory of Campaign</a:t>
                </a:r>
              </a:p>
            </c:rich>
          </c:tx>
          <c:layout>
            <c:manualLayout>
              <c:xMode val="edge"/>
              <c:yMode val="edge"/>
              <c:x val="0.43071547007793914"/>
              <c:y val="0.848953163032838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856720"/>
        <c:crosses val="autoZero"/>
        <c:auto val="1"/>
        <c:lblAlgn val="ctr"/>
        <c:lblOffset val="100"/>
        <c:noMultiLvlLbl val="0"/>
      </c:catAx>
      <c:valAx>
        <c:axId val="169985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# of Campagins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13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6719440461600488"/>
          <c:y val="2.1106736657917759E-2"/>
          <c:w val="0.30329401933732641"/>
          <c:h val="8.637141273182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Campaign</a:t>
            </a:r>
            <a:r>
              <a:rPr lang="en-AU" baseline="0"/>
              <a:t> Outcome by Launch Month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EEC0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5B5B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EEC02"/>
              </a:solidFill>
              <a:round/>
            </a:ln>
            <a:effectLst/>
          </c:spPr>
          <c:marker>
            <c:symbol val="none"/>
          </c:marker>
          <c:cat>
            <c:strRef>
              <c:f>'State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D-4F9A-83D4-0FAA26ACC920}"/>
            </c:ext>
          </c:extLst>
        </c:ser>
        <c:ser>
          <c:idx val="1"/>
          <c:order val="1"/>
          <c:tx>
            <c:strRef>
              <c:f>'State by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5B5B"/>
              </a:solidFill>
              <a:round/>
            </a:ln>
            <a:effectLst/>
          </c:spPr>
          <c:marker>
            <c:symbol val="none"/>
          </c:marker>
          <c:cat>
            <c:strRef>
              <c:f>'State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1D-4F9A-83D4-0FAA26ACC920}"/>
            </c:ext>
          </c:extLst>
        </c:ser>
        <c:ser>
          <c:idx val="2"/>
          <c:order val="2"/>
          <c:tx>
            <c:strRef>
              <c:f>'State by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'State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1D-4F9A-83D4-0FAA26ACC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795488"/>
        <c:axId val="1708251472"/>
      </c:lineChart>
      <c:catAx>
        <c:axId val="176879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8251472"/>
        <c:crosses val="autoZero"/>
        <c:auto val="1"/>
        <c:lblAlgn val="ctr"/>
        <c:lblOffset val="100"/>
        <c:noMultiLvlLbl val="0"/>
      </c:catAx>
      <c:valAx>
        <c:axId val="170825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# of</a:t>
                </a:r>
                <a:r>
                  <a:rPr lang="en-AU" baseline="0"/>
                  <a:t> Campaigns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79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55383601813924199"/>
          <c:y val="2.8888048105500868E-2"/>
          <c:w val="0.44616398186075795"/>
          <c:h val="0.100396675256934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Outcomes</a:t>
            </a:r>
            <a:r>
              <a:rPr lang="en-AU" baseline="0"/>
              <a:t> Based on Goal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6057582496844E-2"/>
          <c:y val="0.14997588036661844"/>
          <c:w val="0.92034451323355571"/>
          <c:h val="0.64507370732059366"/>
        </c:manualLayout>
      </c:layout>
      <c:lineChart>
        <c:grouping val="standard"/>
        <c:varyColors val="0"/>
        <c:ser>
          <c:idx val="0"/>
          <c:order val="0"/>
          <c:tx>
            <c:strRef>
              <c:f>'Bonus - Outcomes based on goals'!$I$1</c:f>
              <c:strCache>
                <c:ptCount val="1"/>
                <c:pt idx="0">
                  <c:v>% Successful
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goals'!$D$2:$D$13</c:f>
              <c:strCache>
                <c:ptCount val="12"/>
                <c:pt idx="0">
                  <c:v>&lt; $1k</c:v>
                </c:pt>
                <c:pt idx="1">
                  <c:v>$1k - $5k</c:v>
                </c:pt>
                <c:pt idx="2">
                  <c:v>$5k - $10k</c:v>
                </c:pt>
                <c:pt idx="3">
                  <c:v>$10k - $15k</c:v>
                </c:pt>
                <c:pt idx="4">
                  <c:v>$15k - $20k</c:v>
                </c:pt>
                <c:pt idx="5">
                  <c:v>$20k - $25k</c:v>
                </c:pt>
                <c:pt idx="6">
                  <c:v>$25k - $30k</c:v>
                </c:pt>
                <c:pt idx="7">
                  <c:v>$30k - $35k</c:v>
                </c:pt>
                <c:pt idx="8">
                  <c:v>$35k - $40k</c:v>
                </c:pt>
                <c:pt idx="9">
                  <c:v>$40k - $45k</c:v>
                </c:pt>
                <c:pt idx="10">
                  <c:v>$45k - $50k</c:v>
                </c:pt>
                <c:pt idx="11">
                  <c:v>&gt; $50k</c:v>
                </c:pt>
              </c:strCache>
            </c:strRef>
          </c:cat>
          <c:val>
            <c:numRef>
              <c:f>'Bonus - Outcomes based on goals'!$I$2:$I$13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F-4692-9015-65B3493F3ED0}"/>
            </c:ext>
          </c:extLst>
        </c:ser>
        <c:ser>
          <c:idx val="1"/>
          <c:order val="1"/>
          <c:tx>
            <c:strRef>
              <c:f>'Bonus - Outcomes based on goals'!$J$1</c:f>
              <c:strCache>
                <c:ptCount val="1"/>
                <c:pt idx="0">
                  <c:v>% Failed
</c:v>
                </c:pt>
              </c:strCache>
            </c:strRef>
          </c:tx>
          <c:spPr>
            <a:ln w="28575" cap="rnd">
              <a:solidFill>
                <a:srgbClr val="FF5B5B"/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goals'!$D$2:$D$13</c:f>
              <c:strCache>
                <c:ptCount val="12"/>
                <c:pt idx="0">
                  <c:v>&lt; $1k</c:v>
                </c:pt>
                <c:pt idx="1">
                  <c:v>$1k - $5k</c:v>
                </c:pt>
                <c:pt idx="2">
                  <c:v>$5k - $10k</c:v>
                </c:pt>
                <c:pt idx="3">
                  <c:v>$10k - $15k</c:v>
                </c:pt>
                <c:pt idx="4">
                  <c:v>$15k - $20k</c:v>
                </c:pt>
                <c:pt idx="5">
                  <c:v>$20k - $25k</c:v>
                </c:pt>
                <c:pt idx="6">
                  <c:v>$25k - $30k</c:v>
                </c:pt>
                <c:pt idx="7">
                  <c:v>$30k - $35k</c:v>
                </c:pt>
                <c:pt idx="8">
                  <c:v>$35k - $40k</c:v>
                </c:pt>
                <c:pt idx="9">
                  <c:v>$40k - $45k</c:v>
                </c:pt>
                <c:pt idx="10">
                  <c:v>$45k - $50k</c:v>
                </c:pt>
                <c:pt idx="11">
                  <c:v>&gt; $50k</c:v>
                </c:pt>
              </c:strCache>
            </c:strRef>
          </c:cat>
          <c:val>
            <c:numRef>
              <c:f>'Bonus - Outcomes based on goals'!$J$2:$J$13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9F-4692-9015-65B3493F3ED0}"/>
            </c:ext>
          </c:extLst>
        </c:ser>
        <c:ser>
          <c:idx val="2"/>
          <c:order val="2"/>
          <c:tx>
            <c:strRef>
              <c:f>'Bonus - Outcomes based on goals'!$K$1</c:f>
              <c:strCache>
                <c:ptCount val="1"/>
                <c:pt idx="0">
                  <c:v>% Canceled
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- Outcomes based on goals'!$D$2:$D$13</c:f>
              <c:strCache>
                <c:ptCount val="12"/>
                <c:pt idx="0">
                  <c:v>&lt; $1k</c:v>
                </c:pt>
                <c:pt idx="1">
                  <c:v>$1k - $5k</c:v>
                </c:pt>
                <c:pt idx="2">
                  <c:v>$5k - $10k</c:v>
                </c:pt>
                <c:pt idx="3">
                  <c:v>$10k - $15k</c:v>
                </c:pt>
                <c:pt idx="4">
                  <c:v>$15k - $20k</c:v>
                </c:pt>
                <c:pt idx="5">
                  <c:v>$20k - $25k</c:v>
                </c:pt>
                <c:pt idx="6">
                  <c:v>$25k - $30k</c:v>
                </c:pt>
                <c:pt idx="7">
                  <c:v>$30k - $35k</c:v>
                </c:pt>
                <c:pt idx="8">
                  <c:v>$35k - $40k</c:v>
                </c:pt>
                <c:pt idx="9">
                  <c:v>$40k - $45k</c:v>
                </c:pt>
                <c:pt idx="10">
                  <c:v>$45k - $50k</c:v>
                </c:pt>
                <c:pt idx="11">
                  <c:v>&gt; $50k</c:v>
                </c:pt>
              </c:strCache>
            </c:strRef>
          </c:cat>
          <c:val>
            <c:numRef>
              <c:f>'Bonus - Outcomes based on goals'!$K$2:$K$13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9F-4692-9015-65B3493F3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5901984"/>
        <c:axId val="1461147664"/>
      </c:lineChart>
      <c:catAx>
        <c:axId val="176590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Goal Category</a:t>
                </a:r>
                <a:r>
                  <a:rPr lang="en-AU" baseline="0"/>
                  <a:t> </a:t>
                </a:r>
                <a:endParaRPr lang="en-AU"/>
              </a:p>
            </c:rich>
          </c:tx>
          <c:layout>
            <c:manualLayout>
              <c:xMode val="edge"/>
              <c:yMode val="edge"/>
              <c:x val="0.49124631844683536"/>
              <c:y val="0.8973084768166641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147664"/>
        <c:crosses val="autoZero"/>
        <c:auto val="1"/>
        <c:lblAlgn val="ctr"/>
        <c:lblOffset val="100"/>
        <c:noMultiLvlLbl val="0"/>
      </c:catAx>
      <c:valAx>
        <c:axId val="146114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% of Campaigns</a:t>
                </a:r>
                <a:r>
                  <a:rPr lang="en-AU" baseline="0"/>
                  <a:t> 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90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0785007566464336E-2"/>
          <c:y val="1.7829451759301462E-2"/>
          <c:w val="0.3206497565666887"/>
          <c:h val="8.72306482673746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0</xdr:row>
      <xdr:rowOff>72390</xdr:rowOff>
    </xdr:from>
    <xdr:to>
      <xdr:col>17</xdr:col>
      <xdr:colOff>30480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A7985B-B03B-455F-932F-AB2A36EFE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0</xdr:row>
      <xdr:rowOff>38100</xdr:rowOff>
    </xdr:from>
    <xdr:to>
      <xdr:col>17</xdr:col>
      <xdr:colOff>556260</xdr:colOff>
      <xdr:row>25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6EFF40-3B82-4FF7-9D78-FC9AE567C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289560</xdr:colOff>
      <xdr:row>0</xdr:row>
      <xdr:rowOff>0</xdr:rowOff>
    </xdr:from>
    <xdr:to>
      <xdr:col>10</xdr:col>
      <xdr:colOff>1051560</xdr:colOff>
      <xdr:row>22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47251E-DDF9-4091-BA40-86C069692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26670</xdr:rowOff>
    </xdr:from>
    <xdr:to>
      <xdr:col>15</xdr:col>
      <xdr:colOff>297180</xdr:colOff>
      <xdr:row>27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270D4B-D811-4154-B2A7-26127EAB3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niel_wranger bourke" refreshedDate="44450.474888310186" backgroundQuery="1" createdVersion="6" refreshedVersion="6" minRefreshableVersion="3" recordCount="0" supportSubquery="1" supportAdvancedDrill="1" xr:uid="{CB2098B2-D434-46ED-8AAF-B153BD9BD999}">
  <cacheSource type="external" connectionId="1"/>
  <cacheFields count="5">
    <cacheField name="[Table1].[state].[state]" caption="state" numFmtId="0" hierarchy="5" level="1">
      <sharedItems count="4">
        <s v="canceled"/>
        <s v="failed"/>
        <s v="successful"/>
        <s v="live" u="1"/>
      </sharedItems>
    </cacheField>
    <cacheField name="[Table1].[Date Created Conversion (Month)].[Date Created Conversion (Month)]" caption="Date Created Conversion (Month)" numFmtId="0" hierarchy="2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Count of state]" caption="Count of state" numFmtId="0" hierarchy="37" level="32767"/>
    <cacheField name="[Table1].[Category].[Category]" caption="Category" numFmtId="0" hierarchy="16" level="1">
      <sharedItems containsSemiMixedTypes="0" containsNonDate="0" containsString="0"/>
    </cacheField>
    <cacheField name="[Table1].[Date Created Conversion (Year)].[Date Created Conversion (Year)]" caption="Date Created Conversion (Year)" numFmtId="0" hierarchy="21" level="1">
      <sharedItems containsSemiMixedTypes="0" containsNonDate="0" containsString="0"/>
    </cacheField>
  </cacheFields>
  <cacheHierarchies count="39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Category and Sub-Category]" caption="Category and Sub-Category" attribute="1" defaultMemberUniqueName="[Table1].[Category and Sub-Category].[All]" allUniqueName="[Table1].[Category and Sub-Category].[All]" dimensionUniqueName="[Table1]" displayFolder="" count="0" memberValueDatatype="130" unbalanced="0"/>
    <cacheHierarchy uniqueName="[Table1].[Percent Funded]" caption="Percent Funded" attribute="1" defaultMemberUniqueName="[Table1].[Percent Funded].[All]" allUniqueName="[Table1].[Percent Funded].[All]" dimensionUniqueName="[Table1]" displayFolder="" count="0" memberValueDatatype="5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Subcategory]" caption="Subcategory" attribute="1" defaultMemberUniqueName="[Table1].[Subcategory].[All]" allUniqueName="[Table1].[Subcategory].[All]" dimensionUniqueName="[Table1]" displayFolder="" count="0" memberValueDatatype="130" unbalanced="0"/>
    <cacheHierarchy uniqueName="[Table1].[Date Created Conversion]" caption="Date Created Conversion" attribute="1" time="1" defaultMemberUniqueName="[Table1].[Date Created Conversion].[All]" allUniqueName="[Table1].[Date Created Conversion].[All]" dimensionUniqueName="[Table1]" displayFolder="" count="0" memberValueDatatype="7" unbalanced="0"/>
    <cacheHierarchy uniqueName="[Table1].[Date Ended Conversion]" caption="Date Ended Conversion" attribute="1" time="1" defaultMemberUniqueName="[Table1].[Date Ended Conversion].[All]" allUniqueName="[Table1].[Date Ended Conversion].[All]" dimensionUniqueName="[Table1]" displayFolder="" count="0" memberValueDatatype="7" unbalanced="0"/>
    <cacheHierarchy uniqueName="[Table1].[Date Created Conversion (Month)]" caption="Date Created Conversion (Month)" attribute="1" defaultMemberUniqueName="[Table1].[Date Created Conversion (Month)].[All]" allUniqueName="[Table1].[Date Created Conversion (Month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Date Created Conversion (Year)]" caption="Date Created Conversion (Year)" attribute="1" defaultMemberUniqueName="[Table1].[Date Created Conversion (Year)].[All]" allUniqueName="[Table1].[Date Created Conversion (Year)].[All]" dimensionUniqueName="[Table1]" displayFolder="" count="2" memberValueDatatype="130" unbalanced="0">
      <fieldsUsage count="2">
        <fieldUsage x="-1"/>
        <fieldUsage x="4"/>
      </fieldsUsage>
    </cacheHierarchy>
    <cacheHierarchy uniqueName="[Table2].[upper goal]" caption="upper goal" attribute="1" defaultMemberUniqueName="[Table2].[upper goal].[All]" allUniqueName="[Table2].[upper goal].[All]" dimensionUniqueName="[Table2]" displayFolder="" count="0" memberValueDatatype="20" unbalanced="0"/>
    <cacheHierarchy uniqueName="[Table2].[Goal]" caption="Goal" attribute="1" defaultMemberUniqueName="[Table2].[Goal].[All]" allUniqueName="[Table2].[Goal].[All]" dimensionUniqueName="[Table2]" displayFolder="" count="0" memberValueDatatype="130" unbalanced="0"/>
    <cacheHierarchy uniqueName="[Table2].[Number Successful]" caption="Number Successful" attribute="1" defaultMemberUniqueName="[Table2].[Number Successful].[All]" allUniqueName="[Table2].[Number Successful].[All]" dimensionUniqueName="[Table2]" displayFolder="" count="0" memberValueDatatype="130" unbalanced="0"/>
    <cacheHierarchy uniqueName="[Table2].[Number Failed]" caption="Number Failed" attribute="1" defaultMemberUniqueName="[Table2].[Number Failed].[All]" allUniqueName="[Table2].[Number Failed].[All]" dimensionUniqueName="[Table2]" displayFolder="" count="0" memberValueDatatype="130" unbalanced="0"/>
    <cacheHierarchy uniqueName="[Table2].[Number Canceled]" caption="Number Canceled" attribute="1" defaultMemberUniqueName="[Table2].[Number Canceled].[All]" allUniqueName="[Table2].[Number Canceled].[All]" dimensionUniqueName="[Table2]" displayFolder="" count="0" memberValueDatatype="130" unbalanced="0"/>
    <cacheHierarchy uniqueName="[Table2].[Total Projects]" caption="Total Projects" attribute="1" defaultMemberUniqueName="[Table2].[Total Projects].[All]" allUniqueName="[Table2].[Total Projects].[All]" dimensionUniqueName="[Table2]" displayFolder="" count="0" memberValueDatatype="130" unbalanced="0"/>
    <cacheHierarchy uniqueName="[Table2].[Percentage Successful]" caption="Percentage Successful" attribute="1" defaultMemberUniqueName="[Table2].[Percentage Successful].[All]" allUniqueName="[Table2].[Percentage Successful].[All]" dimensionUniqueName="[Table2]" displayFolder="" count="0" memberValueDatatype="130" unbalanced="0"/>
    <cacheHierarchy uniqueName="[Table2].[Percentage Failed]" caption="Percentage Failed" attribute="1" defaultMemberUniqueName="[Table2].[Percentage Failed].[All]" allUniqueName="[Table2].[Percentage Failed].[All]" dimensionUniqueName="[Table2]" displayFolder="" count="0" memberValueDatatype="130" unbalanced="0"/>
    <cacheHierarchy uniqueName="[Table2].[Percentage Canceled]" caption="Percentage Canceled" attribute="1" defaultMemberUniqueName="[Table2].[Percentage Canceled].[All]" allUniqueName="[Table2].[Percentage Canceled].[All]" dimensionUniqueName="[Table2]" displayFolder="" count="0" memberValueDatatype="130" unbalanced="0"/>
    <cacheHierarchy uniqueName="[Table2].[Column1]" caption="Column1" attribute="1" defaultMemberUniqueName="[Table2].[Column1].[All]" allUniqueName="[Table2].[Column1].[All]" dimensionUniqueName="[Table2]" displayFolder="" count="0" memberValueDatatype="130" unbalanced="0"/>
    <cacheHierarchy uniqueName="[Table1].[Date Created Conversion (Month Index)]" caption="Date Created Conversion (Month Index)" attribute="1" defaultMemberUniqueName="[Table1].[Date Created Conversion (Month Index)].[All]" allUniqueName="[Table1].[Date Created Conversion (Month Index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Count of name]" caption="Count of name" measure="1" displayFolder="" measureGroup="Table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Percentage Successful]" caption="Count of Percentage Successful" measure="1" displayFolder="" measureGroup="Table2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3">
    <dimension measure="1" name="Measures" uniqueName="[Measures]" caption="Measures"/>
    <dimension name="Table1" uniqueName="[Table1]" caption="Table1"/>
    <dimension name="Table2" uniqueName="[Table2]" caption="Table2"/>
  </dimensions>
  <measureGroups count="2">
    <measureGroup name="Table1" caption="Table1"/>
    <measureGroup name="Table2" caption="Table2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_wranger bourke" refreshedDate="44450.503861226854" createdVersion="6" refreshedVersion="6" minRefreshableVersion="3" recordCount="4114" xr:uid="{69EC6264-7F22-479F-8122-D7F9D1412037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 Category" numFmtId="0">
      <sharedItems count="12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or equal to 50000"/>
        <s v="45000 to 49999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ountA" numFmtId="0" formula="state= &quot;Successful&quot;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2T00:10:11"/>
    <d v="2015-07-23T03:00:00"/>
  </r>
  <r>
    <x v="1"/>
    <s v="FannibalFest Fan Convention"/>
    <s v="A Hannibal TV Show Fan Convention and Art Collective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14:24:43"/>
    <d v="2017-03-02T14:24:43"/>
  </r>
  <r>
    <x v="2"/>
    <s v="Charlie teaser completion"/>
    <s v="Completion fund for post-production for teaser of British crime/drama tv series about a girl who sells morals for money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6:51:23"/>
    <d v="2016-02-15T16:51:23"/>
  </r>
  <r>
    <x v="3"/>
    <s v="Unsure/Positive: A Dramedy Series About Life with HIV"/>
    <s v="We already produced the *very* beginning of this story. Help us to see it through?"/>
    <x v="1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12:21:47"/>
    <d v="2014-08-07T12:21:47"/>
  </r>
  <r>
    <x v="4"/>
    <s v="Party Monsters"/>
    <s v="19th centuryâ€™s most notorious literary characters, out of step with the times, find comradery as roommates in modern day Los Angeles."/>
    <x v="3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20:01:19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x v="4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22:23:27"/>
    <d v="2016-07-29T05:35:00"/>
  </r>
  <r>
    <x v="6"/>
    <s v="POINT HOPE"/>
    <s v="The story of &quot;Point Hope&quot; will honor, respect, and share the beauty and traditions of the Alaska Natives in Point Hope, AK: the Inupiat"/>
    <x v="0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4T01:44:10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x v="0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6T01:07:47"/>
    <d v="2016-07-05T01:07:47"/>
  </r>
  <r>
    <x v="8"/>
    <s v="Sizzling in the Kitchen Flynn Style"/>
    <s v="Help us raise the funds to film our pilot episode!"/>
    <x v="4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22:40:12"/>
    <d v="2016-04-15T21:00:00"/>
  </r>
  <r>
    <x v="9"/>
    <s v="The Academy: Mockumentary Sitcom TV Pilot"/>
    <s v="Capturing everyday life at Falkirk Academy, a fictitious elite private high school where &quot;everyday life&quot; is anything but normal."/>
    <x v="2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8T02:29:04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x v="4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1T01:37:59"/>
    <d v="2014-06-25T01:37:59"/>
  </r>
  <r>
    <x v="11"/>
    <s v="2016 TAPR DCC Video on HamRadioNow"/>
    <s v="HamRadioNow will produce YouTube video of the complete 2016 ARRL &amp; TAPR Amateur Radio (Ham Radio) Digital Communications Conference"/>
    <x v="0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8:41:02"/>
    <d v="2016-08-22T03:00:00"/>
  </r>
  <r>
    <x v="12"/>
    <s v="Spinward Traveller (T.V. Pilot)"/>
    <s v="Spinward Traveller is based on the award winning role-playing game. Launch your imagination into the Traveller universe at Jump 6."/>
    <x v="5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7:07:05"/>
    <d v="2014-07-16T03:00:00"/>
  </r>
  <r>
    <x v="13"/>
    <s v="Can't Go Home"/>
    <s v="A travel series hosted by touring musicians that profiles a different American city in each episode."/>
    <x v="4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6:15:09"/>
    <d v="2016-06-23T20:27:00"/>
  </r>
  <r>
    <x v="14"/>
    <s v="3010 | Sci-fi Series"/>
    <s v="A highly charged post apocalyptic sci fi series that pulls no punches!"/>
    <x v="0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8T00:38:08"/>
    <d v="2014-07-13T13:59:00"/>
  </r>
  <r>
    <x v="15"/>
    <s v="Cien&amp;Cia"/>
    <s v="Cien&amp;Cia es un proyecto transmedia para televisiÃ³n; la finalidad de la venta de camisetas es financiar el reality (Factual)."/>
    <x v="4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9:24:18"/>
    <d v="2015-09-27T20:14:00"/>
  </r>
  <r>
    <x v="16"/>
    <s v="ArtMoose TV Series"/>
    <s v="We want to create a Sizzle Reel to pitch a Reality TV Series to TV Executive starring artists Art Moose will use new artists each week."/>
    <x v="1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9:06:51"/>
    <d v="2014-06-16T05:30:00"/>
  </r>
  <r>
    <x v="17"/>
    <s v="Humble Pie"/>
    <s v="Uplifting English sitcom, a love letter to youthful exuberance that proves once and for all that none of us are ready for real life."/>
    <x v="4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7:33:42"/>
    <d v="2014-11-04T18:33:42"/>
  </r>
  <r>
    <x v="18"/>
    <s v="Indian As Apple Pie TV"/>
    <s v="The Indian cooking show you crave: complete with cooking, travel to India, and loads of spicy inspiration with Anupy."/>
    <x v="5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13:00:56"/>
    <d v="2014-09-17T13:00:56"/>
  </r>
  <r>
    <x v="19"/>
    <s v="Brouhaha (an Original Sitcom)"/>
    <s v="Brouhaha chronicles the adventures of aspiring comedian and prolific hedonist Jenny Carmichael as she works at a clickbait website."/>
    <x v="2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9:35:34"/>
    <d v="2015-07-20T19:35:34"/>
  </r>
  <r>
    <x v="20"/>
    <s v="Finding Kylie Hard Read Fund"/>
    <s v="Help us reach our goal &amp; pay the drama dept that is performing the hard read, which is set for October 2015."/>
    <x v="4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8:11:52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x v="6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5:03:09"/>
    <d v="2014-09-26T15:03:09"/>
  </r>
  <r>
    <x v="22"/>
    <s v="CREATURES OF HABIT!"/>
    <s v="Meet Gary, and Troy: Two unlikely friends that investigate &quot;strange phenomenon&quot;."/>
    <x v="2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21:52:20"/>
    <d v="2015-01-01T07:59:00"/>
  </r>
  <r>
    <x v="23"/>
    <s v="Bad Boy of Beauty and Bride Crashers!"/>
    <s v="Lois and Berlin are the Lucy and Ricky of reality. You will go on  journey to reinvent beauty from the inside out. Be the star !"/>
    <x v="4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8:41:41"/>
    <d v="2015-04-30T15:20:00"/>
  </r>
  <r>
    <x v="24"/>
    <s v="Bring STL Up Late to TV"/>
    <s v="STL Up Late is a weekly late night comedy talk show for St. Louis television."/>
    <x v="7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9:41:03"/>
    <d v="2015-09-15T19:39:00"/>
  </r>
  <r>
    <x v="25"/>
    <s v="RAM- An independent writer's breakthrough tv production"/>
    <s v="A dram-com television series revolved around memory and the hardships and revelations that come with its early turning point."/>
    <x v="2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10T00:36:01"/>
    <d v="2016-01-09T00:36:01"/>
  </r>
  <r>
    <x v="26"/>
    <s v="You, Me &amp; Sicily:  Part I Editing"/>
    <s v="Highlighting Sicily's points of light: its extraordinary people. Editing phase is now underway!!!"/>
    <x v="4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12:22:24"/>
    <d v="2014-08-17T12:22:24"/>
  </r>
  <r>
    <x v="27"/>
    <s v="B-Rabbit TV Comedy Pilot"/>
    <s v="B-Rabbit is a hilarious depiction of immigrating to New Zealand and the life you desperately tried to leave behind."/>
    <x v="8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7T03:57:13"/>
    <d v="2014-11-16T04:57:13"/>
  </r>
  <r>
    <x v="28"/>
    <s v="John Earle Dog Training Concept Development Reel"/>
    <s v="John and Brian are on a quest to change people's lives and rehabilitate dogs."/>
    <x v="1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23:08:04"/>
    <d v="2015-12-16T23:08:04"/>
  </r>
  <r>
    <x v="29"/>
    <s v="The JOB Prelude."/>
    <s v="Genuine, no cliche Cop dramedy. Stories based on Adam's time as a Constable. What really goes on? Think you know the Police? Find out."/>
    <x v="4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6:09:28"/>
    <d v="2014-07-22T16:09:28"/>
  </r>
  <r>
    <x v="30"/>
    <s v="Introverts Web Series"/>
    <s v="Comedy series about three introverted roommates coping with single life, secret resentments, and loudmouthed extroverts."/>
    <x v="4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7:01:55"/>
    <d v="2014-08-21T07:01:55"/>
  </r>
  <r>
    <x v="31"/>
    <s v="The Alan Katz Show"/>
    <s v="After a two-year hiatus, The Alan Katz Show is coming back! But it can't unless we can get a 16gb flash drive valued at $12.71!"/>
    <x v="2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9:00:34"/>
    <d v="2016-01-25T19:00:34"/>
  </r>
  <r>
    <x v="32"/>
    <s v="Over &amp; Out"/>
    <s v="Approaching a milestone birthday, Gail abandons her group of yuppie stay-at-home mom friends for the vibrant and rowdy gay community."/>
    <x v="9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5:03:37"/>
    <d v="2016-05-13T03:59:00"/>
  </r>
  <r>
    <x v="33"/>
    <s v="Imaginary Problems"/>
    <s v="3 best friends balance their work, personal and private lives while finding time for their imaginary friends (who are 3 puppets)."/>
    <x v="0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5:51:41"/>
    <d v="2015-11-08T16:51:41"/>
  </r>
  <r>
    <x v="34"/>
    <s v="#Josh: T.V. Show Sizzle Reel"/>
    <s v="A digitally dependent Josh, is forced to coexist with his promiscuous problematic cousin Wes, and face his fears of a human connection"/>
    <x v="4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7:43:21"/>
    <d v="2014-08-05T07:43:21"/>
  </r>
  <r>
    <x v="35"/>
    <s v="Why Adam? A TV show about the science behind everyday life!"/>
    <s v="Why Adam? is an independent TV show that explores concepts of basic science in everyday life."/>
    <x v="4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7:00:14"/>
    <d v="2015-04-28T00:00:00"/>
  </r>
  <r>
    <x v="36"/>
    <s v="THE LISTENING BOX"/>
    <s v="A modern day priest makes an unusual discovery, setting off a chain of events."/>
    <x v="0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7:22:05"/>
    <d v="2015-04-04T06:22:05"/>
  </r>
  <r>
    <x v="37"/>
    <s v="The Journey"/>
    <s v="Take an unscripted, real-time journey with Greg Aiello to the planet's wildest and most iconic places on this adventure travel TV show."/>
    <x v="8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6:37:59"/>
    <d v="2015-02-27T16:37:59"/>
  </r>
  <r>
    <x v="38"/>
    <s v="Brewz Brothers TV"/>
    <s v="A television show about three brothers from Chicago on a mission to discover and highlight the best breweries in America."/>
    <x v="4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1T01:22:24"/>
    <d v="2013-05-11T01:22:24"/>
  </r>
  <r>
    <x v="39"/>
    <s v="Deep Cuts - Series"/>
    <s v="Mystery-Drama Series. Following a shocking event, residents of a remote woodland community learn that some wounds never heal..."/>
    <x v="9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5T01:07:48"/>
    <d v="2014-05-25T22:59:00"/>
  </r>
  <r>
    <x v="40"/>
    <s v="Regal Fare Season One"/>
    <s v="There is a cooking show in production that needs your help, a show about using local ingredients to create simple and elegant meals."/>
    <x v="4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5:08:08"/>
    <d v="2014-06-19T04:00:00"/>
  </r>
  <r>
    <x v="41"/>
    <s v="Up on High Ground TV series"/>
    <s v="A TV series that takes place in a high school setting with religions,morals,&amp; ethics as a guiding message for students &amp; their families"/>
    <x v="4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13:39:14"/>
    <d v="2014-10-05T13:39:14"/>
  </r>
  <r>
    <x v="42"/>
    <s v="BROS TV Pilot (Iraq)"/>
    <s v="A show that explores the universal hospitality and shenanigans of BRO cultures in the most forbidden and unfamiliar places on earth!"/>
    <x v="1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5:20:26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x v="1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8:58:06"/>
    <d v="2014-07-13T00:00:00"/>
  </r>
  <r>
    <x v="44"/>
    <s v="BIG WHISKEY TV Show"/>
    <s v="The Creator of the hit FOX show THE BOURBON LOUNGE brings you BIG WHISKEY. A new travel show exploring whiskey like you've never seen."/>
    <x v="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3T02:22:17"/>
    <d v="2014-10-07T02:22:17"/>
  </r>
  <r>
    <x v="45"/>
    <s v="The Art of the Lift"/>
    <s v="The Art of the Lift is a crime drama that follows an expert crew of pick-pockets and their attempt at breaking in a new recruit."/>
    <x v="0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14:58:27"/>
    <d v="2016-04-27T14:58:27"/>
  </r>
  <r>
    <x v="46"/>
    <s v="New equipment for Joy's World!"/>
    <s v="The legendary community TV programme Joy's World is in dire need of new equipment! We are hoping you can help."/>
    <x v="0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23:09:34"/>
    <d v="2015-12-15T23:09:34"/>
  </r>
  <r>
    <x v="47"/>
    <s v="Jane Don't Date - TV pilot (sitcom)"/>
    <s v="Cursed with attracting odd men, an independent woman takes on the Chicago dating scene again with the help of her offbeat friends."/>
    <x v="0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9:40:07"/>
    <d v="2014-12-19T20:40:07"/>
  </r>
  <r>
    <x v="48"/>
    <s v="'Noir' A New Independant Tech-Noir TV Pilot"/>
    <s v="With future neo-London as a backdrop to this new independent TV pilot, we investigate the bad and the corrupt that rule London."/>
    <x v="4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12:24:20"/>
    <d v="2015-03-01T12:00:00"/>
  </r>
  <r>
    <x v="49"/>
    <s v="Driving Jersey - Season Five"/>
    <s v="Driving Jersey is real people telling real stories."/>
    <x v="1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4T04:14:05"/>
    <d v="2015-10-24T04:14:05"/>
  </r>
  <r>
    <x v="50"/>
    <s v="The Love Lounge"/>
    <s v="A brand new dating show which helps one lucky lady find her Mr Right with difficult decisions to make along the way."/>
    <x v="2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8:04:18"/>
    <d v="2015-01-30T17:00:00"/>
  </r>
  <r>
    <x v="51"/>
    <s v="SKY CITY HAYA"/>
    <s v="Please help us reach stretch goals of 16k, 26k, 41k for the soundtrack, extended scenes &amp; story development for our sci-fi TV series!"/>
    <x v="1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22:17:17"/>
    <d v="2015-08-10T22:17:17"/>
  </r>
  <r>
    <x v="52"/>
    <s v="Kode Orange - New TV Series"/>
    <s v="Kode Orange is an original television series that follows the lives of two police officers who join a special unit in high-crime LA"/>
    <x v="1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6:50:46"/>
    <d v="2014-07-17T16:50:46"/>
  </r>
  <r>
    <x v="53"/>
    <s v="Rolling out Vegan Mashup's Season 2"/>
    <s v="Delicious TV's Vegan Mashup launching season two on public television"/>
    <x v="4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13:10:45"/>
    <d v="2014-04-04T22:00:00"/>
  </r>
  <r>
    <x v="54"/>
    <s v="&quot;Stand-In&quot; Television Pilot"/>
    <s v="TV stand-in Elizabeth was diagnosed BRCA+ as her mother was succumbing to cancer. This pilot navigates evolving modern female identity."/>
    <x v="1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7:07:01"/>
    <d v="2015-12-25T17:07:01"/>
  </r>
  <r>
    <x v="55"/>
    <s v="Di FAMILY"/>
    <s v="A story of an Italian family who tried it the right way but realized things work better if they do it &quot;their&quot; way. Weekly Series PILOT"/>
    <x v="0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23:15:16"/>
    <d v="2016-05-27T23:15:16"/>
  </r>
  <r>
    <x v="56"/>
    <s v="Voxwomen Cycling Show"/>
    <s v="We want to see more women's cycling on TV - and we need your help to make it happen!"/>
    <x v="0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13:10:24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x v="6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9:59:22"/>
    <d v="2015-04-25T19:59:22"/>
  </r>
  <r>
    <x v="58"/>
    <s v="Gloaming"/>
    <s v="Alex thought he knew how the world worked. You live, you die and it's over. He was very, very wrong."/>
    <x v="1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7:52:52"/>
    <d v="2014-11-19T18:52:52"/>
  </r>
  <r>
    <x v="59"/>
    <s v="&quot;Momentum&quot; - The Series"/>
    <s v="An electronic music producer stuck in his blue collar life has overnight success thrown at him when his music leaks on the internet."/>
    <x v="8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5:39:36"/>
    <d v="2015-09-14T21:00:00"/>
  </r>
  <r>
    <x v="60"/>
    <s v="Ever Since - Short Film"/>
    <s v="Set in a beautiful but desolate world, we see how loneliness can lead to friendship in unconventional ways."/>
    <x v="4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21:38:37"/>
    <d v="2014-03-23T00:00:00"/>
  </r>
  <r>
    <x v="61"/>
    <s v="SPLITTING THE SYNAPSE"/>
    <s v="An exploration of the shadows that follow us from our past, the darkness that lives inside us and the ability to find our own freedom"/>
    <x v="0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9:32:37"/>
    <d v="2013-06-06T19:32:37"/>
  </r>
  <r>
    <x v="62"/>
    <s v="SPECIMEN 0625c - Sci-Fi Thriller"/>
    <s v="A man is forced to repeatedly crawl through a mysterious maze not knowing who captured him or why, but he is determined to find out."/>
    <x v="4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9:11:18"/>
    <d v="2013-03-03T19:11:18"/>
  </r>
  <r>
    <x v="63"/>
    <s v="The Attic"/>
    <s v="The Attic is my first short film.  Please help me with post production and distribution so that I can let it out into the world"/>
    <x v="4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21:53:33"/>
    <d v="2013-12-28T04:59:00"/>
  </r>
  <r>
    <x v="64"/>
    <s v="Millennial, The Movie"/>
    <s v="At the dawn of the New Millennium, a group of teenagers battle the Y2K bug to save humanity from boredom. The 2nd film by and/or."/>
    <x v="4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8T00:26:21"/>
    <d v="2013-07-08T00:26:21"/>
  </r>
  <r>
    <x v="65"/>
    <s v="Hello World - Post Production Funds"/>
    <s v="Help finish the short film Hello World. The story of an android in the broken home of a father &amp; son."/>
    <x v="0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9:42:34"/>
    <d v="2014-08-11T05:59:00"/>
  </r>
  <r>
    <x v="66"/>
    <s v="A Stagnant Fever: Short Film"/>
    <s v="A dark comedy set in the '60s about clinical depression and one night stands."/>
    <x v="4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20:23:40"/>
    <d v="2016-07-18T20:23:40"/>
  </r>
  <r>
    <x v="67"/>
    <s v="You are a Priest Forever"/>
    <s v="The Ordination Mass of five Dominicans friars to the priesthood at the historic Saint Dominicâ€™s Church in Washington DC."/>
    <x v="4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14:00:04"/>
    <d v="2012-07-15T14:00:04"/>
  </r>
  <r>
    <x v="68"/>
    <s v="King Eider: Short Film"/>
    <s v="Black Comedy by final year students at Leeds University. _x000a_'Bird watching, tea, seaside and murder. Just your average British holiday.'"/>
    <x v="2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13:39:51"/>
    <d v="2014-02-23T13:39:51"/>
  </r>
  <r>
    <x v="69"/>
    <s v="More Than A Drive"/>
    <s v="A breakthrough cinematic experience about more than just the carsâ€¦the people, lifestyle, enthusiasm, party, and the Leavenworth Drive."/>
    <x v="1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1T04:30:25"/>
    <d v="2011-10-02T06:59:00"/>
  </r>
  <r>
    <x v="70"/>
    <s v="Scraps"/>
    <s v="Maggie barely survives a deranged baptism by her mother only to be born again to a string of foster parents. Things can always be worse"/>
    <x v="2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21:30:45"/>
    <d v="2011-09-04T21:30:45"/>
  </r>
  <r>
    <x v="71"/>
    <s v="Diggin Deep to help find &quot;A Man, Buried&quot;"/>
    <s v="A comedic tale about the duality of man set in a trailer park needs your help with sound design and getting it into film festivals"/>
    <x v="4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6:30:57"/>
    <d v="2012-05-28T06:30:57"/>
  </r>
  <r>
    <x v="72"/>
    <s v="Trickle"/>
    <s v="A young man forced to live back home after an automobile accident leaves him to rediscover what it means to be a part of his family."/>
    <x v="4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6T00:14:41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x v="2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8:09:44"/>
    <d v="2011-05-03T03:59:00"/>
  </r>
  <r>
    <x v="74"/>
    <s v="L'oiseau la nuit - Court-mÃ©trage"/>
    <s v="La nuit est devenue le lieu de la terreur. Alors qu'un couvre-feu est imposÃ©, une petite fille est enlevÃ©e par un rapace nocturne."/>
    <x v="2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11:41:35"/>
    <d v="2016-01-21T11:41:35"/>
  </r>
  <r>
    <x v="75"/>
    <s v="&quot;DAD&quot; - A USC Short Film"/>
    <s v="A teenager named Charlie discovers something new about himself while coping with the loss of his father."/>
    <x v="4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5:01:12"/>
    <d v="2013-04-23T05:01:12"/>
  </r>
  <r>
    <x v="76"/>
    <s v="Star Wars: Insidious"/>
    <s v="Karn A'Mor has awoken bloodied on a distant battlefield with no memory of his past! JOIN THE RESISTANCE and find out more..."/>
    <x v="2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6:35:58"/>
    <d v="2011-12-27T17:35:58"/>
  </r>
  <r>
    <x v="77"/>
    <s v="Jonah and the Crab"/>
    <s v="A short film about a boy searching for companionship in a hermit crab he finds on the beach."/>
    <x v="2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9T03:28:3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x v="2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7:32:01"/>
    <d v="2016-09-01T17:32:01"/>
  </r>
  <r>
    <x v="79"/>
    <s v="Japanese/International Short Film &quot;Mtn.&quot;"/>
    <s v="A short film about life, achieving your dreams, and overcoming hardship. We all have our mountain to climb."/>
    <x v="4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8:38:13"/>
    <d v="2014-04-25T18:38:13"/>
  </r>
  <r>
    <x v="80"/>
    <s v="Swingers Anonymous"/>
    <s v="What would you do if you ended up at a swingers party with two dead bodies and $20,000 in drug money?"/>
    <x v="1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5T02:00:56"/>
    <d v="2013-12-10T02:00:56"/>
  </r>
  <r>
    <x v="81"/>
    <s v="Carrying Place: A film of Maine hauntings"/>
    <s v="An elderly woman in rural Maine is haunted by figures seeking a sacrifice, but there are more forces at work than mere ghosts."/>
    <x v="2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0T03:48:47"/>
    <d v="2012-07-14T03:02:00"/>
  </r>
  <r>
    <x v="82"/>
    <s v="&quot;T IS FOR TANTRUM&quot; - HORROR/COMEDY"/>
    <s v="A short film about the tragically hilarious events that occur when a fearful and panicky 6-year old boy loses his first baby tooth."/>
    <x v="4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9:41:01"/>
    <d v="2011-10-09T19:41:01"/>
  </r>
  <r>
    <x v="83"/>
    <s v="Sleep Lovers - By Daniel Modeste"/>
    <s v="Isaac, creator of the DreamMaker3000, finds love in his dreams with Mei his boss's wife who lives on the other side of the planet."/>
    <x v="2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14:46:29"/>
    <d v="2015-02-22T11:30:00"/>
  </r>
  <r>
    <x v="84"/>
    <s v="Redemption - Short Film"/>
    <s v="&quot;A sociopath crosses paths with the person he must confront about his wife's murder, it might be himself&quot;"/>
    <x v="2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8:11:26"/>
    <d v="2011-05-15T18:11:26"/>
  </r>
  <r>
    <x v="85"/>
    <s v="In Her Voice: short film"/>
    <s v="A short film by Melissa Woodrow &amp; Mark Janiak about seeking forgiveness, embracing the past and memories with a loved one."/>
    <x v="4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4T03:00:37"/>
    <d v="2011-09-23T03:00:37"/>
  </r>
  <r>
    <x v="86"/>
    <s v="SECOND CHANCE - DEUXIÃˆME CHANCE"/>
    <s v="Two women, two destinies connected by a letter. _x000a_Between Paris and Skopje a poetic outstanding story of true courage, love and hope."/>
    <x v="0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13:20:45"/>
    <d v="2015-12-27T14:20:45"/>
  </r>
  <r>
    <x v="87"/>
    <s v="Village Films Summer Project Fund (TK 2)"/>
    <s v="A father without work uses his daughter to con sympathy from strangers... sound familiar?  Help us make this film!"/>
    <x v="4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12:56:43"/>
    <d v="2010-06-03T01:41:00"/>
  </r>
  <r>
    <x v="88"/>
    <s v="The Recursion Theorem (Short Film)"/>
    <s v="Imprisoned in an unfamiliar reality with strange new rules, Dan Everett struggles to find meaning and reason in this sci-fi noir short."/>
    <x v="4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5:48:51"/>
    <d v="2014-06-22T15:48:51"/>
  </r>
  <r>
    <x v="89"/>
    <s v="The Southwest Chronicles"/>
    <s v="A chronicle of four very different stories concerning racism to the power of love, all set in the beauty of the Southwest."/>
    <x v="0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8:03:12"/>
    <d v="2013-06-02T18:03:12"/>
  </r>
  <r>
    <x v="90"/>
    <s v="Help Get the Short Film Interior Design into Film Festivals!"/>
    <s v="We're looking for funding to help submit a short film to film festivals."/>
    <x v="2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7:08:19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x v="4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9:39:24"/>
    <d v="2011-05-17T09:39:24"/>
  </r>
  <r>
    <x v="92"/>
    <s v="Euphoria"/>
    <s v="Euphoria is an adventure film that follows adrenaline filled athletes on their hunt for the sublime while balancing family and careers."/>
    <x v="0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7T04:46:23"/>
    <d v="2017-02-01T08:00:00"/>
  </r>
  <r>
    <x v="93"/>
    <s v="&quot;Someday Everyday&quot; Short Film"/>
    <s v="Someday Everyday is a short drama that navigates through the past and present of a young man's life, through his struggles and triumphs"/>
    <x v="4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20:35:37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x v="2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7:13:42"/>
    <d v="2014-04-07T17:13:42"/>
  </r>
  <r>
    <x v="95"/>
    <s v="Gotham Knight Terrors: Comedic Batman Short"/>
    <s v="The Batman's Rogues Gallery assembles for a meeting. Scarecrow's fear gas accidently goes off and fears of the villains start to arise."/>
    <x v="2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7T00:07:21"/>
    <d v="2012-02-26T00:07:21"/>
  </r>
  <r>
    <x v="96"/>
    <s v="Ice Hockey"/>
    <s v="Danny is a defenseman for his high school hockey team. This is a day in his life: school, hockey, girls and his next-door neighbor, Ken Daneyko."/>
    <x v="4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5:54:01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x v="2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2T03:14:42"/>
    <d v="2011-07-12T03:14:42"/>
  </r>
  <r>
    <x v="98"/>
    <s v="CUT OUT"/>
    <s v="&quot;Cut Out&quot; tells the story of a young woman who befriends a neighborhood teen and finds herself involved with gang violence."/>
    <x v="4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9:04:34"/>
    <d v="2012-12-07T23:30:00"/>
  </r>
  <r>
    <x v="99"/>
    <s v="BEAT: An Original Short Film"/>
    <s v="A feminist tale of two girls finally giving a &quot;Nice Guy&quot; what he truly deserves. Also, dancing!"/>
    <x v="4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21:39:59"/>
    <d v="2014-01-22T21:39:59"/>
  </r>
  <r>
    <x v="100"/>
    <s v="Two Sisters"/>
    <s v="Two sisters share a fragile relationship. When their mother dies and they inherit the family house, old problems rise to the surface."/>
    <x v="0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8:04:46"/>
    <d v="2012-11-04T19:04:46"/>
  </r>
  <r>
    <x v="101"/>
    <s v="In Their Turn : A MFA Thesis Film"/>
    <s v="The spatiotemporal boundaries between a manâ€™s life, and that of his father dissolve. A reflection on experience, image, and memory."/>
    <x v="4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8:38:30"/>
    <d v="2013-01-24T18:38:30"/>
  </r>
  <r>
    <x v="102"/>
    <s v="Dear God No!"/>
    <s v="A gang of outlaw bikers pull a home invasion on a disgraced Anthropologist hiding a secret locked in his cabin basement."/>
    <x v="0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3T03:08:53"/>
    <d v="2010-12-23T03:08:53"/>
  </r>
  <r>
    <x v="103"/>
    <s v="I'M TWENTY SOMETHING"/>
    <s v="Three friends in their twenties are trying to do the impossible - have fun on a casual Friday night."/>
    <x v="4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9:20:30"/>
    <d v="2014-03-07T19:20:30"/>
  </r>
  <r>
    <x v="104"/>
    <s v="Good 'Ol Trumpet"/>
    <s v="UCF short film about an old man, his love for music, and his misplaced trumpet.  "/>
    <x v="2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6:41:06"/>
    <d v="2011-04-03T01:00:00"/>
  </r>
  <r>
    <x v="105"/>
    <s v="Single Parent Date Night-A Comedic Short Film"/>
    <s v="Single Parent Date Night is a comedic short film about two single parents trying to reentering the dating pool."/>
    <x v="4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7:23:40"/>
    <d v="2016-05-14T00:00:00"/>
  </r>
  <r>
    <x v="106"/>
    <s v="LOST WEEKEND"/>
    <s v="A Boy. A Girl. A Car. A Serial Killer."/>
    <x v="0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8:38:21"/>
    <d v="2012-04-02T18:38:21"/>
  </r>
  <r>
    <x v="107"/>
    <s v="PRETTY LITTLE VICTIM - A Short Film by Paul Jones"/>
    <s v="PRETTY LITTLE VICTIM is a short film from the expanding community of independent Alaskan filmmakers, to be shot in Anchorage, AK"/>
    <x v="0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23:34:47"/>
    <d v="2011-04-24T23:34:47"/>
  </r>
  <r>
    <x v="108"/>
    <s v="GLASS: A Love Story"/>
    <s v="When a man can't find love, his Google GLASS does the searching for him. A short film shot with Google Glass."/>
    <x v="4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14:42:50"/>
    <d v="2013-05-31T14:42:50"/>
  </r>
  <r>
    <x v="109"/>
    <s v="Dapper Dan - &quot;Fly As I Wanna&quot; Music Video"/>
    <s v="This video may be bigger than you and it may be bigger than me but, itâ€™s not bigger than you and me! Can you dig it?"/>
    <x v="4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7T00:37:10"/>
    <d v="2011-02-26T00:37:10"/>
  </r>
  <r>
    <x v="110"/>
    <s v="Earlids"/>
    <s v="Lee, an awkward teenager with sound-blocking earlids, must confront his self-isolation after a girl moves in next door."/>
    <x v="4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22:47:33"/>
    <d v="2013-11-14T05:59:00"/>
  </r>
  <r>
    <x v="111"/>
    <s v="Judi Dench is Cool in Person"/>
    <s v="Two actors, one bookie and a very bad day.  Judi Dench is Cool in Person is fast, funny and only a little bit nasty."/>
    <x v="4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7:59:47"/>
    <d v="2015-05-31T07:59:47"/>
  </r>
  <r>
    <x v="112"/>
    <s v="MITOSIS | a short film"/>
    <s v="Only one choice can stop Anthony Oswald from fulfilling his destiny and saving millions of lives, and itâ€™s not his decision to make."/>
    <x v="0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20T01:01:58"/>
    <d v="2014-04-13T02:00:00"/>
  </r>
  <r>
    <x v="113"/>
    <s v="&quot;The First Day&quot; by Julia Othmer- Music Video"/>
    <s v="A living memorial for all those dealing with trauma, grief and loss."/>
    <x v="0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8:12:08"/>
    <d v="2011-08-06T15:00:00"/>
  </r>
  <r>
    <x v="114"/>
    <s v="l'esprit d'escalier-a senior film"/>
    <s v="This film explores the complicated nature that exists in all human relationships. A mother and a daughter seek to find happiness."/>
    <x v="4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6:34:48"/>
    <d v="2012-01-13T06:34:48"/>
  </r>
  <r>
    <x v="115"/>
    <s v="The World's Greatest Lover"/>
    <s v="Never judge a book (or a lover) by their cover."/>
    <x v="2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7:44:04"/>
    <d v="2012-02-04T17:44:04"/>
  </r>
  <r>
    <x v="116"/>
    <s v="Villanelle"/>
    <s v="Villanelle is a feature film that blends elements of classic, hardboiled Film Noir, with classic Horror and tells a great story to boot"/>
    <x v="4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11:55:55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x v="4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20:02:24"/>
    <d v="2010-06-09T19:00:00"/>
  </r>
  <r>
    <x v="118"/>
    <s v="DENOUNCED - A Short Film"/>
    <s v="When a ruthless hit-man is 'denounced' from the mafia, his old enemies declare war."/>
    <x v="0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9T01:17:16"/>
    <d v="2011-07-29T01:17:16"/>
  </r>
  <r>
    <x v="119"/>
    <s v="Inspire CANCER survivors to tell their STORIES"/>
    <s v="This short film will inspire young adult cancer survivors to share with others the wisdom they have gained from their cancer journey."/>
    <x v="4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5T01:39:46"/>
    <d v="2011-08-13T23:00:00"/>
  </r>
  <r>
    <x v="120"/>
    <s v="Time Live: A short film (Canceled)"/>
    <s v="Now, you can chat with people from the history, by our sport cam with the time machine. However, the girl had some trouble to use it."/>
    <x v="1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3T01:11:47"/>
    <d v="2016-10-03T01:11:47"/>
  </r>
  <r>
    <x v="121"/>
    <s v="MICRO-MISSION"/>
    <s v="NAVY SEALS sent on a Area 51 Top-Secret rescue mission where they are shrunken and injected into an ET body, the immune system mutated."/>
    <x v="4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6:55:10"/>
    <d v="2015-04-18T10:16:00"/>
  </r>
  <r>
    <x v="122"/>
    <s v="The Time Jumper (Canceled)"/>
    <s v="My ambition for this knows no bounds.  Seeing Sephoria in a live-action is a dream of mine."/>
    <x v="10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  <d v="2016-10-10T10:21:47"/>
  </r>
  <r>
    <x v="123"/>
    <s v="Sentient - The Web Series (Canceled)"/>
    <s v="A group of scientists stumble upon an extraterrestrial virus that is self aware. They must stop it's spread in order to save humanity."/>
    <x v="10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8:46:04"/>
    <d v="2014-10-28T22:00:00"/>
  </r>
  <r>
    <x v="124"/>
    <s v="Blank Bodies - Post Production (Canceled)"/>
    <s v="An artificial man and woman discover love under the unsuspecting eyes of the four renowned artists who created them."/>
    <x v="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  <d v="2015-05-15T22:17:22"/>
  </r>
  <r>
    <x v="125"/>
    <s v="Star Wars Fan Film (Canceled)"/>
    <s v="Due to my little sister finally having recovered from her surgery we can finally make our movie if we can get even a little help to pay"/>
    <x v="2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23:51:20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x v="9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14:08:57"/>
    <d v="2015-06-11T02:00:00"/>
  </r>
  <r>
    <x v="127"/>
    <s v="Human Evolution (Canceled)"/>
    <s v="An ambitious Sci-Fi/Action film that will have a big-budget feel with stunning visuals &amp; stunts starring a casting of up and comers."/>
    <x v="0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14:59:01"/>
    <d v="2015-04-03T13:59:01"/>
  </r>
  <r>
    <x v="128"/>
    <s v="Ralphi3 (Canceled)"/>
    <s v="A Science Fiction film filled with entertainment and Excitement"/>
    <x v="10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5T05:28:13"/>
    <d v="2016-10-20T05:28:13"/>
  </r>
  <r>
    <x v="129"/>
    <s v="JUSTICE LEAGUE ORIGINS (Canceled)"/>
    <s v="HEY!!! I'm David House, and I am currently working on a film called Justice League Origins!!! non-profit based on DC Comics Characters."/>
    <x v="8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  <d v="2014-10-30T22:29:43"/>
  </r>
  <r>
    <x v="130"/>
    <s v="Blue in the Green (Canceled)"/>
    <s v="A journey down the rabbit hole into the dark future. A mix of reality and dreams of a world dependant on an oppressed by technology."/>
    <x v="2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  <d v="2014-06-16T20:16:00"/>
  </r>
  <r>
    <x v="131"/>
    <s v="I (Canceled)"/>
    <s v="I"/>
    <x v="4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  <d v="2016-07-06T00:00:00"/>
  </r>
  <r>
    <x v="132"/>
    <s v="The Message (Canceled)"/>
    <s v="An anime inspired sci-fi action short set in Tokyo, Japan by VFX veterans, Gerald Abraham, Kim Tran and sound engineer, Jeremy Corby."/>
    <x v="10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9:30:07"/>
    <d v="2014-11-07T20:30:07"/>
  </r>
  <r>
    <x v="133"/>
    <s v="Demon Women from outer space (Canceled)"/>
    <s v="Invasion from outer space sights, to weird to imagine destruction too monstrous to escape"/>
    <x v="10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  <d v="2016-05-31T17:31:00"/>
  </r>
  <r>
    <x v="134"/>
    <s v="MARLEY'S GHOST (AMBASSADORS OF STEAM) (Canceled)"/>
    <s v="steampunk  remake of &quot;a Christmas carol&quot;"/>
    <x v="0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x v="4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9:09:57"/>
    <d v="2014-07-01T19:00:00"/>
  </r>
  <r>
    <x v="136"/>
    <s v="MICRO-MISSION (Canceled)"/>
    <s v="NAVY SEALS sent on a Area 51 Top-Secret rescue mission where they are shrunken and injected into an ET body, the immune system mutated."/>
    <x v="4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  <d v="2015-05-16T10:16:00"/>
  </r>
  <r>
    <x v="137"/>
    <s v="Predator : Repentance (Canceled)"/>
    <s v="An unofficial sequel to the independent 2015 fan film Predator: Dark ages. Set in 2141 we follow the crew of the cargoship Centurion"/>
    <x v="10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  <d v="2015-10-12T13:46:33"/>
  </r>
  <r>
    <x v="138"/>
    <s v="Thr33 Days Dead: The Sequ3l (Canceled)"/>
    <s v="This movie will be the S3qu3l to Thr33 Days Dead, which premiered on SyFy and was the focus of SyFy's &quot;Town of the Living Dead&quot;."/>
    <x v="10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6:10:41"/>
    <d v="2015-08-01T04:59:00"/>
  </r>
  <r>
    <x v="139"/>
    <s v="Roman Dead (Canceled)"/>
    <s v="When  Rome is infected with a zombie plague, Lucius Agrippa and a small group fights for survival"/>
    <x v="2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22:06:12"/>
    <d v="2015-07-12T22:06:12"/>
  </r>
  <r>
    <x v="140"/>
    <s v="Rome of the Dead (Canceled)"/>
    <s v="A Gladiator fights for his freedom to be reunited with his Family, he's one fight away, when Rome is infected with a Zombie Virus"/>
    <x v="10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  <d v="2015-03-20T03:45:32"/>
  </r>
  <r>
    <x v="141"/>
    <s v="Catherine Kimbridge Chronicles - Live-Action SciFi TV Series"/>
    <s v="Join us creating a Science Fiction TV Series based upon the popular novels -The Catherine Kimbridge Chronicles."/>
    <x v="1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6T03:40:23"/>
    <d v="2015-05-31T03:40:23"/>
  </r>
  <r>
    <x v="142"/>
    <s v="SAMANTHA  SHADOW (Canceled)"/>
    <s v="A science fiction series about a women trying to stave off a mysterious appearance of monsters from getting out of a dark alley."/>
    <x v="4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21:26:18"/>
    <d v="2014-11-16T22:26:18"/>
  </r>
  <r>
    <x v="143"/>
    <s v="CATTLE - AN AWESOME SCI-FI SHORT (Canceled)"/>
    <s v="A young woman learns she is one of few women left bred like cattle in order to control a deadly disease and the world populace"/>
    <x v="0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  <d v="2016-09-03T05:55:00"/>
  </r>
  <r>
    <x v="144"/>
    <s v="The Great Fear - Post Production Funds (Canceled)"/>
    <s v="A film about a collapsing food industry, a lonely farmer and a lonely botanist needs your help to finish post-production!"/>
    <x v="0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8:17:52"/>
    <d v="2015-04-13T17:17:52"/>
  </r>
  <r>
    <x v="145"/>
    <s v="Threshold (Canceled)"/>
    <s v="Film-Makers Ricky Comuniello &amp; Ian Weeks are at it again - for the 1st time. We need your support for a modern Sci-Fiction short film"/>
    <x v="4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13:00:52"/>
    <d v="2015-08-11T13:00:52"/>
  </r>
  <r>
    <x v="146"/>
    <s v="#CalExit...War of 2020 (Canceled)"/>
    <s v="California and the west have declared their refusal to support the election of a staunch conservative president. Will it be Civil War?"/>
    <x v="8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9T00:23:18"/>
    <d v="2017-01-18T00:23:18"/>
  </r>
  <r>
    <x v="147"/>
    <s v="Consumed (Static Air) (Canceled)"/>
    <s v="Film makers catch live footage beyond their wildest dreams."/>
    <x v="0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  <d v="2015-01-08T18:18:00"/>
  </r>
  <r>
    <x v="148"/>
    <s v="Space Gangstars (Canceled)"/>
    <s v="An aspiring pilot decides to take his Dad's ship for a joyride, and learns it was the biggest mistake of his life in this Sci-Fi comedy"/>
    <x v="10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6:45:36"/>
    <d v="2016-02-27T06:45:36"/>
  </r>
  <r>
    <x v="149"/>
    <s v="Dichotomy (Canceled)"/>
    <s v="A provocatively mind-bending sci-fi thriller, this short film project examines opposites and the balance of the universe. #Dichotomy"/>
    <x v="1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5T04:07:50"/>
    <d v="2014-12-25T08:00:00"/>
  </r>
  <r>
    <x v="150"/>
    <s v="Star Trek First Frontier (Canceled)"/>
    <s v="The untold story of Captain Robert April and the first launching of the starship U.S.S. Enterprise,  NCC-1701"/>
    <x v="10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7T03:53:02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x v="1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13:13:11"/>
    <d v="2015-06-18T13:13:11"/>
  </r>
  <r>
    <x v="152"/>
    <s v="The Great Dark (Canceled)"/>
    <s v="The Great Dark is a journey through the unimaginable...and un foreseeable..."/>
    <x v="10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4T01:51:40"/>
    <d v="2014-09-23T01:51:40"/>
  </r>
  <r>
    <x v="153"/>
    <s v="Awakening (Canceled)"/>
    <s v="What would you do if you face something beyond your understanding? If someone you loved disappeared without a trace?"/>
    <x v="10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14:04:04"/>
    <d v="2014-12-02T15:04:04"/>
  </r>
  <r>
    <x v="154"/>
    <s v="Quantum Alterations: Sci-fi, Stop Motion &amp; Fantasy Fan Film"/>
    <s v="Fiction Becomes Reality in this non-profit science fiction, stop motion, and fantasy fan film."/>
    <x v="4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13:08:15"/>
    <d v="2015-06-03T13:08:15"/>
  </r>
  <r>
    <x v="155"/>
    <s v="The Last Armada (Canceled)"/>
    <s v="While a shadow of peace was on the horizon,humankind was being threatened by its past.Whispers of threat was being heard from the North"/>
    <x v="10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13:25:35"/>
    <d v="2015-07-23T13:25:35"/>
  </r>
  <r>
    <x v="156"/>
    <s v="Mosaics (Canceled)"/>
    <s v="A short science-fiction film about an underground network of human-animal hybrids &amp; their struggle with oppression &amp; marginalization."/>
    <x v="7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4T02:59:56"/>
    <d v="2014-08-03T02:59:56"/>
  </r>
  <r>
    <x v="157"/>
    <s v="Forever Man (short film) (Canceled)"/>
    <s v="Man's cryogenic chamber and his soulmate's time travel from the distant future allows them to meet in the middle."/>
    <x v="4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21:52:52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x v="0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x v="10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10:25:45"/>
    <d v="2016-07-03T10:25:45"/>
  </r>
  <r>
    <x v="160"/>
    <s v="Con Todo mi Corazon: With all of my Heart."/>
    <s v="The title might seem cheesy, but my father says that to my mother every time they say I love you.     This story is dedicated to them."/>
    <x v="0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  <d v="2015-08-15T21:54:51"/>
  </r>
  <r>
    <x v="161"/>
    <s v="Midway: The Turning Point"/>
    <s v="Step 1 (script editing) to produce a dramatic film about the air/sea battle of WWII that turned the tide of victory for the US."/>
    <x v="10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6:29:55"/>
    <d v="2014-07-02T16:29:55"/>
  </r>
  <r>
    <x v="162"/>
    <s v="See It My Way"/>
    <s v="This film follows a young man who has had only a troubled family life. He turns to all the wrong things and life falls apart."/>
    <x v="4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5T03:02:36"/>
    <d v="2014-08-16T23:42:00"/>
  </r>
  <r>
    <x v="163"/>
    <s v="UNDIVIDED (Working Title)"/>
    <s v="Over 2.5 million Black men registered for the draft in World War II. _x000a_This will be the most comprehensive portrayal EVER of US. THEN."/>
    <x v="10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  <d v="2015-10-01T00:00:00"/>
  </r>
  <r>
    <x v="164"/>
    <s v="Angelix"/>
    <s v="Two cousins are caught up in the private war between warrior class angels and demons. You may be caught up too and not realize it yet."/>
    <x v="10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8:18:21"/>
    <d v="2014-09-19T18:18:21"/>
  </r>
  <r>
    <x v="165"/>
    <s v="NET"/>
    <s v="A teacher. A boy. The beach and a heatwave that drove them all insane."/>
    <x v="6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  <d v="2016-01-12T15:48:44"/>
  </r>
  <r>
    <x v="166"/>
    <s v="Pressure"/>
    <s v="A young teen makes a bad decision after joining gang and the film expresses his choices that led him to that point."/>
    <x v="0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7T01:49:22"/>
    <d v="2017-01-16T01:49:22"/>
  </r>
  <r>
    <x v="167"/>
    <s v="Past"/>
    <s v="A young man experiences a tragedy and has the opportunity to go back and learn from his mistakes and find out his true self."/>
    <x v="10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22:15:35"/>
    <d v="2015-08-04T22:15:35"/>
  </r>
  <r>
    <x v="168"/>
    <s v="Moving On"/>
    <s v="A homeless Gulf War 2 vet, and Congressional Medal of Honor recipient fights for his sanity on the mean streets of Albuquerque."/>
    <x v="0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20:02:50"/>
    <d v="2015-03-19T19:02:50"/>
  </r>
  <r>
    <x v="169"/>
    <s v="Family"/>
    <s v="Family is a short film about a father and son and two brothers who were separated by the Korean war and finally reunite after 60 years."/>
    <x v="4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12:07:39"/>
    <d v="2014-10-18T12:07:39"/>
  </r>
  <r>
    <x v="170"/>
    <s v="Letters to Daniel"/>
    <s v="Amy &amp; Missy survive Amy's bipolar disorder and go on to become award winning &amp; bestselling authors, screenwriters &amp; filmmakers"/>
    <x v="1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23:28:03"/>
    <d v="2015-08-30T05:28:00"/>
  </r>
  <r>
    <x v="171"/>
    <s v="IRL: Gamers Unite"/>
    <s v="Team Mayhem, a local small town gang of gamers who are enlisted   to save the world from the new great evil known as Prowler."/>
    <x v="1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3T04:20:14"/>
    <d v="2016-08-12T04:20:14"/>
  </r>
  <r>
    <x v="172"/>
    <s v="The Blind Dolphin Story"/>
    <s v="A short film on the rarest mammal and the second most endangered freshwater river dolphin, in Pakistan."/>
    <x v="10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  <d v="2015-03-19T08:28:43"/>
  </r>
  <r>
    <x v="173"/>
    <s v="7 Sins"/>
    <s v="This is a film inspired by Quentin Tarantino, I want to make a film thats entertaining yet gritty. 7 Sins is in pre-production."/>
    <x v="4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  <d v="2015-02-28T13:45:08"/>
  </r>
  <r>
    <x v="174"/>
    <s v="I Am Forgotten"/>
    <s v="An international short film project. It is about loneliness, wich is caused by the current compulsion to check your Facebook every day."/>
    <x v="0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  <d v="2015-05-08T18:12:56"/>
  </r>
  <r>
    <x v="175"/>
    <s v="Gooseberry Fool - Feature Film"/>
    <s v="To heal her scars Olivia must take a journey back to her roots, where an unresolved conflict stands between her and musical success."/>
    <x v="8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8:40:11"/>
    <d v="2014-08-29T18:40:11"/>
  </r>
  <r>
    <x v="176"/>
    <s v="Silent Monster"/>
    <s v="I'm seeking funding to finish my short film, Silent Monster, to bring awareness to teenage bullying as well as teenage violence."/>
    <x v="4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  <d v="2015-08-05T19:46:39"/>
  </r>
  <r>
    <x v="177"/>
    <s v="The Good Samaritan"/>
    <s v="I'm making a modern day version of the bible story &quot; The Good Samaritan&quot;"/>
    <x v="2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7T01:08:46"/>
    <d v="2015-03-24T00:08:46"/>
  </r>
  <r>
    <x v="178"/>
    <s v="El viaje de LucÃ­a"/>
    <s v="El viaje de LucÃ­a es un largometraje de ficciÃ³n con temÃ¡tica sobre el cÃ¡ncer infantil."/>
    <x v="10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  <d v="2015-11-26T23:55:45"/>
  </r>
  <r>
    <x v="179"/>
    <s v="Sustain: A Film About Survival"/>
    <s v="A feature-length film about how three people survive in a diseased world."/>
    <x v="4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3T01:55:55"/>
    <d v="2016-03-04T01:55:55"/>
  </r>
  <r>
    <x v="180"/>
    <s v="The Rest of Us Mini-Series"/>
    <s v="The Rest of Us follows a survivor of an outbreak that nearly destroyed the earth as he travels to find some form of humanity."/>
    <x v="4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23:47:23"/>
    <d v="2015-04-13T19:00:00"/>
  </r>
  <r>
    <x v="181"/>
    <s v="Immemorial"/>
    <s v="Christina has been suffering with flash backs and some very disturbing nightmares and realises that it is more than just nightmares."/>
    <x v="4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7:48:15"/>
    <d v="2015-06-22T17:48:15"/>
  </r>
  <r>
    <x v="182"/>
    <s v="ABU Pakistani Independent Feature Film"/>
    <s v="I'm Faraz, and I am raising money for my feature film called ABU. This one is for our parents, and our responsibilities towards them."/>
    <x v="4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  <d v="2017-01-07T00:17:12"/>
  </r>
  <r>
    <x v="183"/>
    <s v="Three Little Words"/>
    <s v="Don't kill me until I meet my Dad"/>
    <x v="1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9:26:50"/>
    <d v="2014-11-26T20:26:50"/>
  </r>
  <r>
    <x v="184"/>
    <s v="Lana - Short film"/>
    <s v="&quot;Lana&quot; is an horror/dramatic short film, written by myself, about a young woman fighting the darkness in her, but it might be too late."/>
    <x v="4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8:59:22"/>
    <d v="2014-09-01T03:59:00"/>
  </r>
  <r>
    <x v="185"/>
    <s v="BLANK Short Movie"/>
    <s v="Love has no boundaries!"/>
    <x v="3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21:52:19"/>
    <d v="2016-08-18T21:52:19"/>
  </r>
  <r>
    <x v="186"/>
    <s v="Feature Film: The Wolfes"/>
    <s v="My film is about a boy who discovers the truth about his fathers dissapearance through the dark secrets of his mothers past."/>
    <x v="0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  <d v="2017-03-03T20:00:00"/>
  </r>
  <r>
    <x v="187"/>
    <s v="The Imbalanced Heart of a Symmetric Mind (film)"/>
    <s v="A young man suffering from a severe case of OCD embarks on a road trip to find peace of mind."/>
    <x v="0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7T05:37:37"/>
    <d v="2015-07-21T06:59:00"/>
  </r>
  <r>
    <x v="188"/>
    <s v="Mariano (A Screenplay)"/>
    <s v="Mariano Messini, an aspiring musician, indebted to the mafia must put his life on the line to escape their grasp and pursue his dream."/>
    <x v="4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  <d v="2014-09-05T04:23:35"/>
  </r>
  <r>
    <x v="189"/>
    <s v="A GOOD MAN'S DECISION"/>
    <s v="Jack Barlow's wife and daughter shot in cold blood at a gun confiscation station in Texas, he sets out to save his family &amp; neighbors."/>
    <x v="10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6:34:37"/>
    <d v="2016-09-03T16:34:37"/>
  </r>
  <r>
    <x v="190"/>
    <s v="REGIONRAT, the movie"/>
    <s v="Because hope can be a 4 letter word"/>
    <x v="1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15:37:26"/>
    <d v="2016-06-16T15:37:26"/>
  </r>
  <r>
    <x v="191"/>
    <s v="Trillion: Feature Film"/>
    <s v="A young boy passionate about Astronomy and Chemistry tracks down an astroid that scientists said would never hit earth."/>
    <x v="0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10:35:38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x v="10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9:00:3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x v="4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  <d v="2014-11-28T23:26:06"/>
  </r>
  <r>
    <x v="194"/>
    <s v="Desperation Short Film"/>
    <s v="Northern Irish Original Short Film based on the desperation of love and survival and taking a risk that may change everything."/>
    <x v="4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23:55:31"/>
    <d v="2016-03-06T23:55:31"/>
  </r>
  <r>
    <x v="195"/>
    <s v="37 U.S. Navy Sailors Murdered, an American story"/>
    <s v="A film project based on my auto-biography, a military conflict with no media attention, this story depicts war and its aftermath."/>
    <x v="10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  <d v="2015-07-10T16:05:32"/>
  </r>
  <r>
    <x v="196"/>
    <s v="Thunder Under Control"/>
    <s v="A moving short film about a retired female boxer who develops a relationship with a young journalist who idolises her"/>
    <x v="4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13:01:38"/>
    <d v="2015-10-10T21:00:00"/>
  </r>
  <r>
    <x v="197"/>
    <s v="Cole - A Short Film."/>
    <s v="â€œAfter a terrifying ordeal, a young woman is left in a depressive state and abandoned to cope with a distressing account of revengeâ€"/>
    <x v="4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20:21:40"/>
    <d v="2017-02-17T21:00:00"/>
  </r>
  <r>
    <x v="198"/>
    <s v="Nine Lives"/>
    <s v="Nine Lives is a story of one woman's survival of EIGHT near deaths and her love for one man as an influence to fight for the NINTH."/>
    <x v="9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9:12:02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x v="1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  <d v="2016-09-01T02:58:22"/>
  </r>
  <r>
    <x v="200"/>
    <s v="The Crossing Shore"/>
    <s v="A film dedicated to an AAF Pilot's struggle to survive behind enemy lines during WWII."/>
    <x v="0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6T02:00:03"/>
    <d v="2014-09-15T02:00:03"/>
  </r>
  <r>
    <x v="201"/>
    <s v="Life of Change"/>
    <s v="Everyone has a choice. Can two college students get past their differences to save the life of a man whom they've never met before?"/>
    <x v="2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9:38:49"/>
    <d v="2015-02-08T19:38:49"/>
  </r>
  <r>
    <x v="202"/>
    <s v="Modern Gangsters"/>
    <s v="new web series created by jonney terry"/>
    <x v="0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  <d v="2015-10-08T20:59:00"/>
  </r>
  <r>
    <x v="203"/>
    <s v="TheM"/>
    <s v="We are aiming to make a Web Series based on Youth Culture and the misrepresentation of socially stereotyped people."/>
    <x v="4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20:21:04"/>
    <d v="2015-01-29T20:21:04"/>
  </r>
  <r>
    <x v="204"/>
    <s v="WHERE IS DANIEL? The feature film"/>
    <s v="A feature film based on the true story of Bruce and Denise Morcombe and their battle for justice for their missing son Daniel."/>
    <x v="10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14:00:03"/>
    <d v="2016-08-04T14:00:03"/>
  </r>
  <r>
    <x v="205"/>
    <s v="KISS ME GOODBYE - A REFRESHING VOICE IN INDIE FILMMAKING"/>
    <s v="A martyr faces execution at the hands of the State, while enduring the horrors and alienation of a new world order."/>
    <x v="0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15:10:22"/>
    <d v="2015-10-06T15:10:22"/>
  </r>
  <r>
    <x v="206"/>
    <s v="Blood Bond Movie Development"/>
    <s v="A love story featuring adoption,struggle,dysfunction,grace, healing, and restoration."/>
    <x v="1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  <d v="2016-08-06T00:06:23"/>
  </r>
  <r>
    <x v="207"/>
    <s v="M39 - Action film / Drama"/>
    <s v="To avoid bankruptcy, Vincent, a passionate young entrepreneur embarks  on an illicit affair in order to save his dream business."/>
    <x v="1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5T04:43:58"/>
    <d v="2015-01-04T04:43:58"/>
  </r>
  <r>
    <x v="208"/>
    <s v="OLIVIA"/>
    <s v="A young woman's journey from Africa to Australia where she finds heaven on earth, love and tragedy. Within her tragedy she saves lives."/>
    <x v="10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  <d v="2014-12-16T08:52:47"/>
  </r>
  <r>
    <x v="209"/>
    <s v="&quot;A Brighter Day&quot;"/>
    <s v="&quot;A Brighter Day&quot; is the first episode of a television series about an ex-hustler that becomes a school teacher to help at risk youth."/>
    <x v="9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  <d v="2015-07-10T22:08:55"/>
  </r>
  <r>
    <x v="210"/>
    <s v="Like Son, Like Father"/>
    <s v="A tender short film about a young man who needs advice from  someone he had no intention of ever meeting, his biological father."/>
    <x v="1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2T01:33:12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x v="0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20T03:50:17"/>
    <d v="2015-09-19T03:50:17"/>
  </r>
  <r>
    <x v="212"/>
    <s v="The Ecstasy of Vengeance - Feature Length Film"/>
    <s v="This film is a fictional crime drama following the events of a heist that ended in bloodshed."/>
    <x v="0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21:08:40"/>
    <d v="2016-04-16T20:08:40"/>
  </r>
  <r>
    <x v="213"/>
    <s v="Hart Blvd. A feature film by Andrew Greve"/>
    <s v="A family dramedy about a grandfather  and grandson who are both on their path to redemption."/>
    <x v="10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14:15:47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x v="1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15:22:29"/>
    <d v="2015-03-06T15:22:29"/>
  </r>
  <r>
    <x v="215"/>
    <s v="Invisible Scars"/>
    <s v="A short drama based on a true events. Story of a British Soldier who comes back home suffering from Post Traumatic Stress Disorder."/>
    <x v="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6T05:31:22"/>
    <d v="2016-02-17T23:59:00"/>
  </r>
  <r>
    <x v="216"/>
    <s v="Another Brick In The Wall - Feature Film"/>
    <s v="A nostalgic film about the unorthodox teacher we all wish we had, the girl we all fell for, and the friend we didn't expect to make."/>
    <x v="10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23:00:37"/>
    <d v="2015-04-22T22:00:37"/>
  </r>
  <r>
    <x v="217"/>
    <s v="Bitch"/>
    <s v="A roadmovie by paw"/>
    <x v="10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15:22:29"/>
    <d v="2014-12-28T15:22:29"/>
  </r>
  <r>
    <x v="218"/>
    <s v="Charmaine (Daughter of Charlotte)"/>
    <s v="A sassy talking spider named Charmaine, joins forces with an abused young boy.  She stages off bullies and help fight an abusive father"/>
    <x v="0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15:04:49"/>
    <d v="2015-05-15T15:04:49"/>
  </r>
  <r>
    <x v="219"/>
    <s v="True Colors"/>
    <s v="An hour-long pilot about a group of suburban LGBT teens coming of age in the early 90's."/>
    <x v="10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7:50:25"/>
    <d v="2016-04-01T06:59:00"/>
  </r>
  <r>
    <x v="220"/>
    <s v="LA VIE"/>
    <s v="A Freelancer abandons everything to chase after his dream of being &quot;great&quot; escape to Bangkok and return to his home-world."/>
    <x v="10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15:27:10"/>
    <d v="2015-08-20T20:06:00"/>
  </r>
  <r>
    <x v="221"/>
    <s v="Archetypes"/>
    <s v="Film about Schizophrenia with Surreal Twists!"/>
    <x v="1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  <d v="2015-03-28T19:06:04"/>
  </r>
  <r>
    <x v="222"/>
    <s v="SICKNESS 2014 Build Killian's Bike"/>
    <s v="Killian leader of an outlaw bike gang doesnâ€™t have a bike yet and here is your chance to help design and build his machine."/>
    <x v="4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8:28:38"/>
    <d v="2015-03-27T02:39:00"/>
  </r>
  <r>
    <x v="223"/>
    <s v="The Pass"/>
    <s v="An old man, a U.S Marine Corps veteran remembers his combat experience in the battle of Toktong Pass 1950, during the Korean War."/>
    <x v="10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x v="10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  <d v="2015-07-10T05:38:46"/>
  </r>
  <r>
    <x v="225"/>
    <s v="Backpage Shawty"/>
    <s v="I'm creating a &quot;Lifetime&quot; type drama film about a girl who uses backpage for money, but trying to turn her life around."/>
    <x v="2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  <d v="2016-04-08T22:04:14"/>
  </r>
  <r>
    <x v="226"/>
    <s v="MAGGIE Film"/>
    <s v="A TRUE STORY OF DOMESTIC VILOLENCE THAT SEEKS TO OFFER THE VIEWER OUTLEST OF SUPPORT."/>
    <x v="9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15:59:04"/>
    <d v="2015-05-31T09:29:00"/>
  </r>
  <r>
    <x v="227"/>
    <s v="The Chance of Freedom Short Film"/>
    <s v="Imagine your life is full is nothing but pain and darkness. One day, you had the chance to be free from it all. Would you take it?"/>
    <x v="9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  <d v="2015-07-09T21:27:21"/>
  </r>
  <r>
    <x v="228"/>
    <s v="Facets of a Geek life"/>
    <s v="I am making a film from one one of my books called facets of a Geek life."/>
    <x v="0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  <d v="2015-06-01T16:28:25"/>
  </r>
  <r>
    <x v="229"/>
    <s v="The Perfect Plan"/>
    <s v="I teenage girl that wants to go around the system. She does all she can to cheat and finds herself in a bad position when she messesup"/>
    <x v="4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  <d v="2016-02-13T22:24:57"/>
  </r>
  <r>
    <x v="230"/>
    <s v="In Love There's War"/>
    <s v="In Love There's War is a spicy web series that will have viewers at the edge of their seats as deception and hidden secrecies unravel."/>
    <x v="6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8:39:11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x v="1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  <d v="2016-01-02T23:00:51"/>
  </r>
  <r>
    <x v="232"/>
    <s v="#noblurredlines"/>
    <s v="A high-impact, high-quality resource to address, for young people and youth-related professionals, the issue of sexual consent."/>
    <x v="4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9:49:06"/>
    <d v="2015-02-27T19:49:06"/>
  </r>
  <r>
    <x v="233"/>
    <s v="Area 4 - The Film"/>
    <s v="â€œArea 4â€ revolves around Frank Hammond, a counselor at a high school, who discovers the scandals that took place."/>
    <x v="10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  <d v="2016-09-29T21:52:52"/>
  </r>
  <r>
    <x v="234"/>
    <s v="The Interviewer (Charity Movie)"/>
    <s v="The Interviewer is a dramatic short film about second chances. If a murderer can get a second chance then uneducated children can too."/>
    <x v="4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2T00:50:59"/>
    <d v="2015-06-21T00:50:59"/>
  </r>
  <r>
    <x v="235"/>
    <s v="Film about help homeless child to live a better life."/>
    <s v="Taking people on a deep emotional trip with a story about sometimes those who have less, give more."/>
    <x v="1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  <d v="2015-07-09T21:48:17"/>
  </r>
  <r>
    <x v="236"/>
    <s v="NYPD Internal Affairs bureau (IAB)(pilot) tv drama"/>
    <s v="Real cases from IAB investigations. Good cops taking down the bad cops. Police misconduct, obsessive force, drug trafficking etc."/>
    <x v="10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  <d v="2016-01-05T00:00:00"/>
  </r>
  <r>
    <x v="237"/>
    <s v="Making The Choice"/>
    <s v="Making The Choice is a christian short film series."/>
    <x v="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13:51:09"/>
    <d v="2016-03-08T13:51:09"/>
  </r>
  <r>
    <x v="238"/>
    <s v="Within The Threshold"/>
    <s v="A film to stop society from judging others and get along. Life is not about discrimination! Donate for this Thrilling Drama Series!!!!"/>
    <x v="9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  <d v="2016-12-30T09:00:00"/>
  </r>
  <r>
    <x v="239"/>
    <s v="Filthy - Short Film"/>
    <s v="Lovers Clint and Eli convey their conflicting perspectives of guilt and remorse while in the desolate Australian bush."/>
    <x v="4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20T02:38:50"/>
    <d v="2015-11-08T12:00:00"/>
  </r>
  <r>
    <x v="240"/>
    <s v="Hackers in Uganda: A Documentary"/>
    <s v="&quot;Hackers in Uganda&quot; is the story of a group of humanitarian computer hackers providing technological education and services in Uganda."/>
    <x v="6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7:00:11"/>
    <d v="2013-05-05T17:00:11"/>
  </r>
  <r>
    <x v="241"/>
    <s v="&quot;LESLIE&quot;"/>
    <s v="&quot;LESLIE&quot; explores the unapologetic life of Leslie Cochran, the thong-clad homeless man turned cultural icon in the heart of Texas."/>
    <x v="7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6:45:04"/>
    <d v="2014-12-21T16:45:04"/>
  </r>
  <r>
    <x v="242"/>
    <s v="Hardwater"/>
    <s v="An unprecedented feature-length documentary film about Maine's tribal, oft-misunderstood ice fishing sub-culture."/>
    <x v="1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11:49:50"/>
    <d v="2011-12-20T11:49:50"/>
  </r>
  <r>
    <x v="243"/>
    <s v="Following Boruch"/>
    <s v="A Hasidic man reaches a turning point in his recovery from mental illness and addiction, and is determined to start a new life."/>
    <x v="9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3T01:08:24"/>
    <d v="2014-02-22T01:08:24"/>
  </r>
  <r>
    <x v="244"/>
    <d v="2008-11-04T00:00:00"/>
    <s v="A transmedia-project to amass a library of footage shot the day Obama was elected, for (1) a feature documentary, (2) an interactive web history"/>
    <x v="4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7:45:59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x v="0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7T01:16:25"/>
    <d v="2012-08-16T01:16:25"/>
  </r>
  <r>
    <x v="246"/>
    <s v="LEAVING ATLANTA THE FILM"/>
    <s v="From 1979 to 1981 twenty-nine Black children in Atlanta were murdered and the others terrified. This is our story..."/>
    <x v="0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8:43:25"/>
    <d v="2010-12-18T09:43:25"/>
  </r>
  <r>
    <x v="247"/>
    <s v="Deja-Vu: Dissecting Memory on Camera"/>
    <s v="A young neuroscientist attempts to reconnect with his ailing father by obsessively studying old family footage._x000a_"/>
    <x v="0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14:30:14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x v="10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8:35:09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1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22:10:20"/>
    <d v="2010-08-22T17:40:00"/>
  </r>
  <r>
    <x v="250"/>
    <s v="BOONE- THE DOCUMENTARY"/>
    <s v="Three young farmers risk land and friendship to stand up to the USDA. An experiential film about living a life of self reliance."/>
    <x v="5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13:34:51"/>
    <d v="2013-06-06T13:34:51"/>
  </r>
  <r>
    <x v="251"/>
    <s v="The Way Back to Yarasquin: A Coffee Pilgrimage"/>
    <s v="Remarkably devoted, Mayra is single-handedly sourcing small farm, single-origin coffee from her rural village in Honduras."/>
    <x v="4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8:54:06"/>
    <d v="2012-05-16T19:00:00"/>
  </r>
  <r>
    <x v="252"/>
    <s v="Good Grief: Making CARTOON COLLEGE - a documentary about comics"/>
    <s v="The definitive story of indie comics and the foremost institution of higher learning for those who draw them."/>
    <x v="0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5:54:18"/>
    <d v="2010-06-01T03:59:00"/>
  </r>
  <r>
    <x v="253"/>
    <s v="Leon Claxton's HARLEM IN HAVANA"/>
    <s v="A so-called â€œJig Showâ€ innovates music and theatre and gives birth to entertainment icons that would one day write American pop culture"/>
    <x v="4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5:37:15"/>
    <d v="2012-02-15T15:37:15"/>
  </r>
  <r>
    <x v="254"/>
    <s v="&quot;I Clown You&quot; Documentary"/>
    <s v="&quot;I Clown You&quot; is a documentary about Israeli medical clowns and clowning as an art of challenging the norm."/>
    <x v="8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22:51:50"/>
    <d v="2015-10-17T02:00:00"/>
  </r>
  <r>
    <x v="255"/>
    <s v="xoxosms: a documentary about love in the 21st century"/>
    <s v="xoxosms is a documentary about first love, long distance and Skype."/>
    <x v="0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12:38:02"/>
    <d v="2011-03-16T11:38:02"/>
  </r>
  <r>
    <x v="256"/>
    <s v="POW WOW: Share the arts community of Hawaii"/>
    <s v="Help share the art and community of Pow Wow, a contemporary art movement in Hawaii, with the rest of the world. #powwowhawaii"/>
    <x v="1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8:27:47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x v="7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5:02:42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x v="5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9T01:14:26"/>
    <d v="2011-06-18T01:14:26"/>
  </r>
  <r>
    <x v="259"/>
    <s v="The Colossus Of Destiny - A Melvins Tale"/>
    <s v="A tale about a band who have journeyed through time, dodging hype and mediocrity, and still managed to survive even stronger than ever."/>
    <x v="10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7:42:49"/>
    <d v="2015-04-08T17:42:49"/>
  </r>
  <r>
    <x v="260"/>
    <s v="Escaramuza: Riding from the Heart (a feature documentary)"/>
    <s v="In the traditional world of Mexican Rodeo, a team of first-generation California girls does it their way."/>
    <x v="1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8:07:59"/>
    <d v="2010-07-17T09:59:00"/>
  </r>
  <r>
    <x v="261"/>
    <s v="Empires: The Film"/>
    <s v="Empires explores the impact of networks on histories and philosophies of political thought."/>
    <x v="8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21:15:04"/>
    <d v="2012-06-07T14:55:00"/>
  </r>
  <r>
    <x v="262"/>
    <s v="The Last Cosmonaut"/>
    <s v="He can never die. He will live forever. He is the last cosmonaut, and this is his story."/>
    <x v="4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5:57:08"/>
    <d v="2011-02-26T05:57:08"/>
  </r>
  <r>
    <x v="263"/>
    <s v="AMERICAN WINTER: A Documentary Film"/>
    <s v="We need $75,000 to finish this film on families struggling in the worst_x000a_economy in 80 years, while facing huge cuts to social services."/>
    <x v="9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22:54:54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x v="0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14:53:15"/>
    <d v="2012-05-11T14:53:15"/>
  </r>
  <r>
    <x v="265"/>
    <s v="The Garden Summer"/>
    <s v="A documentary: a summer garden and communities of local food exchange. The integration of old and new, beauty and function, growth and sustainability."/>
    <x v="0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5:53:50"/>
    <d v="2010-05-10T20:16:00"/>
  </r>
  <r>
    <x v="266"/>
    <s v="The Eventful Life of Al Hawkes"/>
    <s v="The Eventful Life of Al Hawkes is a documentary film about New England country music, told through the story of a Maine record label and its founder."/>
    <x v="4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7T04:11:47"/>
    <d v="2010-04-23T03:51:00"/>
  </r>
  <r>
    <x v="267"/>
    <s v="Uncharted Amazon"/>
    <s v="A visually stunning, feature length film chronicling life's challenges in the remote depths of the Amazon rainforest."/>
    <x v="0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10:51:39"/>
    <d v="2014-06-25T10:51:39"/>
  </r>
  <r>
    <x v="268"/>
    <s v="La Tierra de los Adioses"/>
    <s v="Help us finish a documentary about four teens coming-of-age in a small, rural Mexican town that has suffered 50% migration to the U.S."/>
    <x v="0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3T03:39:38"/>
    <d v="2011-11-07T04:39:38"/>
  </r>
  <r>
    <x v="269"/>
    <s v="Islam and the Future of Tolerance: The Movie"/>
    <s v="This documentary tells the story of an unlikely conversation on a topic of grave importance, and how it changed two foes into friends."/>
    <x v="10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3T04:43:42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x v="4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20:47:50"/>
    <d v="2011-05-25T04:00:00"/>
  </r>
  <r>
    <x v="271"/>
    <s v="The Mathare Project"/>
    <s v="A documentary shot over 12 years about the hopes and dreams of five orphans struggling to reach adulthood in Kenya's Mathare slum."/>
    <x v="5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4T02:24:2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4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21:36:31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x v="0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11:57:46"/>
    <d v="2011-07-03T11:57:46"/>
  </r>
  <r>
    <x v="274"/>
    <s v="In Search of Nabad (Documentary Film)"/>
    <s v="An intimate documentary sharing the powerful voices of Seattle's Somali refugees and their search for peace in their new home."/>
    <x v="4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21:53:49"/>
    <d v="2012-04-05T06:59:00"/>
  </r>
  <r>
    <x v="275"/>
    <s v="Finding the Funk"/>
    <s v="A journey through the origins and influence of funk music from James Brown to D'Angelo we are FINDING THE FUNK!"/>
    <x v="8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1T00:46:06"/>
    <d v="2012-11-10T01:46:06"/>
  </r>
  <r>
    <x v="276"/>
    <s v="Abalimi"/>
    <s v="A film about Xhosa women in townships of South Africa micro-farming to fight extreme poverty, gain health, and create food security."/>
    <x v="4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8T01:57:54"/>
    <d v="2012-04-28T00:57:54"/>
  </r>
  <r>
    <x v="277"/>
    <s v="Pressing On: The Letterpress Film"/>
    <s v="A documentary about the survival of letterpress and the remarkable printers who preserve the history and knowledge of the craft."/>
    <x v="10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21:23:39"/>
    <d v="2015-05-23T21:23:39"/>
  </r>
  <r>
    <x v="278"/>
    <s v="The Babushkas of Chernobyl"/>
    <s v="An unlikely story of spirit, defiance and beauty from the most contaminated place on Earth"/>
    <x v="9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2T00:58:59"/>
    <d v="2012-10-12T00:58:59"/>
  </r>
  <r>
    <x v="279"/>
    <s v="Instructions on Parting"/>
    <s v="This documentary film is an intimate portrait of love and loss that observes family and nature undergoing the cycle of birth to death."/>
    <x v="6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5:51:36"/>
    <d v="2017-02-27T02:01:00"/>
  </r>
  <r>
    <x v="280"/>
    <s v="Korengal Theatrical Release"/>
    <s v="My latest film Korengal, takes us back to the same valley with the same troops as in my Academy AwardÂ® nominated film Restrepo."/>
    <x v="10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14:10:35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x v="0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7T03:55:13"/>
    <d v="2009-08-10T19:26:00"/>
  </r>
  <r>
    <x v="282"/>
    <s v="Greenlight the PATROL BASE JAKER Movie"/>
    <s v="See US Marines make counter-insurgency work in Helmand Province--the Taliban's stronghold in Afghanistan."/>
    <x v="11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22:04:52"/>
    <d v="2010-02-22T22:00:00"/>
  </r>
  <r>
    <x v="283"/>
    <s v="SOLE SURVIVOR"/>
    <s v="What is the impact of survivorship on the human condition?"/>
    <x v="6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7:02:24"/>
    <d v="2011-06-01T04:59:00"/>
  </r>
  <r>
    <x v="284"/>
    <s v="Wisconsin Rising"/>
    <s v="A film documenting WI Gov.Scott Walker's attack on working families and how it is reanimating the American labor movement."/>
    <x v="3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7:43:00"/>
    <d v="2012-01-21T17:43:00"/>
  </r>
  <r>
    <x v="285"/>
    <s v="The Phantom Tollbooth: Beyond Expectations - Final Push"/>
    <s v="A documentary about the classic children's book, its creators, and the lasting impact over half a century and beyond."/>
    <x v="1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8:08:48"/>
    <d v="2013-09-19T18:08:48"/>
  </r>
  <r>
    <x v="286"/>
    <s v="George Tice: Seeing Beyond the Moment"/>
    <s v="A documentary film on the life of legendary photographer George Tice by Peter Bosco, Bruce Wodder and Douglas Underdahl."/>
    <x v="6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9:35:24"/>
    <d v="2013-03-25T18:35:24"/>
  </r>
  <r>
    <x v="287"/>
    <s v="In Country: A Documentary Film (POSTPRODUCTION)"/>
    <s v="War is hell. Why would anyone want to spend their weekends there?"/>
    <x v="6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6:40:18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x v="10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2T04:03:13"/>
    <d v="2012-06-26T04:03:13"/>
  </r>
  <r>
    <x v="289"/>
    <s v="Audience Unlock: &quot;The UK Gold&quot;"/>
    <s v="A campaign to unlock an award winning film that exposes for the first time the modern British Empire ... and it's terrible cost."/>
    <x v="6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10:57:14"/>
    <d v="2013-11-02T10:57:14"/>
  </r>
  <r>
    <x v="290"/>
    <s v="INTOTHEWOODS.TV â€“ Music Media from the Pacific Northwest"/>
    <s v="Help INTOTHEWOODS.TV purchase audio and video gear, lighting and BACK UP HARD DRIVES"/>
    <x v="4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8:51:37"/>
    <d v="2011-02-02T07:59:00"/>
  </r>
  <r>
    <x v="291"/>
    <s v="Zoe Goes Running - The Film: Running The Tour De France"/>
    <s v="ZoÃ« Romano will be the first person to RUN the route of the Tour de France. I will join her to document that adventure."/>
    <x v="0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8:27:26"/>
    <d v="2013-05-01T00:01:00"/>
  </r>
  <r>
    <x v="292"/>
    <s v="The Undocumented"/>
    <s v="THE UNDOCUMENTED is a 90 cinema verite documentary that exposes a little known consequence of current U. S. immigration policy."/>
    <x v="10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9:16:39"/>
    <d v="2011-10-29T03:59:00"/>
  </r>
  <r>
    <x v="293"/>
    <s v="NELL SHIPMAN:GIRL FROM GOD'S COUNTRY FILM"/>
    <s v="The untold story of the first action-adventure heroine who left Hollywood with 70 abused animal actors to make  her films in Idaho"/>
    <x v="9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6:01:54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x v="0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4T02:01:3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x v="10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2T00:06:49"/>
    <d v="2013-11-01T00:00:00"/>
  </r>
  <r>
    <x v="296"/>
    <s v="Bel Borba Is Here!"/>
    <s v="Bel Borba is Here is a feature film about the most inspiring Brazilian artist you've never heard of... until now."/>
    <x v="9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11:24:43"/>
    <d v="2012-09-07T11:24:43"/>
  </r>
  <r>
    <x v="297"/>
    <s v="Who Owns Yoga?"/>
    <s v="Who Owns Yoga? is a feature length documentary film that explores the changing nature of yoga in the modern world."/>
    <x v="8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7:28:21"/>
    <d v="2015-05-01T03:59:00"/>
  </r>
  <r>
    <x v="298"/>
    <s v="DisHonesty - A Documentary Feature Film"/>
    <s v="The truth is, we all lie - and by &quot;we,&quot; we mean everyone!"/>
    <x v="10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11:07:2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x v="1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5:24:20"/>
    <d v="2010-11-17T06:24:20"/>
  </r>
  <r>
    <x v="300"/>
    <s v="The Bus "/>
    <s v="THE BUS is a feature-length documentary film celebrating one of the most iconic and beloved vehicles ever produced, the Volkswagen Bus."/>
    <x v="9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23:02:18"/>
    <d v="2011-04-24T23:02:18"/>
  </r>
  <r>
    <x v="301"/>
    <s v="WORLD FAIR"/>
    <s v="A film about personal memory, amateur cinematography, and visions of the future at the 1939 New York World's Fair."/>
    <x v="1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7:42:15"/>
    <d v="2013-03-19T16:42:15"/>
  </r>
  <r>
    <x v="302"/>
    <s v="(UN)CUT"/>
    <s v="(UN)CUT explores circumcisionâ€™s medical, sexual &amp; religious complexities against the backdrop of San Franciscoâ€™s latest ban controversy"/>
    <x v="1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20:33:58"/>
    <d v="2012-02-24T20:33:58"/>
  </r>
  <r>
    <x v="303"/>
    <s v="The Forest for the Trees"/>
    <s v="The story of Jadab Payeng, an Indian man who single handedly planted nearly 1400 acres of forest to save his island, Majuli."/>
    <x v="4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3T01:42:26"/>
    <d v="2012-06-02T01:42:26"/>
  </r>
  <r>
    <x v="304"/>
    <s v="Beyond Iconic: Distribution for film on Dennis Stock"/>
    <s v="A portrait of a life fully realized and a look at what it takes to make great photography."/>
    <x v="4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4T02:16:37"/>
    <d v="2012-09-01T02:00:00"/>
  </r>
  <r>
    <x v="305"/>
    <s v="My Friend Mott-ly"/>
    <s v="A documentary that I am making about the difficult, but inspiring, life of a late friend of mine."/>
    <x v="0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5:07:29"/>
    <d v="2012-03-10T15:07:29"/>
  </r>
  <r>
    <x v="306"/>
    <s v="Escape/Artist: The Jason Escape Documentary"/>
    <s v="A feature-length documentary on the life of Boston escape artist Jason Escape."/>
    <x v="4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20:05:33"/>
    <d v="2013-03-20T19:05:33"/>
  </r>
  <r>
    <x v="307"/>
    <s v="Grammar Revolution"/>
    <s v="Why is grammar important?"/>
    <x v="8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22:40:01"/>
    <d v="2013-02-07T22:40:01"/>
  </r>
  <r>
    <x v="308"/>
    <s v="Before Us - a Feature Length Documentary about Adoption"/>
    <s v="A documentary about discovering my two older sisters who were born on a CA commune in the 60's and placed for adoption."/>
    <x v="1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6:40:10"/>
    <d v="2011-03-10T16:40:10"/>
  </r>
  <r>
    <x v="309"/>
    <s v="SOLE SURVIVOR FILM - Finishing Funds"/>
    <s v="A first glimpse into the lives of sole survivors of commercial plane crashes as they struggle to understand their perplexing fate."/>
    <x v="6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8:02:14"/>
    <d v="2012-09-03T18:02:14"/>
  </r>
  <r>
    <x v="310"/>
    <s v="Feels Like Coming Home Tour"/>
    <s v="30 day tour to release a compilation CD with 16 original songs about hometowns.  Webisodes and documentary to follow."/>
    <x v="4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5T04:23:43"/>
    <d v="2011-10-20T02:00:00"/>
  </r>
  <r>
    <x v="311"/>
    <s v="The Sticking Place Interactive Documentary"/>
    <s v="An imaginative interactive documentary about Leah Callahan, a freestyle wrestler and Olympic hopeful."/>
    <x v="8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5:16:32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x v="0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21:03:52"/>
    <d v="2013-04-14T21:03:52"/>
  </r>
  <r>
    <x v="313"/>
    <s v="DEVIL MAY CARE"/>
    <s v="Most people have heard Bob Dorough's music over the past 50 years without knowing it. Until now. A story for every artist who refuses to give up."/>
    <x v="6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5:28:14"/>
    <d v="2010-08-11T15:59:00"/>
  </r>
  <r>
    <x v="314"/>
    <s v="Making Mail: A Documentary"/>
    <s v="A documentary about artists who embrace the antiquated postal service and use it to send beautiful pieces of mail art across the globe."/>
    <x v="4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9:59:48"/>
    <d v="2013-03-01T19:59:48"/>
  </r>
  <r>
    <x v="315"/>
    <s v="Arias With A Twist: The Docufantasy"/>
    <s v="A documentary that explores  the magical collaboration between performance artist Joey Arias and puppeteer Basil Twist."/>
    <x v="9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8:32:14"/>
    <d v="2012-08-22T18:32:14"/>
  </r>
  <r>
    <x v="316"/>
    <s v="THE SECRET TRIAL 5 - GRASSROOTS CROSS-CANADA TOUR"/>
    <s v="Award winning documentary The Secret Trial 5 needs your help for a Cross-Canada Tour!"/>
    <x v="6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22:09:57"/>
    <d v="2014-12-11T04:59:00"/>
  </r>
  <r>
    <x v="317"/>
    <s v="Good Men, Bad Men, and a Few Rowdy Ladies"/>
    <s v="The story of a cowboy town with a prison problem, and the colorful characters who call it home."/>
    <x v="5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6:14:43"/>
    <d v="2013-12-11T16:14:43"/>
  </r>
  <r>
    <x v="318"/>
    <s v="Friend Request: Accepted"/>
    <s v="Photographer, Ty Morin, pays a visit to every single one of his Facebook friends to take their portrait...all 788 of them."/>
    <x v="0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5T00:55:51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x v="0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20:07:0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x v="8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13:13:53"/>
    <d v="2015-12-22T23:00:00"/>
  </r>
  <r>
    <x v="321"/>
    <s v="An Impossible Project"/>
    <s v="The more digital the world, the more analog our dreams._x000a_A feature documentary shot on 35mm film."/>
    <x v="7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10:43:06"/>
    <d v="2016-11-08T11:43:06"/>
  </r>
  <r>
    <x v="322"/>
    <s v="Last of the Big Tuskers"/>
    <s v="A documentary film about the largest elephants on earth and what is being done to ensure their survival."/>
    <x v="9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13:40:48"/>
    <d v="2016-05-13T13:40:48"/>
  </r>
  <r>
    <x v="323"/>
    <s v="White Ravens: A feature-length documentary film"/>
    <s v="A documentary focusing on the Haida Nation's resurgence in the wake of colonization and Canada's Indian Residential Schools."/>
    <x v="0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7:42:46"/>
    <d v="2016-12-21T07:59:00"/>
  </r>
  <r>
    <x v="324"/>
    <s v="KEEP MOVING FORWARD - Documentary Film"/>
    <s v="A documentary about a Vietnam veteran who finds peace from his PTSD through Disney, rather than medication."/>
    <x v="0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5:01:48"/>
    <d v="2015-08-01T15:01:48"/>
  </r>
  <r>
    <x v="325"/>
    <s v="NETIZENS - a documentary about women and online harassment"/>
    <s v="NETIZENS follows targets of online harassment as they confront digital abuse and strive for equality and justice online."/>
    <x v="10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5T04:30:33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x v="10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7:33:26"/>
    <d v="2017-03-14T22:57:00"/>
  </r>
  <r>
    <x v="327"/>
    <s v="Finding Beauty In the Rubble"/>
    <s v="A short film documenting the inspirational life of Mrs. Fukuoka, a tsunami survivor helping to bring hope back to her community."/>
    <x v="4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5:38:49"/>
    <d v="2015-03-22T08:00:00"/>
  </r>
  <r>
    <x v="328"/>
    <s v="Edgar Allan Poe: Buried Alive"/>
    <s v="A documentary that tells the real story of the misunderstood author, and explores the iconic status he still commands today."/>
    <x v="10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22:43:08"/>
    <d v="2015-11-01T04:00:00"/>
  </r>
  <r>
    <x v="329"/>
    <s v="Struggle &amp; Hope - Documentary Film Music Soundtrack"/>
    <s v="Our documentary about Oklahoma's all-black towns needs a soundtrack that is authentic. Help us make it happen."/>
    <x v="1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11:12:07"/>
    <d v="2015-11-07T04:00:00"/>
  </r>
  <r>
    <x v="330"/>
    <s v="The Power of Place"/>
    <s v="A film project that will compel decision makers to conserve iconic NH landscapes at risk due to an electricity transmission project."/>
    <x v="7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12:22:43"/>
    <d v="2013-05-17T03:59:00"/>
  </r>
  <r>
    <x v="331"/>
    <s v="Living On Soul: The Family Daptone"/>
    <s v="A hybrid music documentary/concert film featuring Sharon Jones, Charles Bradley and the rest of the Daptone Records family."/>
    <x v="3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13:57:14"/>
    <d v="2016-06-17T13:57:14"/>
  </r>
  <r>
    <x v="332"/>
    <s v="Changing of the Gods"/>
    <s v="A groundbreaking new film by Kenny Ausubel &amp; Louie Schwartzberg, featuring John Cleese, based on the work of Richard Tarnas."/>
    <x v="10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6:19:37"/>
    <d v="2015-10-28T08:00:00"/>
  </r>
  <r>
    <x v="333"/>
    <s v="CUBAN FOOD STORIES - A Feature Documentary"/>
    <s v="Enter a unique world of flavors, passion, resourcefulness and breathtaking locations. Join us on this unprecedented journey!"/>
    <x v="3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5:16:31"/>
    <d v="2016-04-07T14:16:31"/>
  </r>
  <r>
    <x v="334"/>
    <s v="The Little Girl with the Big Voice"/>
    <s v="An unapologetic portrait of the iconic, pioneering entertainer Mary Small whose voice comforted millions through the Depression &amp; WWII"/>
    <x v="1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6:22:37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x v="0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7:41:55"/>
    <d v="2015-05-08T22:00:00"/>
  </r>
  <r>
    <x v="336"/>
    <s v="Celluloid Wizards in the Video Wasteland"/>
    <s v="An epic documentary about the dramatic rise and fall of Empire Pictures, the most ambitious B-movie studio of the 1980â€™s."/>
    <x v="9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14:18:38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x v="4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2T03:05:08"/>
    <d v="2015-03-14T02:05:08"/>
  </r>
  <r>
    <x v="338"/>
    <s v="Queer Genius"/>
    <s v="&quot;Queer Genius&quot; explores the lives of four visionary queer artists: Eileen Myles, Barbara Hammer, Jibz Cameron and Shannon Funchess"/>
    <x v="6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8:08:10"/>
    <d v="2016-09-03T01:00:00"/>
  </r>
  <r>
    <x v="339"/>
    <s v="A Man, A Plan, A Palindrome (Feature)"/>
    <s v="A documentary film following the world's greatest palindromists leading up to the 2017 World Palindrome Championship."/>
    <x v="0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8:14:28"/>
    <d v="2015-04-29T18:14:28"/>
  </r>
  <r>
    <x v="340"/>
    <s v="Somaliland: The Abaarso Story"/>
    <s v="Feature-length documentary about five Somali Muslim students pursuing dreams of education in America"/>
    <x v="7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6:03:27"/>
    <d v="2017-03-08T21:00:00"/>
  </r>
  <r>
    <x v="341"/>
    <s v="Video of Connections: A Mural"/>
    <s v="Documentary: Creation of large-scale outdoor mural by young artists. Time lapse. From blank concrete wall to colorful, visual story."/>
    <x v="4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21:06:38"/>
    <d v="2014-10-01T03:59:00"/>
  </r>
  <r>
    <x v="342"/>
    <s v="BREAKING A MONSTER a film about the band Unlocking The Truth"/>
    <s v="BREAKING A MONSTER needs your help to play in THEATERS!"/>
    <x v="10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8:44:25"/>
    <d v="2016-04-29T18:44:25"/>
  </r>
  <r>
    <x v="343"/>
    <s v="Royalty Free: The Music of Kevin MacLeod"/>
    <s v="A documentary on a composer who releases his music for free and ended up in millions of videos, thousands of films, &amp; many odd places."/>
    <x v="5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7:42:25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x v="5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23:18:14"/>
    <d v="2015-06-01T02:20:00"/>
  </r>
  <r>
    <x v="345"/>
    <s v="Red Wolf Revival: An Uncertain Tomorrow"/>
    <s v="With the fate of the red wolves at stake, we explore if they can still survive in their last wild home in North Carolina."/>
    <x v="1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22:39:50"/>
    <d v="2015-05-20T22:39:50"/>
  </r>
  <r>
    <x v="346"/>
    <s v="THE ABILITY EXCHANGE - a documentary"/>
    <s v="Engineering students and adults with cerebral palsy learn to communicate, connect and cultivate their abilities by making movies."/>
    <x v="1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12:00:21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x v="3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11:53:29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x v="1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14:05:16"/>
    <d v="2015-08-21T14:05:16"/>
  </r>
  <r>
    <x v="349"/>
    <s v="Strangers To Peace: A Documentary"/>
    <s v="After 52 years of war, FARC guerrilla soldiers rejoin Colombian society to forge new lives of peace."/>
    <x v="1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11:58:28"/>
    <d v="2017-02-24T11:58:28"/>
  </r>
  <r>
    <x v="350"/>
    <s v="Mr. Chibbs (Documentary about NBA great Kenny Anderson)"/>
    <s v="NBA All-Star Kenny Anderson's mid-life crisis prompts him to examine his past, as he searches for relevancy in his future."/>
    <x v="9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4T01:35:09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x v="5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23:09:14"/>
    <d v="2016-04-07T22:09:14"/>
  </r>
  <r>
    <x v="352"/>
    <s v="Art Therapy: The Movie - The Final Push"/>
    <s v="An epic journey around the world, exploring the power of the human spirit and how art can be used to inspire a lifetime."/>
    <x v="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8T04:01:08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x v="10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9:00:19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x v="4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9:52:01"/>
    <d v="2016-04-08T18:52:01"/>
  </r>
  <r>
    <x v="355"/>
    <s v="REZA ABDOH -Theatre Visionary"/>
    <s v="A documentary film about the late REZA ABDOH and his performance company DAR A LUZ."/>
    <x v="7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7:03:14"/>
    <d v="2014-12-01T08:03:14"/>
  </r>
  <r>
    <x v="356"/>
    <s v="43 and 80"/>
    <s v="A documentary about halibut conservation and how it impacts communities of Southeast Alaska."/>
    <x v="0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9:16:33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x v="6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5:19:57"/>
    <d v="2015-04-24T05:19:57"/>
  </r>
  <r>
    <x v="358"/>
    <s v="Nobody Knows Anything (except William Goldman)"/>
    <s v="Screenwriter. Novelist. Playwright. The inside story of famed writer William Goldman. As only he can tell it."/>
    <x v="10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20:38:41"/>
    <d v="2016-06-15T15:00:00"/>
  </r>
  <r>
    <x v="359"/>
    <s v="Us, Naked: Trixie &amp; Monkey â€” World Premiere"/>
    <s v="Circus burlesque innovators, Trixie and Monkey seek to balance love and life while pursuing new creative heights."/>
    <x v="8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3T01:41:30"/>
    <d v="2014-11-14T05:12:00"/>
  </r>
  <r>
    <x v="360"/>
    <s v="Faith: A Documentary"/>
    <s v="A brave woman takes her wife and son from New York to visit her hometown in Kenya, where she was persecuted for being a lesbian."/>
    <x v="1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21:33:0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x v="7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4T00:01:46"/>
    <d v="2014-11-23T01:01:46"/>
  </r>
  <r>
    <x v="362"/>
    <s v="THE RIDGE: TEN FOR THIRTY"/>
    <s v="A SHORT FILM celebrating ONE RACE: the Bridger Ridge Run. TEN RUNNERS: the movie-stars. THIRTY YEARS: running wild in the mountains."/>
    <x v="0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5:03:11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0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7:52:16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x v="0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20:37:52"/>
    <d v="2014-06-21T03:59:00"/>
  </r>
  <r>
    <x v="365"/>
    <s v="A QUEER COUNTRY"/>
    <s v="Please help us finish this documentary about how Tel Aviv in Israel became a gay friendly liberal hub in a religious state"/>
    <x v="6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14:33:19"/>
    <d v="2014-02-28T14:33:19"/>
  </r>
  <r>
    <x v="366"/>
    <s v="A BUSHMAN ODYSSEY"/>
    <s v="One Bushman familyâ€™s struggle to survive genocide, dispossession and post-apartheid freedom in South Africa."/>
    <x v="7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9:01:58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x v="1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13:51:18"/>
    <d v="2013-05-01T04:59:00"/>
  </r>
  <r>
    <x v="368"/>
    <s v="Swimming with Byron: A Documentary Film"/>
    <s v="Were the Romantics the first backpackers? This film follows them and explores the huge part geography played in their lives and works."/>
    <x v="1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14:32:02"/>
    <d v="2015-03-15T13:32:02"/>
  </r>
  <r>
    <x v="369"/>
    <s v="Alpine Zone"/>
    <s v="A documentary of one woman's attempt at solo hiking 2,000 miles, in an effort to understand herself and societal expectations."/>
    <x v="0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13:14:29"/>
    <d v="2012-01-15T13:14:29"/>
  </r>
  <r>
    <x v="370"/>
    <s v="Hola Mohalla: Festival of Soldier Saints"/>
    <s v="An exploration of what Sikhism is, through the journey of eight pilgrims at Hola Mohalla, a religious festival in Anandpur Sahib, India"/>
    <x v="9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9:05:00"/>
    <d v="2017-01-06T19:05:00"/>
  </r>
  <r>
    <x v="371"/>
    <s v="Unbranded"/>
    <s v="3,000 Miles. 18 Wild Horses. 6 Months. 5 States. 4 men. A documentary about Conservation, Exploration, and Wild Mustangs."/>
    <x v="1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8:25:39"/>
    <d v="2013-02-01T18:25:39"/>
  </r>
  <r>
    <x v="372"/>
    <s v="Wild Equus"/>
    <s v="A short documentary exploring the uses of 'Natural Horsemanship' across Europe"/>
    <x v="2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13:50:44"/>
    <d v="2016-04-05T16:00:00"/>
  </r>
  <r>
    <x v="373"/>
    <s v="The Boing Heard 'Round the World"/>
    <s v="A feature documentary about UPA Pictures, the little studio that changed the course of animation around the world"/>
    <x v="0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21:53:18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x v="0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21:20:31"/>
    <d v="2011-09-16T21:20:31"/>
  </r>
  <r>
    <x v="375"/>
    <s v="Project Reconnect: WHERE WE ARE NOW"/>
    <s v="As the videocam &quot;Enrique de Malaca&quot; circumnavigates the globe, it captures stories of friends who have set foot on other lands."/>
    <x v="2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23:38:31"/>
    <d v="2014-03-01T17:18:00"/>
  </r>
  <r>
    <x v="376"/>
    <s v="Quintessential: The Journey"/>
    <s v="A film about the cosmetics industry. Everything you need to know about the ingredients being used and what alternatives are out there."/>
    <x v="4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10:51:56"/>
    <d v="2016-08-25T10:51:56"/>
  </r>
  <r>
    <x v="377"/>
    <s v="PIN UP! THE MOVIE The documentary with vintage style"/>
    <s v="Dangerous. Sexy. All-American Girl. You know the look. Now meet the women who are making retro style modern."/>
    <x v="1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6:01:08"/>
    <d v="2015-11-14T07:01:00"/>
  </r>
  <r>
    <x v="378"/>
    <s v="Where is Home?"/>
    <s v="Ugandan Filmmaker and Activist Kamoga Hassan's new documentary follows Ugandan LGBT asylum seekers asking the question &quot;Where is home?&quot;"/>
    <x v="4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13:43:28"/>
    <d v="2016-01-25T23:52:00"/>
  </r>
  <r>
    <x v="379"/>
    <s v="The Unknowns"/>
    <s v="The U.S. Army has granted us permission to film a documentary at America's most sacred shrine: The Tomb of the Unknown Soldier."/>
    <x v="6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6:31:12"/>
    <d v="2012-05-03T16:31:12"/>
  </r>
  <r>
    <x v="380"/>
    <s v="Steamboat Springs Van Clan"/>
    <s v="The Steamboat Van Clan is a group of three young ski competitors following their dreams and documenting their adventures along the way."/>
    <x v="4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7:16:32"/>
    <d v="2016-01-23T17:16:32"/>
  </r>
  <r>
    <x v="381"/>
    <s v="Clearwater"/>
    <s v="Set in the ancient waters of the Puget Sound, Clearwater is a universal story about the need to adapt to change."/>
    <x v="9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6:45:17"/>
    <d v="2012-07-30T05:00:00"/>
  </r>
  <r>
    <x v="382"/>
    <s v="99% Declaration Mini-Doc"/>
    <s v="I went to Philadelphia to find out if The 99% Declaration could take the ideas of OccupyWallSt. and make change from within the system."/>
    <x v="2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7:01:40"/>
    <d v="2012-09-06T17:01:40"/>
  </r>
  <r>
    <x v="383"/>
    <s v="Tornado Pursuit: 2014 Storm Chasing Web Series"/>
    <s v="An independent documentary web series about storm chasing in tornado alley that features the chase team TornadoRaiders.com"/>
    <x v="2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6T02:49:19"/>
    <d v="2014-05-19T02:49:19"/>
  </r>
  <r>
    <x v="384"/>
    <s v="Nurse Mare Foals: Born to Die"/>
    <s v="This documentary is about Last Chance Corral in Athens, Ohio and their heroic work saving nurse mare foals from imminent death."/>
    <x v="8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8:45:47"/>
    <d v="2015-01-06T18:45:47"/>
  </r>
  <r>
    <x v="385"/>
    <s v="Luke and Jedi"/>
    <s v="A documentary following the incredible story of a brave little boy and his service dog, fighting Type 1 Diabetes one day at a time."/>
    <x v="9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14:01:41"/>
    <d v="2014-11-21T15:01:41"/>
  </r>
  <r>
    <x v="386"/>
    <s v="Submarine: Diving Away From Adulthood"/>
    <s v="Eight friends reunite to achieve their childhood dream of designing, constructing, and launching a homemade submarine."/>
    <x v="2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22:49:51"/>
    <d v="2015-08-10T22:49:51"/>
  </r>
  <r>
    <x v="387"/>
    <s v="On the Back of a Tiger"/>
    <s v="The workings of life revised: Pioneering scientists &amp; health-seekers challenge our understanding of disease, aging and consciousness."/>
    <x v="7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6:14:18"/>
    <d v="2015-08-15T06:00:00"/>
  </r>
  <r>
    <x v="388"/>
    <s v="Another Man's Treasure documentary"/>
    <s v="A documentary film featuring the World's Largest Rummage Sale and rumination on the Power and Pleasures of Possessions."/>
    <x v="0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8T01:49:40"/>
    <d v="2016-07-28T01:49:40"/>
  </r>
  <r>
    <x v="389"/>
    <s v="The Food Cure"/>
    <s v="What difference can food really make? A documentary film about six people who make the radical choice to face cancer with their plates."/>
    <x v="10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4T01:30:50"/>
    <d v="2014-03-07T22:59:00"/>
  </r>
  <r>
    <x v="390"/>
    <s v="Built by UCF: St. Vincent and the Grenadines Chapter"/>
    <s v="Join UCF as they dive into the creative and community outreach for the families in St. Vincent and the Grenadines."/>
    <x v="4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8T00:52:52"/>
    <d v="2015-05-08T00:52:52"/>
  </r>
  <r>
    <x v="391"/>
    <s v="Science, Sex and the Ladies"/>
    <s v="Too many women feel confused about their orgasm and shame about their desire. This movie aims to change that."/>
    <x v="8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8T01:00:51"/>
    <d v="2011-12-18T00:59:00"/>
  </r>
  <r>
    <x v="392"/>
    <s v="More than Gold: The Rhino Rescue Project"/>
    <s v="Rhinos are the most endangered large animal in the world today, and an epic, global battle is being waged to ensure their survival."/>
    <x v="6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7:12:51"/>
    <d v="2011-09-08T03:00:00"/>
  </r>
  <r>
    <x v="393"/>
    <s v="THE PENGUIN COUNTERS Documentary Film"/>
    <s v="This is a story thatâ€™s never been told, about tackling climate change one penguin at a timeâ€¦"/>
    <x v="10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7:00:52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x v="4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9:38:02"/>
    <d v="2016-04-17T18:38:02"/>
  </r>
  <r>
    <x v="395"/>
    <s v="The Peace Agency Documentary Kickstarter Campaign!"/>
    <s v="When the war ends, a woman's fight begins. Bringing to life the most untapped resources in peace making between faiths."/>
    <x v="1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21:49:20"/>
    <d v="2012-04-27T21:32:00"/>
  </r>
  <r>
    <x v="396"/>
    <s v="No Act of Ours Film"/>
    <s v="Loyalty and morality are questioned as we follow the struggles of Penn State students in wake of the child sexual abuse scandal."/>
    <x v="6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13:33:2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8:38:04"/>
    <d v="2010-09-01T03:44:00"/>
  </r>
  <r>
    <x v="398"/>
    <s v="Picking Up the Pieces: Child Holocaust Survivors Rebuild"/>
    <s v="My film tells the stories of Jewish Child Holocaust Survivors and how they rebuilt their lives. STRETCH GOALS ADDED!"/>
    <x v="0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9:02:06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x v="8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21:01:07"/>
    <d v="2016-12-14T12:00:00"/>
  </r>
  <r>
    <x v="400"/>
    <s v="From Two Sticks - the fight against hunger and malnutrition"/>
    <s v="A documentary film on a sustainable, grassroots effort to fight malnutrition in Indonesia.  And it's organic!"/>
    <x v="1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5:15:47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x v="10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20:12:50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x v="4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12:56:57"/>
    <d v="2015-11-05T13:56:57"/>
  </r>
  <r>
    <x v="403"/>
    <s v="MONDO BANANA"/>
    <s v="A documentary adventure about bananas - and people. Your round-trip ticket into the heart of banana-cultures!!"/>
    <x v="0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7:27:21"/>
    <d v="2011-08-10T07:08:00"/>
  </r>
  <r>
    <x v="404"/>
    <s v="The Last One: Unfolding the AIDS MEMORIAL QUILT"/>
    <s v="A feature length documentary, exploring the many lives memorialized by the iconic AIDS Memorial Quilt."/>
    <x v="7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5:04:22"/>
    <d v="2014-02-05T23:04:00"/>
  </r>
  <r>
    <x v="405"/>
    <s v="The Healing Effect Movie"/>
    <s v="Come, join our movie movement.  A new documentary about the healing power of food."/>
    <x v="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4T02:02:19"/>
    <d v="2014-03-06T02:02:19"/>
  </r>
  <r>
    <x v="406"/>
    <s v="The Desert River Bends"/>
    <s v="The Desert River Bends is a short documentary following the alternative lifestyles of three middle-age river guides in Moab UT."/>
    <x v="4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5T03:53:57"/>
    <d v="2011-05-09T05:59:00"/>
  </r>
  <r>
    <x v="407"/>
    <s v="Haymarket Documentary"/>
    <s v="The story of the 1886 Haymarket Riot explored through the history of the Haymarket Police Memorial Statue."/>
    <x v="4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20:54:10"/>
    <d v="2011-11-19T21:54:10"/>
  </r>
  <r>
    <x v="408"/>
    <s v="Reverence: A Documentary Short on Branded Yarmulkes"/>
    <s v="A documentary exploring the phenomenon of custom and branded yarmulkes in Jewish-American communities."/>
    <x v="0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7:39:50"/>
    <d v="2013-11-05T18:39:50"/>
  </r>
  <r>
    <x v="409"/>
    <s v="The Lost Generation"/>
    <s v="I am working on a project that explores the relationship between education to work for youth within the European Union."/>
    <x v="2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20:42:24"/>
    <d v="2016-07-22T20:42:24"/>
  </r>
  <r>
    <x v="410"/>
    <s v="January's Story - A One Of A Kind Transgender Woman"/>
    <s v="January was a mentor, advocate, and friend.  Her life tragically came to an end in September 2012.  This film is her story."/>
    <x v="4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23:33:17"/>
    <d v="2015-06-18T23:33:17"/>
  </r>
  <r>
    <x v="411"/>
    <s v="GO FAR: The Christopher Rush Story (4)"/>
    <s v="An inspirational feature-length documentary that will help those with disabilities achieve their goals despite the obstacles."/>
    <x v="5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20T04:13:24"/>
    <d v="2013-12-22T05:00:00"/>
  </r>
  <r>
    <x v="412"/>
    <s v="Southern Oregon VS. LNG"/>
    <s v="A short film about property rights, salmon, and ratepayers in the controversy over exporting natural gas through southern Oregon"/>
    <x v="4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7:49:38"/>
    <d v="2012-07-25T17:49:38"/>
  </r>
  <r>
    <x v="413"/>
    <s v="Through the Fire: Rebuilding Somalia"/>
    <s v="A journey to discover how Somalis are rebuilding their shattered nation, with a focus on the role that women are playing."/>
    <x v="1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21:03:31"/>
    <d v="2012-07-19T21:03:31"/>
  </r>
  <r>
    <x v="414"/>
    <s v="thisisstuttering: A Documentary"/>
    <s v="thisisstuttering is a found-footage doc that has already changed lives. It is completely done; we need your help to get it out there."/>
    <x v="6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2T01:31:05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x v="4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20:26:42"/>
    <d v="2014-10-17T12:00:00"/>
  </r>
  <r>
    <x v="416"/>
    <s v="Fire in the Heart of the City"/>
    <s v="35,000 pounds of food to a city. Highlighting the &quot;Convoy New Britain&quot; event from birth to beyond."/>
    <x v="4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9:30:31"/>
    <d v="2014-02-08T09:30:31"/>
  </r>
  <r>
    <x v="417"/>
    <s v="Cycle of Life"/>
    <s v="An unexpected kidney donor acts on faith in order to rescue a fellow cyclist from his failing body. The true story of Pete and Kelly."/>
    <x v="1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23:17:40"/>
    <d v="2013-04-08T04:33:00"/>
  </r>
  <r>
    <x v="418"/>
    <s v="Swim for the Reef"/>
    <s v="A Texas grandfather's extraordinary quest to protect the coral reefs and his challenge to humanity to take care of the things we love."/>
    <x v="8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6:46:37"/>
    <d v="2015-07-23T06:46:37"/>
  </r>
  <r>
    <x v="419"/>
    <s v="BEYOND LOCAL"/>
    <s v="Beyond Local is a personal journey through an art-centric and musically talented community that fosters creativity."/>
    <x v="0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20:13:07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4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2T05:40:31"/>
    <d v="2014-03-14T04:40:31"/>
  </r>
  <r>
    <x v="421"/>
    <s v="The monster Inside"/>
    <s v="An artistic project that will act as my final animation project and first feature film written, directed, animated, and produced by me"/>
    <x v="6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11:47:36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x v="3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6:14:57"/>
    <d v="2014-09-11T06:14:57"/>
  </r>
  <r>
    <x v="423"/>
    <s v="The Dark Brotherhood  (from the makers of COPS: Skyrim)"/>
    <s v="from the makers of COPS: Skyrim comes the Dark Brotherhood. a dramatic series created with Skyrim machinima."/>
    <x v="8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22:13:50"/>
    <d v="2013-06-05T22:13:50"/>
  </r>
  <r>
    <x v="424"/>
    <s v="Drowning -Short animated Film"/>
    <s v="A short film about a gay teenage boy who is bullied to the point where he is willing to commit suicide. Only he can save himself."/>
    <x v="4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9:01:39"/>
    <d v="2012-03-26T08:01:39"/>
  </r>
  <r>
    <x v="425"/>
    <s v="Patch Bo - Organic toons"/>
    <s v="Support new organic, gluten free cartoon! You'll enjoy this funny story about fruits &amp; vegies and will be able to see new episodes!"/>
    <x v="10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20:40:04"/>
    <d v="2015-11-27T21:40:04"/>
  </r>
  <r>
    <x v="426"/>
    <s v="Dewey Does 110 Animation"/>
    <s v="The first ever, Dewey Does 110 animation, teaches kids good values, how to succeed in life and maintaining a 110% state-of-mind."/>
    <x v="1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7:05:14"/>
    <d v="2016-03-01T17:05:14"/>
  </r>
  <r>
    <x v="427"/>
    <s v="Hard Times Charles Video Book"/>
    <s v="Iâ€™m raising funds to produce a professional Hard Times Charles animated video book, including hiring animators and voice-over talent."/>
    <x v="0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  <d v="2015-10-22T18:59:00"/>
  </r>
  <r>
    <x v="428"/>
    <s v="Little Clay Bible - Zacchaeus"/>
    <s v="Fresh, fun, entertaining Bible stories on YouTube, stop-motion style."/>
    <x v="1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8:24:05"/>
    <d v="2014-06-16T22:00:00"/>
  </r>
  <r>
    <x v="429"/>
    <s v="THE FUTURE"/>
    <s v="THE FUTURE is a short animated film created entirely by autistic and developmentally disabled artists from the L.A.N.D. program in Brooklyn, New York."/>
    <x v="0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  <d v="2009-11-27T04:59:00"/>
  </r>
  <r>
    <x v="430"/>
    <s v="&quot;I'll Take You Back&quot; Animated Music Video"/>
    <s v="Freddy Flint is creating an animated music video to the new &quot;Buttonpusher&quot; single, &quot;I'll Take You Back&quot;"/>
    <x v="4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7T02:34:27"/>
    <d v="2013-09-11T02:34:27"/>
  </r>
  <r>
    <x v="431"/>
    <s v="Bump in the road short stop motion animation"/>
    <s v="A short stop motion animated film of a man on his way home when strange goings on start to happen on his journey."/>
    <x v="4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20:54:43"/>
    <d v="2016-07-05T20:54:43"/>
  </r>
  <r>
    <x v="432"/>
    <s v="The Zombie Next Door"/>
    <s v="A teenage zombie named Jeff and his mad scientist mother adapt to life in the town of Serendipity, where the supernatural occurs daily."/>
    <x v="0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7:26:21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x v="4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  <d v="2015-10-11T15:07:02"/>
  </r>
  <r>
    <x v="434"/>
    <s v="Trumpy and Viola take to the Big Apple"/>
    <s v="A campaign to share their love on the silver screen and make possible a street musicianâ€™s dream to play them at the same time."/>
    <x v="4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20:01:42"/>
    <d v="2013-12-01T21:01:42"/>
  </r>
  <r>
    <x v="435"/>
    <s v="Planet Earth Superheroes"/>
    <s v="Be a part of the Planet Earth Superheroes legacy by supporting the project. Mike and friends gain powers to save endangered animals."/>
    <x v="10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7:56:20"/>
    <d v="2013-09-13T17:56:20"/>
  </r>
  <r>
    <x v="436"/>
    <s v="Blinky"/>
    <s v="Blinky is the story of a naÃ¯ve simpleton who suddenly finds himself struggling to adapt to changes within his environment."/>
    <x v="4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  <d v="2013-07-31T08:41:53"/>
  </r>
  <r>
    <x v="437"/>
    <s v="&quot;Johny and Jasper&quot; educational series"/>
    <s v="This is an educational adventure series for kids about a baby owl and an alien. Physics, science, adventures, drama and joy!"/>
    <x v="0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  <d v="2016-10-08T07:38:46"/>
  </r>
  <r>
    <x v="438"/>
    <s v="In Game: The Animated Series"/>
    <s v="As Smyton pushes himself to become respected, he unlocks secrets about himself and the world around him."/>
    <x v="8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6:15:58"/>
    <d v="2015-11-18T07:15:58"/>
  </r>
  <r>
    <x v="439"/>
    <s v="Starting a cartoon series"/>
    <s v="Hi everyone, I'm trying to begin a cartoon series. It's a show about space bounty hunters and their adventures as they travel around."/>
    <x v="2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  <d v="2014-10-17T18:16:58"/>
  </r>
  <r>
    <x v="440"/>
    <s v="Consumed"/>
    <s v="A stop-motion animation made by a one girl team, with a camera, creativity, and a lot of determination."/>
    <x v="0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23:39:13"/>
    <d v="2016-03-24T22:39:13"/>
  </r>
  <r>
    <x v="441"/>
    <s v="Wolf Squad Lego Stop Motion"/>
    <s v="A group of specialist clones called Wolf Squad are the only clones left after order 66 and are searching the galaxy for survivors!"/>
    <x v="2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  <d v="2013-11-02T19:03:16"/>
  </r>
  <r>
    <x v="442"/>
    <s v="The Paranormal Idiot"/>
    <s v="Doomsday is here"/>
    <x v="6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21:19:43"/>
    <d v="2015-02-19T21:19:43"/>
  </r>
  <r>
    <x v="443"/>
    <s v="Bad Teddy Studios"/>
    <s v="We love cartoons!! We want to make more but it costs money to so. Be apart of your daily dose of WTF!?! Pledge now!!"/>
    <x v="1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1T00:21:41"/>
    <d v="2014-02-10T00:21:41"/>
  </r>
  <r>
    <x v="444"/>
    <s v="Discovering the Other Woman"/>
    <s v="An upcoming animated web sitcom series centered around dealing with life, love, and relationships."/>
    <x v="4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21:46:01"/>
    <d v="2012-02-15T21:46:01"/>
  </r>
  <r>
    <x v="445"/>
    <s v="Shutupsystems.com Innapropriate Cartoon and Comics Dvd set"/>
    <s v="We're ready to officially launch our website with a collectable dvd and comic package. Three shows and a double comic."/>
    <x v="10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8:02:55"/>
    <d v="2015-05-21T08:02:55"/>
  </r>
  <r>
    <x v="446"/>
    <s v="DisChord"/>
    <s v="A faith based animated short. (The same guy who said a picture is worth a thousand words also said a cartoon is worth two thousand.)"/>
    <x v="1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2T02:00:20"/>
    <d v="2015-03-04T02:00:20"/>
  </r>
  <r>
    <x v="447"/>
    <s v="Fat Rich Bastards Animated videos"/>
    <s v="10 tracks have been professionally recorded by CGI supergroup, The Fat Rich Bastards. Funding required for 10 animated music videos."/>
    <x v="5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13:19:23"/>
    <d v="2013-03-23T12:19:23"/>
  </r>
  <r>
    <x v="448"/>
    <s v="The Last Mice"/>
    <s v="Max is a pessimistic mouse, always fantasizing about the end of the world. In The Last Mice, Max's fantasy becomes a real nightmare."/>
    <x v="4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8:11:35"/>
    <d v="2014-05-14T18:11:35"/>
  </r>
  <r>
    <x v="449"/>
    <s v="Shell &amp; Paddy"/>
    <s v="Shell &amp; Paddy is a 2D animation cartoon with 4 minutes of slapstick surreal humour staring two animal characters in weird, wacky world."/>
    <x v="4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13:38:05"/>
    <d v="2013-10-17T13:38:05"/>
  </r>
  <r>
    <x v="450"/>
    <s v="DreamAfrica"/>
    <s v="Why do the moon and stars receive their light from the sun? Africa has a story to tell. Ananse and Kweku appear in this great folktale."/>
    <x v="10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22:43:20"/>
    <d v="2014-02-14T22:43:20"/>
  </r>
  <r>
    <x v="451"/>
    <s v="The Gangbangers"/>
    <s v="This comedy follows two devils who discover a magical boombox to become musicians after an 80s rapture enchants earth with fairy-tales."/>
    <x v="8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  <d v="2014-01-25T17:09:51"/>
  </r>
  <r>
    <x v="452"/>
    <s v="Lost in the Shadows"/>
    <s v="A man must find his way out of the depths of the shadows by using the aid of a little girl."/>
    <x v="2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6:53:35"/>
    <d v="2015-05-13T16:53:35"/>
  </r>
  <r>
    <x v="453"/>
    <s v="Jamboni Brothers Pizza Pilot"/>
    <s v="A 7 minute broadcast-quality web pilot (in 3D animation) of Jamboni Brothers Pizza {the ultimate goal being a cartoon TV series}."/>
    <x v="10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9:47:59"/>
    <d v="2015-02-19T19:47:59"/>
  </r>
  <r>
    <x v="454"/>
    <s v="Super Hi-Speed Road Strikers"/>
    <s v="Itâ€™s an Action/Adventure Anime for The Yuusha Brave series, G1 Transformer, and the Fast and the Furious Fans!"/>
    <x v="1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7:12:51"/>
    <d v="2014-11-26T13:14:00"/>
  </r>
  <r>
    <x v="455"/>
    <s v="The FunBunch Cartoon!!!"/>
    <s v="Goal The FunBunch characters animated on TV: Fun entertainment for kids just like other authors before us (ex.Arthur,Clifford,Dr Seuss)"/>
    <x v="10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3T00:03:42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x v="0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6:40:01"/>
    <d v="2013-10-22T03:59:00"/>
  </r>
  <r>
    <x v="457"/>
    <s v="phenix heart 3D animation"/>
    <s v="from my photo work, pyro techniques, aqua technitque and more , i will take the pricipale personnage to the lost land of phenix where ."/>
    <x v="8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  <d v="2014-08-16T18:25:12"/>
  </r>
  <r>
    <x v="458"/>
    <s v="DE_dust2: Hacker's Wrath"/>
    <s v="An animated parody of the game, Counter-Strike. The sequel to the very popular Counter-Strike: DE_dust2. Hacker is back!"/>
    <x v="1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6:47:40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x v="7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15:22:07"/>
    <d v="2011-11-13T16:22:07"/>
  </r>
  <r>
    <x v="460"/>
    <s v="Darwin's Kiss"/>
    <s v="An animated web series about biological evolution gone haywire."/>
    <x v="0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13:01:15"/>
    <d v="2014-06-01T04:00:00"/>
  </r>
  <r>
    <x v="461"/>
    <s v="Machinima film project : Open 24/7"/>
    <s v="A machinima based film, displaying the effects of todays financial crisis the world faces, and the explossive consequences it carries."/>
    <x v="2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  <d v="2013-06-02T20:19:27"/>
  </r>
  <r>
    <x v="462"/>
    <s v="THE FORGOTTEN LAND"/>
    <s v="A prince who becomes a slave, suffers of amnesia far away from his land. Slowly he recovers memory and returns where all started."/>
    <x v="10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  <d v="2011-08-10T03:02:21"/>
  </r>
  <r>
    <x v="463"/>
    <s v="Tuskegee Redtails"/>
    <s v="Depicts the contribution the Tuskegee airmen made in certain historical events that helped turn the tide in World War II."/>
    <x v="10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7:02:33"/>
    <d v="2011-09-24T17:02:33"/>
  </r>
  <r>
    <x v="464"/>
    <s v="PokÃ©Movie - A PokÃ©monâ„¢ school project"/>
    <s v="We are three students that want to make a short PokÃ©mon movie as a school project!"/>
    <x v="4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20:22:15"/>
    <d v="2016-05-18T20:22:15"/>
  </r>
  <r>
    <x v="465"/>
    <s v="&quot;Amp&quot; A Story About a Robot"/>
    <s v="&quot;Amp&quot; is a short film about a robot with needs."/>
    <x v="2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1T02:52:54"/>
    <d v="2014-06-27T02:52:54"/>
  </r>
  <r>
    <x v="466"/>
    <s v="The Legend Of The Crimson Knight"/>
    <s v="(Working storyboard for animated project) A multi-generational Knight that wages war on criminals and corrupt governments"/>
    <x v="1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22:37:44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x v="8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6:18:54"/>
    <d v="2012-09-28T16:18:54"/>
  </r>
  <r>
    <x v="468"/>
    <s v="Storyville: Return of the Vodou Queen"/>
    <s v="After the devastation of a massive Hurricane, main character that has strong's ties to the city returns to find everything in ruins. As"/>
    <x v="0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  <d v="2012-07-11T03:51:05"/>
  </r>
  <r>
    <x v="469"/>
    <s v="Dreamland PERSONALISED Animated Shorts Film"/>
    <s v="Create a personalised animation film using your child's name and photo."/>
    <x v="0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x v="0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7T04:01:29"/>
    <d v="2014-01-16T04:00:00"/>
  </r>
  <r>
    <x v="471"/>
    <s v="Red Origins"/>
    <s v="Three kids try to stop Mazi Mbe's plan to restore Africa to its original state where Tricksters &amp; Spirits ruled_x000a_and Juju was law."/>
    <x v="10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7:19:39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x v="2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22:08:38"/>
    <d v="2014-08-23T22:08:38"/>
  </r>
  <r>
    <x v="473"/>
    <s v="QUANTUM KIDZ - 3D animated pilot - THE ULTIMATE GOAL"/>
    <s v="Quantum Kidz follows a young girlâ€™s journey becoming a superhero and dealing with alien threats against the Earth!"/>
    <x v="5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6:45:19"/>
    <d v="2014-09-17T16:45:19"/>
  </r>
  <r>
    <x v="474"/>
    <s v="TAO Mr. Fantastic!!"/>
    <s v="Time travel the light Mr. Fantastic!  Spin the dimensions toward other continuums and worlds.  Hold onto your panties."/>
    <x v="4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7:53:49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x v="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  <d v="2015-05-06T02:04:03"/>
  </r>
  <r>
    <x v="476"/>
    <s v="Sight Word Music Videos"/>
    <s v="Animated Music Videos that teach kids how to read."/>
    <x v="10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23:24:01"/>
    <d v="2014-06-03T03:59:00"/>
  </r>
  <r>
    <x v="477"/>
    <s v="Hymn of Unity"/>
    <s v="A Comedy-drama animation revolving around a man who finds a problematic pair of headphones that literally take over his whole life."/>
    <x v="4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  <d v="2012-05-18T20:02:14"/>
  </r>
  <r>
    <x v="478"/>
    <s v="BABY HUEY IN A FEATURE FILM /  &quot;LUCKY DUCK&quot;"/>
    <s v="this is an animated full length film of an old classic with new life to it. That gigantic and naive duckling we all love  ."/>
    <x v="1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  <d v="2015-04-01T20:51:49"/>
  </r>
  <r>
    <x v="479"/>
    <s v="Harvard Math 55A and Stanford Math 51H Animated!"/>
    <s v="ANIMATING the most INFAMOUS Math Courses in America and TRANSLATING them for the mathematical underdog!"/>
    <x v="6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9:47:15"/>
    <d v="2014-11-21T10:47:15"/>
  </r>
  <r>
    <x v="480"/>
    <s v="The CafÃ©"/>
    <s v="To court his muse, an artist must first outsmart her dog.  A short animated film collaboration by Dana and Terrence Masson."/>
    <x v="3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12:00:15"/>
    <d v="2013-08-09T12:00:15"/>
  </r>
  <r>
    <x v="481"/>
    <s v="ERA"/>
    <s v="The year is 2043. Test subject David Beck has been augmented with psychokinetic abilities. He uses his newfound gifts to thwart evil."/>
    <x v="5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6:08:09"/>
    <d v="2012-10-10T16:08:09"/>
  </r>
  <r>
    <x v="482"/>
    <s v="Animated Stand-up Routines Shenanigans"/>
    <s v="Help me quit my day job and also create animated Stand-up routines from local up and coming comedians."/>
    <x v="1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21:31:30"/>
    <d v="2016-04-14T14:34:00"/>
  </r>
  <r>
    <x v="483"/>
    <s v="Misri Bunch: Names of Allah series 2"/>
    <s v="Help to fund a children's animation Series. Teaching good morals and conduct. Also includes simplified teachings about Islam and Allah."/>
    <x v="6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30T04:44:32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x v="10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22:32:52"/>
    <d v="2015-11-05T23:32:52"/>
  </r>
  <r>
    <x v="485"/>
    <s v="The Lighthouse and the Lock cartoon - funny stuff for kids."/>
    <s v="Last few days to make this toon a reality! 5 funny toons for YOU! See the pilot episode here!"/>
    <x v="7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12:08:19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x v="10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22:37:19"/>
    <d v="2014-06-01T22:37:19"/>
  </r>
  <r>
    <x v="487"/>
    <s v="The Adventures of Daryl and Straight Man"/>
    <s v="Hey everyone we are producing a new show called The Adventures of Daryl and Straight Man. It is an animated comedy web series."/>
    <x v="10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  <d v="2016-12-25T15:16:34"/>
  </r>
  <r>
    <x v="488"/>
    <s v="City Animals independent cartoon series"/>
    <s v="When humans left the earth, the animals took over the city. What could go wrong? Well...everything!"/>
    <x v="1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  <d v="2017-01-09T01:18:20"/>
  </r>
  <r>
    <x v="489"/>
    <s v="THE GUINEAS SHOW"/>
    <s v="Help America's favorite dysfunctional immigrant family THE GUINEAS launch the first season of their animated web series."/>
    <x v="10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11:33:36"/>
    <d v="2012-01-05T11:33:00"/>
  </r>
  <r>
    <x v="490"/>
    <s v="PROJECT IS CANCELLED"/>
    <s v="Cancelled"/>
    <x v="4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  <d v="2012-08-22T23:14:45"/>
  </r>
  <r>
    <x v="491"/>
    <s v="Guess What? Gus"/>
    <s v="&quot;Guess What? Gus&quot; is a magical animated comedy that follow a new kid who playful antics for attention make the news."/>
    <x v="1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  <d v="2016-01-27T23:34:59"/>
  </r>
  <r>
    <x v="492"/>
    <s v="Project: eXelcius - Next Generation Movie"/>
    <s v="This project aims to create a 3D animated movie that is created by it's fans, it's content and plot will be driven by it's followers."/>
    <x v="10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  <d v="2016-10-13T00:50:30"/>
  </r>
  <r>
    <x v="493"/>
    <s v="Joc Barrera The Chupacabra Hunter"/>
    <s v="The Chupacabra is not a myth and one man is on a mission to prove its existence no matter what, his name is Joc Barrera."/>
    <x v="5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  <d v="2015-05-20T17:25:38"/>
  </r>
  <r>
    <x v="494"/>
    <s v="The Grigori"/>
    <s v="Angels come to Earth in human disguise to deceive mankind, rule the Earth as gods, create a hybrid army &amp; destroy all who oppose them."/>
    <x v="8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9:56:05"/>
    <d v="2014-07-03T03:00:00"/>
  </r>
  <r>
    <x v="495"/>
    <s v="Average Heroes pilot"/>
    <s v="two friends set out to conquer and reach the level cap of the quest watch, how will they do it when they're 2 teenage idiots"/>
    <x v="0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  <d v="2015-07-16T19:51:45"/>
  </r>
  <r>
    <x v="496"/>
    <s v="Airships and Anatasia: The Movie"/>
    <s v="The movie is about the adventures of Ethan, Danna, The mysterious inventor and more."/>
    <x v="10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22:21:14"/>
    <d v="2014-02-10T22:21:14"/>
  </r>
  <r>
    <x v="497"/>
    <s v="Galaxy Probe Kids"/>
    <s v="live-action/animated series pilot."/>
    <x v="4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2T00:54:25"/>
    <d v="2014-12-25T05:00:00"/>
  </r>
  <r>
    <x v="498"/>
    <s v="ANGAL TENTARA and The Root of All Evil"/>
    <s v="AT is an Interactive Animation made for the iPad where the user becomes part of the story. It's a fantastic journey of discovery!"/>
    <x v="10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8:17:29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8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21:29:28"/>
    <d v="2009-10-12T20:59:00"/>
  </r>
  <r>
    <x v="500"/>
    <s v="Stephen Colbert animated video"/>
    <s v="This animated dark comedy video highlights Stephen Colbert as a super hero-like figure within a corrupt and sinister world manipulated by the media."/>
    <x v="0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21:15:51"/>
    <d v="2010-05-08T22:16:00"/>
  </r>
  <r>
    <x v="501"/>
    <s v="World War 4"/>
    <s v="Based on the invention portfolio of a patented inventor World War Four is a look into the future of warfare and humanity as a whole"/>
    <x v="1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  <d v="2011-07-09T05:37:31"/>
  </r>
  <r>
    <x v="502"/>
    <s v="Strawberry Bowl"/>
    <s v="This Strawberry Bowl concept is the 1st of many episodes.  These episodes will be released in accordance with the harvest of the month."/>
    <x v="8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13:17:05"/>
    <d v="2012-03-18T12:17:05"/>
  </r>
  <r>
    <x v="503"/>
    <s v="Jimmy There and Back - Documentary Animation"/>
    <s v="Jimmy wants to live life and see his grandchildren grow up, but alcoholism threatens to curtail everything he dreams of."/>
    <x v="0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12:38:2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x v="8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23:36:27"/>
    <d v="2012-04-10T22:36:27"/>
  </r>
  <r>
    <x v="505"/>
    <s v="MY4FACES THE ANIMATED MOVIE"/>
    <s v="This wonderful movie will tells the story of two adorable aliens who crash land into a familyâ€™s backyard, and travel the Earth."/>
    <x v="1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10T02:21:26"/>
    <d v="2015-12-25T02:21:26"/>
  </r>
  <r>
    <x v="506"/>
    <s v="Age of Spirit: The Battle in Heaven"/>
    <s v="A feature-length 3D animation that depicts what happened when the Son of the Morning rebelled against God."/>
    <x v="10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13:15:20"/>
    <d v="2013-08-10T13:15:20"/>
  </r>
  <r>
    <x v="507"/>
    <s v="Code Monkeys"/>
    <s v="&quot;Code Monkey(s)&quot; is a short animated-series about life from the perspective of an engineer who feels like an actual &quot;Code Monkey&quot;."/>
    <x v="8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23:00:57"/>
    <d v="2012-10-19T23:00:57"/>
  </r>
  <r>
    <x v="508"/>
    <s v="Heroes Faith II (Superior Soldier)"/>
    <s v="A stop-motion animated action packed adventure. Telling a great story with an even greater message. Join me and lets change the world."/>
    <x v="10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7T00:35:01"/>
    <d v="2012-05-25T14:14:00"/>
  </r>
  <r>
    <x v="509"/>
    <s v="Indian in Chelsea - Web Animated series"/>
    <s v="A hilarious comedy podcast being turned into an animated series  about an indian servant and his boss."/>
    <x v="0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15:09:30"/>
    <d v="2015-06-28T15:09:30"/>
  </r>
  <r>
    <x v="510"/>
    <s v="TPI Episode 2: Doomsday Dean"/>
    <s v="A mile below the Franco-Swiss border Dean manages to break the Large Hadron Collider and triggers the end of the world."/>
    <x v="1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  <d v="2016-03-01T04:13:59"/>
  </r>
  <r>
    <x v="511"/>
    <s v="Stuck On An Eyeland"/>
    <s v="A project that incorporates animation and comic art into a relevant story. 4 boys, 1 eyeland, and a whole lot of drama!!!"/>
    <x v="0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7:16:22"/>
    <d v="2013-04-06T06:16:22"/>
  </r>
  <r>
    <x v="512"/>
    <s v="Otherkin The Animated Series"/>
    <s v="We have a fully developed 2D animated series that requires more professional animation. Our first 2 home-animated eps are up online."/>
    <x v="0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7:48:47"/>
    <d v="2016-11-20T18:48:47"/>
  </r>
  <r>
    <x v="513"/>
    <s v="Paradigm Spiral - The Animated Series"/>
    <s v="A sci-fi fantasy 2.5D anime styled series about some guys trying to save the world, probably..."/>
    <x v="10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15:41:45"/>
    <d v="2016-08-15T07:00:00"/>
  </r>
  <r>
    <x v="514"/>
    <s v="I'm Sticking With You."/>
    <s v="A film created entirely out of paper, visual effects and found objects depicts how one man created a new life for himself."/>
    <x v="4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14:44:07"/>
    <d v="2014-08-09T14:44:07"/>
  </r>
  <r>
    <x v="515"/>
    <s v="A Tale of Faith - An Animated Short Film"/>
    <s v="A Tale of Faith is an animated short film based on the heartwarming tale by Rebbe Nachman of Breslov."/>
    <x v="10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11:46:41"/>
    <d v="2015-12-29T11:46:41"/>
  </r>
  <r>
    <x v="516"/>
    <s v="Shipmates"/>
    <s v="A big brother style comedy animation series starring famous seafarers"/>
    <x v="0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  <d v="2015-05-27T18:41:20"/>
  </r>
  <r>
    <x v="517"/>
    <s v="Honeybee: The Animated Series Trailer"/>
    <s v="Honeybee is a cartoon about a girl who can talk to bugs, and her quest to save the bees! Adventure, humor, and lots of fun characters."/>
    <x v="6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14:46:01"/>
    <d v="2017-02-02T14:46:01"/>
  </r>
  <r>
    <x v="518"/>
    <s v="Somorrah"/>
    <s v="The community of Somorrah is peaceful and unblemished until &quot;The Boss&quot; power and money starts to diminish &amp; plans to gain it all back!"/>
    <x v="0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  <d v="2015-09-06T14:46:00"/>
  </r>
  <r>
    <x v="519"/>
    <s v="M dot Strange's &quot;I am Nightmare&quot;"/>
    <s v="&quot;When the dream of childhood is stolen... a nightmare is born&quot; A dark animated fantasy film by indie filmmaker M dot Strange."/>
    <x v="1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9:23:41"/>
    <d v="2012-12-05T09:23:41"/>
  </r>
  <r>
    <x v="520"/>
    <s v="Darktales The Play"/>
    <s v="Tim Arthur's 21st anniversary sell-out production of his 'chilling' and 'sinister' ghostly thriller returns to the Edinburgh Fringe!"/>
    <x v="0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6:51:01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0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3T02:13:39"/>
    <d v="2016-11-01T04:59:00"/>
  </r>
  <r>
    <x v="522"/>
    <s v="COMPASS PLAYERS"/>
    <s v="*** TO MAKE DONATIONS IN THE FUTURE                                   GO TO OUR WEBSITE: www.compassplayers.com ***"/>
    <x v="4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01T00:58:45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x v="0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2T03:11:16"/>
    <d v="2015-09-21T03:11:16"/>
  </r>
  <r>
    <x v="524"/>
    <s v="Zero Down"/>
    <s v="Angel on the Corner need YOUR help to raise Â£3,500 to take Zero Down by Sarah Hehir to the Edinburgh Fringe Festival this August!"/>
    <x v="4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7:12:49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x v="1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9:37:21"/>
    <d v="2014-09-13T09:37:21"/>
  </r>
  <r>
    <x v="526"/>
    <s v="Victory by Madicken Malm"/>
    <s v="We have a brand new play. We urgently need your help to fund our production, which opens at Theatre503 on August 18th."/>
    <x v="4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14:12:24"/>
    <d v="2015-08-07T17:00:00"/>
  </r>
  <r>
    <x v="527"/>
    <s v="Omega Kids - a new play"/>
    <s v="OMEGA KIDS, a new play by Noah Mease, directed by Jay Stull &amp; produced by New Light Theater Project in association with Access Theater."/>
    <x v="1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8T04:56:06"/>
    <d v="2017-02-17T16:05:00"/>
  </r>
  <r>
    <x v="528"/>
    <s v="Devastated No Matter What"/>
    <s v="A Festival Backed Production of a Full-Length Play."/>
    <x v="4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22:05:07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x v="4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1T00:44:54"/>
    <d v="2017-01-11T05:00:00"/>
  </r>
  <r>
    <x v="530"/>
    <s v="Corners Grove"/>
    <s v="Corners Grove is a coming-of-age play about leaving home, gender identity and the death of Whitney Houston; will benefit Win NYC."/>
    <x v="4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14:11:08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x v="4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2T01:33:49"/>
    <d v="2016-12-17T06:59:00"/>
  </r>
  <r>
    <x v="532"/>
    <s v="Walken On Sunshine"/>
    <s v="A fast paced, comedic play about an anxiety-ridden filmmaker who lies to investors about having Christopher Walken in his film."/>
    <x v="1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3T00:10:08"/>
    <d v="2016-05-13T00:10:08"/>
  </r>
  <r>
    <x v="533"/>
    <s v="Foresight"/>
    <s v="New writing â€¢ Twisty-turny magical realist retro sci-fi â€¢ Human lives â€¢ Storytelling â€¢ The slope our society slips down..."/>
    <x v="4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10:26:05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x v="6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9:27:50"/>
    <d v="2015-11-01T23:00:00"/>
  </r>
  <r>
    <x v="535"/>
    <s v="Astronauts of Hartlepool: a Brexit sci-fi for VAULT 2017"/>
    <s v="Weâ€™re producing a Northern Brexit sci-fi play for VAULT festival 2017 and we need your help!"/>
    <x v="4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13:05:0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x v="4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8:16:47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x v="4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8:26:31"/>
    <d v="2015-11-04T19:26:31"/>
  </r>
  <r>
    <x v="538"/>
    <s v="Shakespeare Orange County's HAMLET: Match This!"/>
    <s v="SOC produces affordable and accessible theatre in the heart of Orange County, CA, and we need your help to match a $5,000 grant!"/>
    <x v="0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9:04:23"/>
    <d v="2016-05-13T19:04:23"/>
  </r>
  <r>
    <x v="539"/>
    <s v="&quot;The Tale of The Cockatrice&quot; by Peafrog Puppetry"/>
    <s v="A brand new show that unites puppetry, live music and storytelling to bring a forgotten English legend back to life!"/>
    <x v="2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4T01:11:47"/>
    <d v="2016-07-05T01:11:47"/>
  </r>
  <r>
    <x v="540"/>
    <s v="hap's- Whats the program?"/>
    <s v="There are so many dilemmas in life- what to do, where to go? _x000a_Let us solve it - search our preference based entertainment calendar"/>
    <x v="6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9:36:46"/>
    <d v="2015-02-04T19:36:46"/>
  </r>
  <r>
    <x v="541"/>
    <s v="Deviations"/>
    <s v="A website dedicated to local Kink Communities; to find others with matching interests and bring them together."/>
    <x v="4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9T01:07:14"/>
    <d v="2015-10-29T01:07:14"/>
  </r>
  <r>
    <x v="542"/>
    <s v="Chronicles - History by us, as we tell it, as we share it"/>
    <s v="The platform to record visual, audio and text memory of the common man - as we experienced history when it brushed us by"/>
    <x v="10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7:41:56"/>
    <d v="2016-05-03T16:41:56"/>
  </r>
  <r>
    <x v="543"/>
    <s v="Allergy Friendly Restaurant Finder and Review Site"/>
    <s v="I want to make it easy for those with food allergies to know where they can safely, and happily eat out with friends and family."/>
    <x v="8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2T02:12:42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x v="2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15:46:00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x v="10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14:13:09"/>
    <d v="2015-11-15T15:13:09"/>
  </r>
  <r>
    <x v="546"/>
    <s v="Lift Up Missions a Global Christian Online Platform"/>
    <s v="Build a Christian Network Platform to connect and collaborate projects, events, missions and support online to fulfill the call."/>
    <x v="10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6:01:55"/>
    <d v="2015-10-17T16:01:55"/>
  </r>
  <r>
    <x v="547"/>
    <s v="Secure Email and Document sharing"/>
    <s v="We are looking to build a secure email / document sharing system for companies needing to send sensitive information to clients."/>
    <x v="0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6:42:44"/>
    <d v="2016-02-10T16:42:44"/>
  </r>
  <r>
    <x v="548"/>
    <s v="Langwiser - video lessons with native speaking teachers"/>
    <s v="Teach your native language online or study a foreign language with native speaking teachers. Social Web service and apps."/>
    <x v="1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21:40: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x v="4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15:17:02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x v="0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6:17:25"/>
    <d v="2017-01-31T05:00:00"/>
  </r>
  <r>
    <x v="551"/>
    <s v="ALIBI X Nation - The Digital Black Wall Street"/>
    <s v="AX Nation's goal is to develop, highlight, and connect black business leaders across the diaspora with skilled software developers."/>
    <x v="1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6:37:04"/>
    <d v="2015-08-01T17:53:00"/>
  </r>
  <r>
    <x v="552"/>
    <s v="Spinnable Social Media"/>
    <s v="Axoral is a 3d interactive social media interface, with the potential to be so much more, but we need your help!"/>
    <x v="11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  <d v="2016-01-09T14:48:16"/>
  </r>
  <r>
    <x v="553"/>
    <s v="sellorshopusa.com"/>
    <s v="Groundbreaking New Classifieds Website Grows Into Largest Nationwide Coverage By Turning Users Into Entrepreneurs"/>
    <x v="9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7:16:31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x v="4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6:26:12"/>
    <d v="2014-10-19T16:26:12"/>
  </r>
  <r>
    <x v="555"/>
    <s v="Marketing campaign for Show-Skill.net website"/>
    <s v="Show-Skill.net helps to promote young football talents for free. It's the best place to show what you've got! Just post your videos :)"/>
    <x v="0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8:29:03"/>
    <d v="2016-06-12T08:29:03"/>
  </r>
  <r>
    <x v="556"/>
    <s v="Braille Academy"/>
    <s v="An educational platform for learning Unified English Braille Code"/>
    <x v="0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20:38:37"/>
    <d v="2016-01-06T20:38:37"/>
  </r>
  <r>
    <x v="557"/>
    <s v="Interactive Global Domestic Violence Platform"/>
    <s v="The world's first interactive global domestic violence platform which connects victims, NGO's, policy-makers and researchers."/>
    <x v="10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22:36:43"/>
    <d v="2016-12-02T23:36:43"/>
  </r>
  <r>
    <x v="558"/>
    <s v="Southwest Louisville Online A Local Social Network"/>
    <s v="A community website with news, classifieds, photo albums, business reviews and a calendar for the local community to share."/>
    <x v="2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21:11:45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x v="10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6:47:40"/>
    <d v="2015-12-13T06:47:40"/>
  </r>
  <r>
    <x v="560"/>
    <s v="DOWNLOAD THE INTERNET,...."/>
    <s v="In the future the possibility exists that the internet it's self could be felled, we have world seed banks, it's time for a net bank,.."/>
    <x v="10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8:30:45"/>
    <d v="2014-12-17T18:30:45"/>
  </r>
  <r>
    <x v="561"/>
    <s v="CheckMate Careers"/>
    <s v="A marketplace for talent and employers to match. Using intuitive technology we match &amp; place talent with the best career position."/>
    <x v="6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15:48:33"/>
    <d v="2015-10-26T15:48:33"/>
  </r>
  <r>
    <x v="562"/>
    <s v="International/Domestic Student room platform"/>
    <s v="i would like to develop an international free platform for domestic and international students to find accomodation in all countries"/>
    <x v="10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9:20:15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x v="10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8T01:40:47"/>
    <d v="2015-02-17T01:40:47"/>
  </r>
  <r>
    <x v="564"/>
    <s v="TOC TOC TROC"/>
    <s v="Plateforme de troc gratuit et d'Ã©changes en tous genres par nature. Mieux s'entraider, Ã©changer, de donner, louer ou vendre Ã  distance."/>
    <x v="6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22:37:55"/>
    <d v="2016-03-12T22:37:55"/>
  </r>
  <r>
    <x v="565"/>
    <s v="EasyLearnings"/>
    <s v="Our objective is to provide a platform which helps teachers to provide courses to leaners in wide range of locations including Africa."/>
    <x v="9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8:50:49"/>
    <d v="2015-07-10T18:50:49"/>
  </r>
  <r>
    <x v="566"/>
    <s v="RummageCity.com - Rummage sailing made easy!"/>
    <s v="I am creating a website that will make it easier for people to promote or find rummage sales utilizing the power of Google Maps"/>
    <x v="0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6:25:33"/>
    <d v="2016-07-14T16:25:33"/>
  </r>
  <r>
    <x v="567"/>
    <s v="UnimeTV - Revolutionizing Anime"/>
    <s v="UnimeTV's goal to revolutionize the way anime lovers interact with one another. Connect with others around the globe like never before!"/>
    <x v="1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20:13:14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8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22:07:03"/>
    <d v="2016-01-16T11:00:00"/>
  </r>
  <r>
    <x v="569"/>
    <s v="Mioti"/>
    <s v="Mioti is an indie game marketplace that doubles as a community for developers to join networks and discuss projects."/>
    <x v="4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20:20:12"/>
    <d v="2016-01-01T20:20:12"/>
  </r>
  <r>
    <x v="570"/>
    <s v="Relaunching in May"/>
    <s v="Humans have AM/FM/Satellite radio, kids have radio Disney, pets have DogCatRadio."/>
    <x v="10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9:09:29"/>
    <d v="2016-02-18T19:09:29"/>
  </r>
  <r>
    <x v="571"/>
    <s v="Snag-A-Slip"/>
    <s v="Snag-A-Slip is an online platform that connects boaters with awesome marinas and available boat slips so that they can book with ease."/>
    <x v="9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9:35:23"/>
    <d v="2015-07-27T03:59:00"/>
  </r>
  <r>
    <x v="572"/>
    <s v="FairwayJockey.com Custom Golf Equipment"/>
    <s v="FairwayJockey.com is a web platform to make high quality custom tour golf equipment available at a lower cost to the consumer."/>
    <x v="4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7:11:28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x v="10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20T01:12:11"/>
    <d v="2015-01-18T01:12:00"/>
  </r>
  <r>
    <x v="574"/>
    <s v="Unity, A Content Creators Toolkit"/>
    <s v="Grow your YouTube channel and increase your audience by allowing multi uploads, shares and interaction from a single simple interface."/>
    <x v="1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10:38:27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x v="10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6:37:23"/>
    <d v="2015-06-13T16:37:23"/>
  </r>
  <r>
    <x v="576"/>
    <s v="Uthtopia"/>
    <s v="UthTopia Is a social media organization that believes in positive online usage, youth mentorship, and youth empowerment."/>
    <x v="10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11:19:12"/>
    <d v="2015-03-28T10:19:12"/>
  </r>
  <r>
    <x v="577"/>
    <s v="everydayrelay"/>
    <s v="Emails are one of pervasively used mode of communication today. However, emails can be personal and sometimes discretion is needed."/>
    <x v="0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14:08:22"/>
    <d v="2016-05-20T14:08:22"/>
  </r>
  <r>
    <x v="578"/>
    <s v="weBuy Crowdsourced Shopping"/>
    <s v="weBuy trade built on technology and Crowd Sourced Power"/>
    <x v="10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13:53:13"/>
    <d v="2015-09-07T13:53:13"/>
  </r>
  <r>
    <x v="579"/>
    <s v="Course: Learn Cryptography"/>
    <s v="Learn classic and public key cryptography with a full proof-of-concept system in JavaScript."/>
    <x v="1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20:27:03"/>
    <d v="2014-12-25T20:27:03"/>
  </r>
  <r>
    <x v="580"/>
    <s v="Talented Minds â­ï¸"/>
    <s v="I Want To Create A Website That Helps Young Inventors Of Today Broadcast Their Talents &amp; Help Get The Reconigition They Deserve"/>
    <x v="4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21:47:47"/>
    <d v="2016-09-22T21:47:47"/>
  </r>
  <r>
    <x v="581"/>
    <s v="A Poets Domain"/>
    <s v="Help me raise funds so that I can be able to give passionate young poets a chance to earn money weekly for their writing &amp; spoken word."/>
    <x v="2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  <d v="2015-08-02T00:18:24"/>
  </r>
  <r>
    <x v="582"/>
    <s v="&quot;We the People...&quot;"/>
    <s v="A community-driven online system which promotes self-governance.  Level up by adding content; civic agendas and private associations."/>
    <x v="10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  <d v="2015-03-15T18:00:00"/>
  </r>
  <r>
    <x v="583"/>
    <s v="HackersArchive.com"/>
    <s v="HackersArchive.com will help rid the web of viruses and scams found everywhere else you look!"/>
    <x v="0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22:31:27"/>
    <d v="2015-03-19T21:31:27"/>
  </r>
  <r>
    <x v="584"/>
    <s v="scriptCall - The Personal Presentation Platform"/>
    <s v="Script Call takes your presentation from the wall to your audience; from your device to theirs."/>
    <x v="4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7:11:56"/>
    <d v="2015-03-16T16:11:56"/>
  </r>
  <r>
    <x v="585"/>
    <s v="Link Card"/>
    <s v="SAVE UP TO 40% WHEN YOU SPEND!_x000a__x000a_PRE-ORDER YOUR LINK CARD TODAY"/>
    <x v="0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9:22:57"/>
    <d v="2015-12-01T00:00:00"/>
  </r>
  <r>
    <x v="586"/>
    <s v="Employ College 2K"/>
    <s v="Employ College is a movement for companies to hire college graduates from their respected institutions."/>
    <x v="1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20:30:07"/>
    <d v="2015-02-15T20:30:07"/>
  </r>
  <r>
    <x v="587"/>
    <s v="Waitresses.com"/>
    <s v="Waitresses.com is an online community devoted to servers around the world. Learn. Connect. Work. Travel. Share._x000a__x000a_Make a pledge today!"/>
    <x v="5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8:10:33"/>
    <d v="2015-04-16T18:10:33"/>
  </r>
  <r>
    <x v="588"/>
    <s v="TiTraGO! your personal driver"/>
    <s v="Offrire un &quot;TRAGO&quot;, ossia un passaggio con autista che ti segue e ti aspetta mentre concludi i tuoi affari, quando non puoi guidare"/>
    <x v="0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8:28:06"/>
    <d v="2016-11-17T19:28:06"/>
  </r>
  <r>
    <x v="589"/>
    <s v="Get Neighborly"/>
    <s v="Services closer than you think..."/>
    <x v="0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14:44:5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x v="0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13:18:51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x v="10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13:02:10"/>
    <d v="2015-07-22T13:02:10"/>
  </r>
  <r>
    <x v="592"/>
    <s v="Go Start A Biz"/>
    <s v="Together, we can build a FREE, business start-up system that will help aspiring entrepreneurs change their economic circumstances."/>
    <x v="0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3T05:34:20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6:15:45"/>
    <d v="2015-04-06T15:15:45"/>
  </r>
  <r>
    <x v="594"/>
    <s v="Unleashed Fitness"/>
    <s v="Creating a fitness site that will change the fitness game forever!"/>
    <x v="9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8:43:26"/>
    <d v="2016-04-16T18:43:26"/>
  </r>
  <r>
    <x v="595"/>
    <s v="MyBestInterest.org"/>
    <s v="MyBestInterest.org elminates election research by quickly identifying the candidates that will best represent your interests."/>
    <x v="10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20T01:40:38"/>
    <d v="2015-05-04T01:40:38"/>
  </r>
  <r>
    <x v="596"/>
    <s v="DigitaliBook free library"/>
    <s v="We present digitaibook,com site which can become a free electronic library with your help,"/>
    <x v="8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21:31:32"/>
    <d v="2016-11-02T21:31:32"/>
  </r>
  <r>
    <x v="597"/>
    <s v="Rolodex: One Contact List to Rule Them All"/>
    <s v="Rolodex is a web application that strives to nurture business to business relationships by connecting users via email."/>
    <x v="0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6:55:35"/>
    <d v="2016-07-31T16:00:00"/>
  </r>
  <r>
    <x v="598"/>
    <s v="Goals not creeds"/>
    <s v="This is a project to create a crowd-funding site for Urantia Book readers worldwide."/>
    <x v="4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5T00:03:01"/>
    <d v="2014-12-05T00:03:01"/>
  </r>
  <r>
    <x v="599"/>
    <s v="Mail 4 Jail"/>
    <s v="We send care packages to incarcerated individuals throughout the country that include specific items hand picked by the sender."/>
    <x v="10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9:30:02"/>
    <d v="2015-03-08T15:16:00"/>
  </r>
  <r>
    <x v="600"/>
    <s v="Anaheim California here we come but we need your help."/>
    <s v="Science Technology Engineering and Math + youth = a brighter tomorrow."/>
    <x v="0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9:09:22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x v="1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20:35:39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x v="10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9:03:35"/>
    <d v="2015-06-18T19:03:35"/>
  </r>
  <r>
    <x v="603"/>
    <s v="Randompics.net - Make It Fan Owned And Updated! (Canceled)"/>
    <s v="The admin for Randompics has announced they will be shutting down. I want to run, and improve, this great site!"/>
    <x v="6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15:20:23"/>
    <d v="2014-08-14T15:20:23"/>
  </r>
  <r>
    <x v="604"/>
    <s v="Don't Shoot the Messenger Chick (Canceled)"/>
    <s v="Bad news is our business. We deliver the news you don't want to and soften the blow with custom designed gifts and personalized verse."/>
    <x v="4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  <d v="2014-08-28T00:50:56"/>
  </r>
  <r>
    <x v="605"/>
    <s v="Teach Your Parents iPad (Canceled)"/>
    <s v="An iPad support care package for your parents / seniors."/>
    <x v="0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8:35:08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x v="0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15:36:49"/>
    <d v="2015-05-24T15:00:00"/>
  </r>
  <r>
    <x v="607"/>
    <s v="An Online Music Venue Awaits (Canceled)"/>
    <s v="Gritty, upfront reality going the distance hard with a proven track record of insatiable artist. Broadcasted live on the Web."/>
    <x v="2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  <d v="2015-11-22T20:48:56"/>
  </r>
  <r>
    <x v="608"/>
    <s v="Mise En Abyme Cloud Computers - PC inside a Website"/>
    <s v="A website that hosts virtual desktops. Simply log in and the cloud will enhance the power of your local computer or smart device"/>
    <x v="10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22:06:20"/>
    <d v="2015-06-15T22:06:20"/>
  </r>
  <r>
    <x v="609"/>
    <s v="Swap Anything (Canceled)"/>
    <s v="Can we swap, please? - everybody's said it. I want to create a website that enables anybody to trade their items, without money hassle."/>
    <x v="2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30T00:49:04"/>
    <d v="2015-11-29T01:49:04"/>
  </r>
  <r>
    <x v="610"/>
    <s v="UniteChrist (Canceled)"/>
    <s v="We are creating a Christian social network to empower, educate, and connect Christians all over the world."/>
    <x v="1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  <d v="2015-04-22T19:56:26"/>
  </r>
  <r>
    <x v="611"/>
    <s v="Securivente (Canceled)"/>
    <s v="Finie la peur de vendre ou acheter d'occasion Ã  un inconnu ! Colis ouverts, photographiÃ©s et testÃ©s. Paiements en ligne sÃ©curisÃ©s."/>
    <x v="10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  <d v="2016-01-19T13:27:17"/>
  </r>
  <r>
    <x v="612"/>
    <s v="Web Streaming 2.0 (Canceled)"/>
    <s v="A Fast and Reliable new Web platform to stream videos from Internet"/>
    <x v="1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x v="10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11:55:20"/>
    <d v="2015-10-01T04:59:00"/>
  </r>
  <r>
    <x v="614"/>
    <s v="Lets Reinvent Our Election Process (Canceled)"/>
    <s v="Something is wrong when your choices are between a &quot;giant douche and a turd sandwich.&quot;  So, lets make it better."/>
    <x v="1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  <d v="2016-06-24T01:29:00"/>
  </r>
  <r>
    <x v="615"/>
    <s v="PixlDir.com - Simple and fast image hosting. (Canceled)"/>
    <s v="The aim of PixlDir is to deliver the most simple, and fast experience when it comes to uploading images to the web."/>
    <x v="2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  <d v="2015-09-25T02:55:59"/>
  </r>
  <r>
    <x v="616"/>
    <s v="S'time Soirees (Canceled)"/>
    <s v="Hormis la similitude envers d'autres rÃ©seaux socials, celui-ci vous permettra d'organiser / participer Ã  des soirÃ©es trÃ¨s facilement !"/>
    <x v="0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x v="4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8:14:03"/>
    <d v="2015-05-08T08:14:03"/>
  </r>
  <r>
    <x v="618"/>
    <s v="Y2Y Tutors (Canceled)"/>
    <s v="With the cost of education seemingly always on the rise, Y2Y aims to ensure that no student will be left behind through peer tutoring."/>
    <x v="2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9:26:43"/>
    <d v="2015-12-09T19:26:43"/>
  </r>
  <r>
    <x v="619"/>
    <s v="Big Data (Canceled)"/>
    <s v="Big Data Sets for researchers interested in improving the quality of life."/>
    <x v="10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15:36:30"/>
    <d v="2014-11-25T16:36:30"/>
  </r>
  <r>
    <x v="620"/>
    <s v="iShopGreen.ca - the green product marketplace (Canceled)"/>
    <s v="iShopGreen.ca is an online marketplace that connects consumers and suppliers with green products &amp; services"/>
    <x v="5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7:12:18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x v="9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23:42:17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x v="0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8:35:38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x v="10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  <d v="2015-05-28T00:13:17"/>
  </r>
  <r>
    <x v="624"/>
    <s v="NeedSomeLoven.com (Canceled)"/>
    <s v="I am designing a fun, high tech dating website, with over 25 cool features. It is innovate as well as user friendly."/>
    <x v="0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23:44:01"/>
    <d v="2015-05-14T23:44:01"/>
  </r>
  <r>
    <x v="625"/>
    <s v="SkyRooms.io Virtual Offices (Canceled)"/>
    <s v="SkyRooms.IO is a social network for business people that actually equips them to do work together. Resume, video conferencing and PM."/>
    <x v="9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x v="9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13:25:39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x v="10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7:21:51"/>
    <d v="2016-03-14T23:00:00"/>
  </r>
  <r>
    <x v="628"/>
    <s v="Website for Firearms Education &amp; Sale of Accessories"/>
    <s v="Funding of website design &amp; materials for education about firearms, firearm safety &amp; firearm related apparel"/>
    <x v="0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x v="10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15:18:28"/>
    <d v="2016-05-14T15:18:28"/>
  </r>
  <r>
    <x v="630"/>
    <s v="Ecosteader (Canceled)"/>
    <s v="Land development network for an eco-conscious collective. Community portal features ideas on lean design, green building, urban ecology"/>
    <x v="1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14:52:01"/>
    <d v="2015-09-06T05:10:00"/>
  </r>
  <r>
    <x v="631"/>
    <s v="Brevity: A Powerful Online Publishing Software! (Canceled)"/>
    <s v="A Powerful Multimedia-Rich Software that aims at making online publishing very simple."/>
    <x v="10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8:32:09"/>
    <d v="2016-05-28T18:32:09"/>
  </r>
  <r>
    <x v="632"/>
    <s v="UniWherse.com - Bring students future (Canceled)"/>
    <s v="Our goal is to create a system, students can find universities that best match their interests."/>
    <x v="8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5:49:25"/>
    <d v="2015-11-25T16:49:25"/>
  </r>
  <r>
    <x v="633"/>
    <s v="Uivo-fast,secure emergency contact system for your property"/>
    <s v="Uivo lets police and fire department personnel quickly contact you in the event of an emergency involving your property."/>
    <x v="1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7:11:02"/>
    <d v="2016-06-17T23:00:00"/>
  </r>
  <r>
    <x v="634"/>
    <s v="pitchtograndma (Canceled)"/>
    <s v="We help companies to explain what they do in simple, grandma-would-understand terms."/>
    <x v="0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22:17:09"/>
    <d v="2015-02-26T22:17:09"/>
  </r>
  <r>
    <x v="635"/>
    <s v="Pleero, A Technology Team Building Website (Canceled)"/>
    <s v="Network used for building technology development teams."/>
    <x v="9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3T02:12:42"/>
    <d v="2015-04-12T02:12:42"/>
  </r>
  <r>
    <x v="636"/>
    <s v="Keto Advice (Canceled)"/>
    <s v="With no central location for keto knowledge, keto advice will be a community run knowledge base."/>
    <x v="4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10:55:50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x v="10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23:05:18"/>
    <d v="2017-02-25T23:04:00"/>
  </r>
  <r>
    <x v="638"/>
    <s v="W (Canceled)"/>
    <s v="O0"/>
    <x v="1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14:14:22"/>
    <d v="2017-03-25T13:14:22"/>
  </r>
  <r>
    <x v="639"/>
    <s v="Kids Educational Social Media Site (Canceled)"/>
    <s v="Development of a Safe and Educational Social Media site for kids."/>
    <x v="10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13:59:55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x v="2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10:05:15"/>
    <d v="2016-11-24T23:00:00"/>
  </r>
  <r>
    <x v="641"/>
    <s v="Help fund research of dual action compression breast pump"/>
    <s v="Innovative new compression-based breast pump gives mothers unprecedented freedom, enabling efficient and discreet pumping"/>
    <x v="3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13:40:48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x v="8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5:37:54"/>
    <d v="2015-08-19T15:37:54"/>
  </r>
  <r>
    <x v="643"/>
    <s v="Phone Silks - The best way to carry your smart phone!"/>
    <s v="Stylish new phone carrier allows instant access to your smart phone while freeing up your hands."/>
    <x v="9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5:24:35"/>
    <d v="2015-05-31T15:24:35"/>
  </r>
  <r>
    <x v="644"/>
    <s v="Sofft: Blocks Stains &amp; Softens Clothes!"/>
    <s v="Sofft...it's Soft with an Off! A stain-blocking fabric softener that simplifies your laundry and helps the environment at the same time"/>
    <x v="9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5:58:59"/>
    <d v="2014-10-29T01:00:00"/>
  </r>
  <r>
    <x v="645"/>
    <s v="Carbon Fiber Collar Stays"/>
    <s v="Ever wanted to own something made out of carbon fiber? Now you can!"/>
    <x v="4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3T00:37:54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x v="2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20:27:47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x v="4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8:25:49"/>
    <d v="2016-03-17T17:25:49"/>
  </r>
  <r>
    <x v="648"/>
    <s v="Audio Jacket"/>
    <s v="Get ready for the next product that you canâ€™t live without"/>
    <x v="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6:38:28"/>
    <d v="2014-10-14T16:38:28"/>
  </r>
  <r>
    <x v="649"/>
    <s v="VIVO Solar Bag"/>
    <s v="A backpack with a built in solar panel to charge any USB device. Includes removable battery pack, USB cable, and 7 different adapters!"/>
    <x v="4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21:53:33"/>
    <d v="2014-09-16T21:53:33"/>
  </r>
  <r>
    <x v="650"/>
    <s v="Jake Lazarow's Eagle Project"/>
    <s v="This project is designed to obtain flash drive bracelets with a child's information on it for parents to wear in case of emergencies"/>
    <x v="4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20T00:53:04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x v="9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3T00:25:11"/>
    <d v="2014-12-13T00:25:11"/>
  </r>
  <r>
    <x v="652"/>
    <s v="The Zossom Phone Case"/>
    <s v="Zossom is a smart phone case with a strap. Forget the days of shattered screens and scratches. The Zossom case keeps your phone safe."/>
    <x v="4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6:34:10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x v="10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14:50:40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x v="1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22:58:33"/>
    <d v="2015-07-08T22:58:33"/>
  </r>
  <r>
    <x v="655"/>
    <s v="Spark: The Watch That Keeps You Awake"/>
    <s v="Meet Spark: The friendly companion that helps you stay awake during the day. Re-released with new features!"/>
    <x v="0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22:58:32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x v="0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9:18:39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x v="6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20:17:52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x v="9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4T03:51:29"/>
    <d v="2015-07-26T18:00:00"/>
  </r>
  <r>
    <x v="659"/>
    <s v="Lulu Watch Designs - Apple Watch"/>
    <s v="Sync up your lifestyle"/>
    <x v="4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14:14:55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x v="10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7:47:59"/>
    <d v="2014-11-09T18:47:59"/>
  </r>
  <r>
    <x v="661"/>
    <s v="AirString"/>
    <s v="AirString keeps your AirPods from getting lost by keeping the pair together with a  durable and premium quality string."/>
    <x v="1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15:29:19"/>
    <d v="2016-10-23T15:29:19"/>
  </r>
  <r>
    <x v="662"/>
    <s v="LW - the cool luminescent band with a watch"/>
    <s v="A stylish, durable safety light band on your wrist or ankle holds a watch or another modular accessory."/>
    <x v="7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10:30:47"/>
    <d v="2015-01-16T10:30:47"/>
  </r>
  <r>
    <x v="663"/>
    <s v="MouseFighter invisible AIR mouse"/>
    <s v="Imagine a mouse that automatically moves your pointer to where your head is facing. Its an air mouse hidden inside a standard headset."/>
    <x v="10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20:14:16"/>
    <d v="2015-07-18T20:14:16"/>
  </r>
  <r>
    <x v="664"/>
    <s v="Oregon Babyâ„¢ Diapers"/>
    <s v="Save Oregon Babyâ„¢ Diapers, a handmade business, run by awesome moms in Southern Oregon, from permanently closing!"/>
    <x v="1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15:59:35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x v="1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7:04:21"/>
    <d v="2017-01-13T17:04:21"/>
  </r>
  <r>
    <x v="666"/>
    <s v="Ducky Diapers"/>
    <s v="Have you ever dreamed of having a pet duckling, but concerned about all the pooping, here is a a solution to help solve that issue."/>
    <x v="10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9:58:18"/>
    <d v="2014-08-17T19:58:18"/>
  </r>
  <r>
    <x v="667"/>
    <s v="Ubivade - Vibrating navigation belt"/>
    <s v="The first navigation system, usable by each means of transport, that will take you wherever you want without thinking about the route."/>
    <x v="10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8:57:43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x v="6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9:57:02"/>
    <d v="2015-05-11T19:57:02"/>
  </r>
  <r>
    <x v="669"/>
    <s v="Christian DiLusso Watches"/>
    <s v="Beautiful automatic watches, made for every moment._x000a_Sports, business, casual.....it fits every moment of your life."/>
    <x v="10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15:00:58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x v="10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7:02:0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x v="5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6:37:32"/>
    <d v="2015-01-14T04:00:00"/>
  </r>
  <r>
    <x v="672"/>
    <s v="youWare  |  A digital ID for the real world"/>
    <s v="Fashion accessories used to instantly link with people you meet and exchange contact info, money, documents, media and so much more."/>
    <x v="10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01T05:16:04"/>
    <d v="2015-01-01T04:59:00"/>
  </r>
  <r>
    <x v="673"/>
    <s v="HORIZON: LIFE ENHANCED GLASSWARE"/>
    <s v="Will assist the deaf to have better communication and safety through the use of LCD glassware with audio &amp; sensory components."/>
    <x v="10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20:10:17"/>
    <d v="2014-09-01T20:10:17"/>
  </r>
  <r>
    <x v="674"/>
    <s v="Something To Wear For Hearing Sounds By Feeling Vibrations"/>
    <s v="Listen to sounds by feeling an array of vibrational patterns against your body."/>
    <x v="10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3T02:47:07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x v="0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22:20:04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x v="10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8:26:21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x v="10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9:41:35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x v="9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9:02:18"/>
    <d v="2016-05-21T09:02:18"/>
  </r>
  <r>
    <x v="679"/>
    <s v="Monolith Posture Coach"/>
    <s v="World's first bio-feedback posture device for your entire back. Trains back, neck, thoracic &amp; ab segments by using only 30 min/day."/>
    <x v="10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6:41:4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x v="10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12:02:11"/>
    <d v="2014-09-17T12:02:11"/>
  </r>
  <r>
    <x v="681"/>
    <s v="D-Pro Athletic Headband with Carbon Fiber"/>
    <s v="The D-Pro is a lightweight, moisture-wicking headband with a padded carbon fiber insert that reduces the risk of head injury in sports."/>
    <x v="4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9:20:04"/>
    <d v="2016-10-26T19:20:04"/>
  </r>
  <r>
    <x v="682"/>
    <s v="Deception Belt"/>
    <s v="The Deception Belt is an innovative belt with app capability, designed to assist any user gain control over their appetite."/>
    <x v="10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8:22:02"/>
    <d v="2017-03-14T17:22:02"/>
  </r>
  <r>
    <x v="683"/>
    <s v="Mist Buddy Hydration/Misting Backpack"/>
    <s v="Mist Buddy is a remote controlled misting system, powered by a rechargeable battery with misting/sipping tip for complete coolness."/>
    <x v="7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21:36:04"/>
    <d v="2016-10-31T21:36:04"/>
  </r>
  <r>
    <x v="684"/>
    <s v="Arcus Motion Analyzer | The Versatile Smart Ring"/>
    <s v="Arcus gives your fingers super powers."/>
    <x v="10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11:21:31"/>
    <d v="2014-07-25T03:00:00"/>
  </r>
  <r>
    <x v="685"/>
    <s v="Nomadica All purpose backpack with battery"/>
    <s v="PowerPack is an efficient and affordable backpack with a lithium-ion charger for all electronic devices offering charges on the go!"/>
    <x v="4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20:47:52"/>
    <d v="2015-01-12T20:47:52"/>
  </r>
  <r>
    <x v="686"/>
    <s v="Vivi di Cuore - Heart Rate Watch"/>
    <s v="La tua giornata sportiva monitorata nel tuo polso??!!!_x000a_Rendiamolo possibile... VIVI DI CUORE --- All MADE in ITALY"/>
    <x v="10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6:09:30"/>
    <d v="2015-08-03T16:09:30"/>
  </r>
  <r>
    <x v="687"/>
    <s v="Power Go: Cargador Solar para Dispositivos MÃ³viles"/>
    <s v="Power Go es una linea de cargadores solares para dispositivos mÃ³viles, amigables con el medio ambiente y de bajo costo."/>
    <x v="10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8:00:53"/>
    <d v="2017-02-05T18:00:53"/>
  </r>
  <r>
    <x v="688"/>
    <s v="The Most Advanced Dress Shirt- EVER!!"/>
    <s v="Removable collars and cuffs along with hidden underarm designs that prevent embarrassing and stubborn stains. What does YOUR shirt do?"/>
    <x v="8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5T02:30:53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x v="10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6:01:37"/>
    <d v="2016-12-08T04:59:00"/>
  </r>
  <r>
    <x v="690"/>
    <s v="BLOXSHIELD"/>
    <s v="A radiation shield for your fitness tracker, smartwatch or other wearable smart device"/>
    <x v="8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15:14:01"/>
    <d v="2016-09-09T06:00:00"/>
  </r>
  <r>
    <x v="691"/>
    <s v="ShapeCase - Colorful Apple Watch Bumpers"/>
    <s v="Personalizing your Apple Watch has never been easier. Ten different colors to match any lifestyle. Time is precious, protect it."/>
    <x v="1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3T00:40:46"/>
    <d v="2015-07-01T00:40:46"/>
  </r>
  <r>
    <x v="692"/>
    <s v="Signum Indicators by Brighter Indication"/>
    <s v="A revolutionary, cycling safety device is born! Signum indicators close the communication gap between cyclists and other road users."/>
    <x v="8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9:01:03"/>
    <d v="2016-12-22T09:01:03"/>
  </r>
  <r>
    <x v="693"/>
    <s v="Prana: Wearable for Breathing and Posture"/>
    <s v="Prana is the first wearable combining breath and posture tracking to make your sitting time count."/>
    <x v="10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9:23:47"/>
    <d v="2015-04-30T19:23:47"/>
  </r>
  <r>
    <x v="694"/>
    <s v="Airlock bike helmet"/>
    <s v="You can control how much air enters the helmet by opening or closing the vents. This is very useful in bad weather, or for competition."/>
    <x v="10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15:55:59"/>
    <d v="2017-02-01T15:55:59"/>
  </r>
  <r>
    <x v="695"/>
    <s v="mini air- personal air conditioner"/>
    <s v="Unique small wearable personal air conditioning device that provides the user a 10-15 degree environmental difference on his person."/>
    <x v="10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12:30:20"/>
    <d v="2014-10-31T12:30:20"/>
  </r>
  <r>
    <x v="696"/>
    <s v="trustee"/>
    <s v="Show your fidelity by wearing the Trustee rings! Show where you are (at)!"/>
    <x v="10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22:15:02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x v="0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12:33:09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x v="10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22:20:45"/>
    <d v="2014-09-18T02:00:00"/>
  </r>
  <r>
    <x v="699"/>
    <s v="TapTap, a touch communication wristband"/>
    <s v="TapTap is a technology to transfer touch between two people. It can also be an activity tracker, a game controller or smart alarm."/>
    <x v="10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11:39:08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x v="6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6:31:21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x v="8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5:54:40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x v="6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7:26:27"/>
    <d v="2016-11-24T18:26:27"/>
  </r>
  <r>
    <x v="703"/>
    <s v="EL TORO SPEEDWRAPS - THE EVOLUTION OF SPORTS TRAINING"/>
    <s v="SPEEDWRAPS improve the speed, agility &amp; strength of an athlete by utilizing evenly distributed weight on the lower leg."/>
    <x v="6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22:49:09"/>
    <d v="2017-01-31T23:32:00"/>
  </r>
  <r>
    <x v="704"/>
    <s v="ZNITCH- The Evolution in Helmet Safety"/>
    <s v="Turn you helmet into the safest helmet and don't worry about a thing,you will always have the right fit!!"/>
    <x v="10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2T04:37:48"/>
    <d v="2017-02-20T04:37:48"/>
  </r>
  <r>
    <x v="705"/>
    <s v="SomnoScope"/>
    <s v="The closest thing ever to the Holy Grail of wearables technology"/>
    <x v="10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11:47:58"/>
    <d v="2017-01-21T11:47:58"/>
  </r>
  <r>
    <x v="706"/>
    <s v="Driver Alert System"/>
    <s v="Driver Alert System es un sistema de seguridad para el conductor, que le avisa en caso de perder la posicion vertical mientras conduce."/>
    <x v="10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23:53:03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x v="10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5:55:2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x v="3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13:56:40"/>
    <d v="2014-09-13T13:56:40"/>
  </r>
  <r>
    <x v="709"/>
    <s v="lumiglove"/>
    <s v="A &quot;handheld&quot; light, which eases the way you illuminate objects and/or paths."/>
    <x v="6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5T00:59:19"/>
    <d v="2014-12-05T00:59:19"/>
  </r>
  <r>
    <x v="710"/>
    <s v="Hate York Shirt 2.0"/>
    <s v="Shirts, so technologically advanced, they connect mentally to their audience upon sight."/>
    <x v="4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23:38:22"/>
    <d v="2014-08-20T00:44:00"/>
  </r>
  <r>
    <x v="711"/>
    <s v="Anti Snore Wearable"/>
    <s v="Our wearable and app automates the poke you normally get from your bedpartner to make you stop snoring and making you turn to the side."/>
    <x v="10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11:01:08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x v="11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6:20:32"/>
    <d v="2016-02-14T16:20:32"/>
  </r>
  <r>
    <x v="713"/>
    <s v="Secure Pet GPS Tracker - Every Moment Matters"/>
    <s v="The first GPS tracker created entirely in Italy that allows you to know where your pet is located at any time throughout any device."/>
    <x v="9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12:42:12"/>
    <d v="2016-06-05T12:42:12"/>
  </r>
  <r>
    <x v="714"/>
    <s v="Prep Packs Survival Belt"/>
    <s v="The Prep Packs Survival Belt allows you to carry all of the essentials for outdoor survival inside your belt buckle"/>
    <x v="6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8:54:42"/>
    <d v="2017-02-28T18:54:42"/>
  </r>
  <r>
    <x v="715"/>
    <s v="Mouse^3"/>
    <s v="Mouse^3 is the next generation of input devices. With cursor control and customized gesture recognition, its applications are endless!"/>
    <x v="9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6T02:10:40"/>
    <d v="2015-11-05T03:10:40"/>
  </r>
  <r>
    <x v="716"/>
    <s v="Pathfinder - Wearable Navigation for the Blind"/>
    <s v="Translate sight into touch with a wrist-mounted wearable. A revolution for visually impaired people everywhere."/>
    <x v="0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15:48:27"/>
    <d v="2014-12-01T00:00:00"/>
  </r>
  <r>
    <x v="717"/>
    <s v="cool air belt"/>
    <s v="Cool air flowing under clothing keeps you cool."/>
    <x v="10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20:30:02"/>
    <d v="2014-09-05T20:30:02"/>
  </r>
  <r>
    <x v="718"/>
    <s v="BioToo - Emergency Temporary Tattoos"/>
    <s v="When every second matters, BioToo temporary tattoos get critical information to emergency personnel to help them help you."/>
    <x v="1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20:17:27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x v="6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9T00:57:56"/>
    <d v="2016-02-23T00:57:56"/>
  </r>
  <r>
    <x v="720"/>
    <s v="Without Utterance: Tales from the Other Side of Language"/>
    <s v="Without Utterance, a crushingly intimate literary memoir told from the inside of losing language, self, and world."/>
    <x v="4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5:34:51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x v="0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13:43:27"/>
    <d v="2014-08-01T13:43:27"/>
  </r>
  <r>
    <x v="722"/>
    <s v="The BANGGAI Rescue Project"/>
    <s v="BANGGAI RESCUE is a beautiful, must-read book and a project setting out to answer some critical questions about the species' future."/>
    <x v="9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9:19:38"/>
    <d v="2012-04-08T18:19:38"/>
  </r>
  <r>
    <x v="723"/>
    <s v="The 2015 Pro Football Beast Book"/>
    <s v="The Definitive (and Slightly Ridiculous) Guide to Enjoying the 2015 Pro Football Season"/>
    <x v="0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9:35:49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x v="0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5:19:23"/>
    <d v="2011-06-30T15:19:23"/>
  </r>
  <r>
    <x v="725"/>
    <s v="The Year It All Made Sense"/>
    <s v="A true story about inspiration and survival - David Alfred George turns his powerful experience into a compelling vBook."/>
    <x v="8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5:01:52"/>
    <d v="2015-12-13T15:01:52"/>
  </r>
  <r>
    <x v="726"/>
    <s v="60 Days to a Radiating Faith"/>
    <s v="&quot;60 Days to a Radiating Faith&quot; is a collection of carefully selected Bible verses to encourage those undergoing cancer treatments."/>
    <x v="4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3T01:01:27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x v="4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4T00:29:09"/>
    <d v="2013-01-14T21:20:00"/>
  </r>
  <r>
    <x v="728"/>
    <s v="The Age of the Platform: My Fourth Book"/>
    <s v="A big idea non-fiction book by an impatient three-time author and insomniac willing to bet on himself."/>
    <x v="0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20:05:57"/>
    <d v="2011-08-21T20:05:57"/>
  </r>
  <r>
    <x v="729"/>
    <s v="The Malformation of Health Care"/>
    <s v="A true David vs.Goliath story about a young adult battling the U.S. health care system to survive and become an advocate for change."/>
    <x v="4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1T04:27:41"/>
    <d v="2012-09-19T04:27:41"/>
  </r>
  <r>
    <x v="730"/>
    <s v="Encyclopedia of Surfing"/>
    <s v="A Massive but Cheerful Online Digital Archive of Surfing"/>
    <x v="8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7:53:11"/>
    <d v="2011-12-07T17:53:11"/>
  </r>
  <r>
    <x v="731"/>
    <s v="Portland Boat Tours:  From Dream to Business"/>
    <s v="Be part of the excitement by supporting our first season offering unique perspectives of Portland from the water."/>
    <x v="0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9:05:47"/>
    <d v="2012-01-22T06:00:00"/>
  </r>
  <r>
    <x v="732"/>
    <s v="Chess puzzles in your pocket: a new eBook"/>
    <s v="A great collection of puzzles to take and enjoy anywhere in the world - have fun, challenge yourself, and become a better chess player!"/>
    <x v="2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10:11:01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x v="4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10:04:52"/>
    <d v="2013-12-20T10:04:52"/>
  </r>
  <r>
    <x v="734"/>
    <s v="Sideswiped"/>
    <s v="Sideswiped is my story of growing in and trusting God through the mess and mysteries of life."/>
    <x v="0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8T03:57:00"/>
    <d v="2015-05-09T05:00:00"/>
  </r>
  <r>
    <x v="735"/>
    <s v="TOP FUEL FOR LIFE - Life Lessons from a Crew Chief"/>
    <s v="TOP FUEL FOR LIFE â€¦ a true story of victory, unimaginable loss_x000a_and the epiphany that changed everything."/>
    <x v="11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3T00:42:26"/>
    <d v="2014-12-04T00:39:00"/>
  </r>
  <r>
    <x v="736"/>
    <s v="What Happens in Vegas Stays on YouTube"/>
    <s v="I'm writing a new book! Topic: Privacy is Dead. What does a world without privacy mean for humanity? Our reputations? Our kids?"/>
    <x v="4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7:37:20"/>
    <d v="2013-11-21T04:59:00"/>
  </r>
  <r>
    <x v="737"/>
    <s v="Eat Mendocino: Writing the Book"/>
    <s v="For one year, two women exclusively ate food produced within Mendocino County, CA. Now, they will write a book about their adventures."/>
    <x v="0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6:36:27"/>
    <d v="2014-02-14T20:00:00"/>
  </r>
  <r>
    <x v="738"/>
    <s v="Under the Sour Sun: Hunger through the Eyes of a Child"/>
    <s v="The true story of a child's struggle with hunger, poverty, and war in El Salvador."/>
    <x v="4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14:29:54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x v="0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12:03:4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x v="4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7T03:31:22"/>
    <d v="2015-06-21T03:31:22"/>
  </r>
  <r>
    <x v="741"/>
    <s v="reVILNA: the vilna ghetto project"/>
    <s v="A revolutionary digital mapping project of the Vilna Ghetto"/>
    <x v="1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5:33:26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x v="4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22:01:5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x v="2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7:01:25"/>
    <d v="2012-04-16T21:00:00"/>
  </r>
  <r>
    <x v="744"/>
    <s v="A Revolutionary Leadership Resource Book"/>
    <s v="Join others to help create a world that is possible -- in your workplace, community and society!"/>
    <x v="0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22:58:23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x v="4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13:44:05"/>
    <d v="2013-05-03T13:44:05"/>
  </r>
  <r>
    <x v="746"/>
    <s v="Attention: People With Body Parts"/>
    <s v="This is a book of letters. Letters to our body parts."/>
    <x v="4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5T01:01:49"/>
    <d v="2012-09-23T03:59:00"/>
  </r>
  <r>
    <x v="747"/>
    <s v="Trash is Treasure"/>
    <s v="My creations are born in different cultural environment around the globe with Â« what is already there Â» and act as a social impulse"/>
    <x v="0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13:10:19"/>
    <d v="2015-01-15T10:54:00"/>
  </r>
  <r>
    <x v="748"/>
    <s v="Meditations for the Childbearing Year - a Book"/>
    <s v="Peace on Earth begins with birth. Educating pregnant women to create a more peaceful world is what this book is all about."/>
    <x v="4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20:19:26"/>
    <d v="2014-08-10T20:19:26"/>
  </r>
  <r>
    <x v="749"/>
    <s v="chartwellwest.com"/>
    <s v="A place for rational, fact and data based non-partisan political and societal commentary on things that matter to Americans."/>
    <x v="1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22:35:30"/>
    <d v="2017-01-28T22:35:30"/>
  </r>
  <r>
    <x v="750"/>
    <s v="A book no one should have to write-but everyone should read."/>
    <s v="The epic adventure of a 33 year journey surviving 4 open heart surgeries- emotionally powerful. Graphic. Honest. Funny"/>
    <x v="4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21:04:32"/>
    <d v="2013-02-24T21:04:32"/>
  </r>
  <r>
    <x v="751"/>
    <s v="Surviving the Journey: Letters from the Railroad"/>
    <s v="A young cancer survivor embarks on a cross country railroad adventure while writing her memoir through letters."/>
    <x v="4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5:07:55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x v="0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10:06:57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x v="1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14:09:51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x v="4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7:58:41"/>
    <d v="2013-01-05T17:58:41"/>
  </r>
  <r>
    <x v="755"/>
    <s v="Rumble Yell: Discovering America's Biggest Bike Ride"/>
    <s v="The hilarious new book about RAGBRAI, America's greatest event that you've never heard of. Crotch lube is entirely optional."/>
    <x v="4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14:31:17"/>
    <d v="2013-05-20T00:41:00"/>
  </r>
  <r>
    <x v="756"/>
    <s v="Shemdegi Sadguri: photopoetic commentary on Eastern Europe"/>
    <s v="A mixed media (poetry, photo, prose and sound) text focusing on/inspired by rural life in former Communist republics. "/>
    <x v="2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8:24:19"/>
    <d v="2011-04-18T17:24:19"/>
  </r>
  <r>
    <x v="757"/>
    <s v="Celebrating Orlando's Historic Haunts Release"/>
    <s v="This is for the book release event/photo gallery show. Funds will go to buy gallery prints &amp; copies of Orlando's Historic Haunts."/>
    <x v="2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2T01:18:34"/>
    <d v="2012-12-06T01:18:34"/>
  </r>
  <r>
    <x v="758"/>
    <s v="Publish Waiting On Humanity"/>
    <s v="I am publishing my book, Waiting on Humanity and need some finishing funds to do so."/>
    <x v="4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20:04:28"/>
    <d v="2010-10-08T20:04:28"/>
  </r>
  <r>
    <x v="759"/>
    <s v="Wild Ruins"/>
    <s v="Help me search for the lost ruins of the UK. A unique guide to  lesser known and somewhat known ruins of Britain."/>
    <x v="0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7:55:39"/>
    <d v="2014-07-09T07:55:39"/>
  </r>
  <r>
    <x v="760"/>
    <s v="Random Thoughts from a Random Mind"/>
    <s v="I am publishing my 5th book, I am looking to publish a book of short stories, all based on random thoughts that flash through my mind."/>
    <x v="4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8:20:13"/>
    <d v="2016-11-26T19:20:13"/>
  </r>
  <r>
    <x v="761"/>
    <s v="DONE WITH DEATH"/>
    <s v="The day Chuck died was the day everything changed. Now he has to save the afterlife from extinction or die again trying."/>
    <x v="0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8:02:06"/>
    <d v="2014-02-02T18:02:06"/>
  </r>
  <r>
    <x v="762"/>
    <s v="Where we used to live - eBook (PROJECT 80%)"/>
    <s v="An original-well-done eBook. Mainly about fiction, action, adventure, and mystery. A story that you've never read!"/>
    <x v="4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20:36:10"/>
    <d v="2016-12-04T06:00:00"/>
  </r>
  <r>
    <x v="763"/>
    <s v="Highland Sabre - A Black Beast Books Project"/>
    <s v="Highland Sabre explores a possible yet terrifying explanation for the mystery big cats said to prowl the British countryside."/>
    <x v="4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10:43:28"/>
    <d v="2013-08-15T10:43:28"/>
  </r>
  <r>
    <x v="764"/>
    <s v="[JOE]KES"/>
    <s v="[JOE]KES is a book full of over 200 original, sometimes funny, pun-ish Joekes. If you hate the book, use it as a coster!"/>
    <x v="0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1T04:09:21"/>
    <d v="2015-09-10T04:09:21"/>
  </r>
  <r>
    <x v="765"/>
    <s v="Dirty Quiet Money"/>
    <s v="To survive, an American socialite must fight with a Mafia boss in the French Resistance, but will his underworld ruin her in the end?"/>
    <x v="0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13:01:24"/>
    <d v="2014-10-19T13:01:24"/>
  </r>
  <r>
    <x v="766"/>
    <s v="Memories of Italy &amp; Olive Oil"/>
    <s v="I am writing about my nonna's life in Southern Italy and what it was like to grow up in a Fascist regime before immigrating to Canada."/>
    <x v="4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8:48:03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x v="0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1T03:26:50"/>
    <d v="2015-05-21T03:26:50"/>
  </r>
  <r>
    <x v="768"/>
    <s v="A dream of becoming an upcoming Author"/>
    <s v="Haunted by a wrong decision and hunted by a Tall Dark Stranger, a misguided teen struggles to find her way home ..or will she make it?"/>
    <x v="4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6T04:58:10"/>
    <d v="2013-12-16T04:58:10"/>
  </r>
  <r>
    <x v="769"/>
    <s v="Sorry I Tripped in Your Yard"/>
    <s v="Over a year of dedication has produced amazing photos and stirring words. The last step is to help those words appear in a printed book"/>
    <x v="4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23:54:54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x v="6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23:59:29"/>
    <d v="2013-02-24T23:59:29"/>
  </r>
  <r>
    <x v="771"/>
    <s v="Donald Trump Presidential Stress Cube"/>
    <s v="A satire gift, the stress cube has original artwork, comes on a custom mahogany stand and has a funny exercise booklet."/>
    <x v="7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9:46:42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x v="4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2T01:21:59"/>
    <d v="2009-11-01T03:59:00"/>
  </r>
  <r>
    <x v="773"/>
    <s v="Expansion of The Mortis Chronicles"/>
    <s v="The Mortis Chronicles is a hard hitting, thought provoking and action packed indie published series. You know you want to read!"/>
    <x v="4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7:39:45"/>
    <d v="2015-05-10T23:01:00"/>
  </r>
  <r>
    <x v="774"/>
    <s v="Arabella makes her novel Pants On FIre! an audio book!"/>
    <s v="Arabella seeks studio time to professionally read her novel, making it available to listeners as an audio book on audible.com"/>
    <x v="2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8:43:38"/>
    <d v="2014-02-23T18:43:38"/>
  </r>
  <r>
    <x v="775"/>
    <s v="Scorned: A LeKrista Scott, Vampire Hunted Novel"/>
    <s v="Scorned is the first in a series that I have been working on for two years and it's time to get it published."/>
    <x v="1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6T01:26:35"/>
    <d v="2011-12-16T01:26:35"/>
  </r>
  <r>
    <x v="776"/>
    <s v="Run Ragged"/>
    <s v="Would anything change if women were in charge? Book Clubs, readers, and critics herald the latest by award-winning author, Aguila."/>
    <x v="0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6:27:25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x v="4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23:32:57"/>
    <d v="2013-07-31T23:32:57"/>
  </r>
  <r>
    <x v="778"/>
    <s v="Summers' Love, A Cute and Funny Cinderella Love Story"/>
    <s v="Laughter, tears and good times in the warm glow of Summer s Love. The perfect recipe for the winter blahs."/>
    <x v="2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16:51:20"/>
    <d v="2014-04-30T16:51:20"/>
  </r>
  <r>
    <x v="779"/>
    <s v="Silenus March: A Novel"/>
    <s v="A novel. Beautiful. Sparse. The truth behind the American Dream seen from the eyes of a young wanderer in the midst of the economic collapse. "/>
    <x v="6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16:25:05"/>
    <d v="2010-10-15T04:00:00"/>
  </r>
  <r>
    <x v="780"/>
    <s v="Wess Meets West - Press Our New Album on CD!"/>
    <s v="We are finishing up recording our new record and we would like help with its physical CD release."/>
    <x v="4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6:10:25"/>
    <d v="2011-05-03T16:10:25"/>
  </r>
  <r>
    <x v="781"/>
    <s v="Touring the United States This July"/>
    <s v="&quot;WE ARE ON A MISSION TO TOUR THE UNITED STATES NON-STOP. TO DO SO WE NEED TO PURCHASE A NEW VAN.&quot;"/>
    <x v="2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9T00:01:14"/>
    <d v="2013-06-08T00:01:14"/>
  </r>
  <r>
    <x v="782"/>
    <s v="Richie Ray finally records a new record!"/>
    <s v="After almost three years of being out of music, I've decided to finally make the solo record I've wanted to do for years."/>
    <x v="2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8:11:4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x v="4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8:34:09"/>
    <d v="2012-04-27T22:00:00"/>
  </r>
  <r>
    <x v="784"/>
    <s v="STEELcyclopedia - The Titans of Hard Rock"/>
    <s v="The book I am working on now is the third is a series of rock encyclopedias. However, I am in need of funding to cover the photo costs."/>
    <x v="4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5T03:35:19"/>
    <d v="2014-03-17T02:35:19"/>
  </r>
  <r>
    <x v="785"/>
    <s v="Treedom's NEW album fund!"/>
    <s v="Treedom wants to record a second album! We have a lot of new material, and we wanted to capture our new sound in a record for our fans."/>
    <x v="2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14:15:15"/>
    <d v="2013-02-28T14:15:15"/>
  </r>
  <r>
    <x v="786"/>
    <s v="New Album: BRICK AND MORTAR. New Book: HITLESS WONDER."/>
    <s v="In June, Columbus rock veterans, Watershed, will release and tour behind a new album, BRICK AND MORTAR."/>
    <x v="0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5T01:20:34"/>
    <d v="2012-05-11T15:47:00"/>
  </r>
  <r>
    <x v="787"/>
    <s v="Mahayla CD Pressing"/>
    <s v="We've made our goal with your help. Thanks so much! This is a great time to pre-purchase the album and get some extra perks."/>
    <x v="4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5:03:46"/>
    <d v="2013-11-01T15:03:46"/>
  </r>
  <r>
    <x v="788"/>
    <s v="HELP UNRB GO ON TOUR!"/>
    <s v="With all of our money going towards our new full-length album and merch, we need your help so we don't end up stranded on tour."/>
    <x v="4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30T00:09:48"/>
    <d v="2012-07-07T03:59:00"/>
  </r>
  <r>
    <x v="789"/>
    <s v="Reluctant Hero's &quot;All As One&quot; EP"/>
    <s v="Reluctant Hero is getting ready to record their next EP titled All As One! Studio dates are set for January 18th-22nd! Let's work!"/>
    <x v="4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3T04:28:00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x v="1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2T01:08:59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x v="0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8:44:06"/>
    <d v="2013-11-13T05:59:00"/>
  </r>
  <r>
    <x v="792"/>
    <s v="&quot;Believable Lies&quot; - The Album"/>
    <s v="Rock n' Roll about the intersection of lies and belief: the Believable Lie."/>
    <x v="4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20:58:03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x v="4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7:47:24"/>
    <d v="2013-07-03T04:59:00"/>
  </r>
  <r>
    <x v="794"/>
    <s v="Begins Again"/>
    <s v="The Brian Davis Band is a group of friends that want to share their lives and experiences through music that connects with people."/>
    <x v="0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2T02:45:37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x v="1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14:42:46"/>
    <d v="2012-04-07T04:59:00"/>
  </r>
  <r>
    <x v="796"/>
    <s v="Madrone: New Album for 2013"/>
    <s v="Madrone is an independent band creating melodic, emotional, _x000a_alternative-rock needing your help to finish their new album."/>
    <x v="1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21:11:25"/>
    <d v="2013-09-15T21:10:00"/>
  </r>
  <r>
    <x v="797"/>
    <s v="Lust Control NEW CD!!!"/>
    <s v="Help Lust Control Kickstart their first cd in 20 years!!  To be mixed by Rocky Gray (Living Sacrifice, Soul Embraced, Evanescence)!!"/>
    <x v="4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23:51:28"/>
    <d v="2012-04-29T04:00:00"/>
  </r>
  <r>
    <x v="798"/>
    <s v="Eric Stuart Band 4 Song EP &quot;Character&quot;"/>
    <s v="We have some great new songs and want to record a special edition 4 song EP as our next Eric Stuart Band release"/>
    <x v="4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14:09:47"/>
    <d v="2014-09-30T14:09:47"/>
  </r>
  <r>
    <x v="799"/>
    <s v="Ryan Caskey's BREAKOUT ALBUM, ready to CHARGE"/>
    <s v="Los Angeles-based recording artist Ryan Caskey joined forces with producer Eddie Hedges to record alternative rock masterworks."/>
    <x v="0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6:00:46"/>
    <d v="2012-04-27T16:00:46"/>
  </r>
  <r>
    <x v="800"/>
    <s v="LF4 WildFire"/>
    <s v="Scotland's premier classic rock and metal festival, 3 days, 3-4 stages, family friendly,  for people of all ages"/>
    <x v="4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10:24:14"/>
    <d v="2014-09-11T10:24:14"/>
  </r>
  <r>
    <x v="801"/>
    <s v="SLUTEVER DO AMERICA TOUR"/>
    <s v="ALL WE WANT TO DO IS DRIVE AROUND AMERICA AND PLAY A BUNCH OF SHOWS, BUT WE DON'T HAVE ANY MONEY..."/>
    <x v="4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9:05:20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x v="0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2T00:32:04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x v="4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22:47:58"/>
    <d v="2011-05-29T01:00:00"/>
  </r>
  <r>
    <x v="804"/>
    <s v="City of Sound - A city full of stories untold"/>
    <s v="Hope and Inspiration.  That is what this project is all about. In the midst of a dark and broken world our stories can speak life."/>
    <x v="0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6T02:32:06"/>
    <d v="2011-07-23T03:59:00"/>
  </r>
  <r>
    <x v="805"/>
    <s v="Virtual CH - The One-Man-Mixed-Media-Rock-Band Debut"/>
    <s v="Be a part of Virtual CH's debut Video and Record release.  Help fund their debut music video and record mixing expenses."/>
    <x v="4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9:45:12"/>
    <d v="2011-07-16T23:00:00"/>
  </r>
  <r>
    <x v="806"/>
    <s v="Golden Animals NEW Album!"/>
    <s v="Help Golden Animals finish their NEW Album!"/>
    <x v="0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6:35:39"/>
    <d v="2011-09-07T16:35:39"/>
  </r>
  <r>
    <x v="807"/>
    <s v="Sic Vita - New EP Release - 2017"/>
    <s v="Join the Sic Vita family and lend a hand as we create a new album!"/>
    <x v="4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5:05:11"/>
    <d v="2017-03-01T02:00:00"/>
  </r>
  <r>
    <x v="808"/>
    <s v="The Micronite Filters | Wizard Blood Vinyl"/>
    <s v="The Micronite Filters have a blood curdling sonic adventure ready for psychedelic swirled vinyl for the best possible auditory journey."/>
    <x v="4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9T02:24:46"/>
    <d v="2014-12-22T04:59:00"/>
  </r>
  <r>
    <x v="809"/>
    <s v="Peter's New Album!!"/>
    <s v="Acknowledged songwriter looking to record album of new songs to secure a Publishing Contract"/>
    <x v="4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20:00:30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x v="4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2T01:21:02"/>
    <d v="2012-09-01T01:21:02"/>
  </r>
  <r>
    <x v="811"/>
    <s v="Love Water Tour"/>
    <s v="We need your financial support to cover the tour costs!  (Sound, lights, travel, stage design)"/>
    <x v="4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5:26:42"/>
    <d v="2013-07-10T16:52:00"/>
  </r>
  <r>
    <x v="812"/>
    <s v="Don Walrus wants to press a record!!"/>
    <s v="Gainesville's pop punk 3 piece Assassinate The Scientist started a new band and they want to release a 7&quot;, but they need your help!!"/>
    <x v="2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8T00:25:52"/>
    <d v="2013-03-01T13:58:00"/>
  </r>
  <r>
    <x v="813"/>
    <s v="Rules of Civility and Decent Behavior"/>
    <s v="A pre order campaign to fund the pressing of our second full length vinyl LP"/>
    <x v="4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23:02:45"/>
    <d v="2012-07-20T23:02:45"/>
  </r>
  <r>
    <x v="814"/>
    <s v="Help Pat The Human Get A Tour Van!"/>
    <s v="We have been a band since 2007, but we've never hit the road. That's messed up... So this summer, we're trying to and need your help!"/>
    <x v="4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7:50:01"/>
    <d v="2011-05-31T18:04:00"/>
  </r>
  <r>
    <x v="815"/>
    <s v="Some Late Help for The Early Reset"/>
    <s v="Be a part of helping The Early Reset finish their new 7 song EP."/>
    <x v="4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22:01:43"/>
    <d v="2014-11-01T22:01:43"/>
  </r>
  <r>
    <x v="816"/>
    <s v="Help Friends and Family Release Their Debut Album"/>
    <s v="Friends and Family have an album for you. They need your help to release it to the world."/>
    <x v="0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20:54:03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x v="4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14:23:31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x v="2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21:11:21"/>
    <d v="2012-08-07T17:01:00"/>
  </r>
  <r>
    <x v="819"/>
    <s v="Winter Tour"/>
    <s v="We are touring the Southeast in support of our new EP"/>
    <x v="2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23:57:34"/>
    <d v="2013-12-21T04:44:00"/>
  </r>
  <r>
    <x v="820"/>
    <s v="Wyatt Lowe &amp; the Ottomatics Summer 2014 Tour!"/>
    <s v="Wyatt Lowe &amp; the Ottomatics will be hitting the road this June on a North and Southwest Summer 2014 tour!"/>
    <x v="4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20:12:22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x v="6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22:07:45"/>
    <d v="2015-05-04T04:01:00"/>
  </r>
  <r>
    <x v="822"/>
    <s v="Soul Easy - Making music for our friends."/>
    <s v="Soul Easy recording our first full length CD.  Inspired by lots of friends and lots of good times."/>
    <x v="4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22:44:10"/>
    <d v="2012-10-05T22:44:10"/>
  </r>
  <r>
    <x v="823"/>
    <s v="Debut Album"/>
    <s v="Eyes For Fire is finally ready to release their Debut Album but we need YOU to help us put the final touches on it."/>
    <x v="2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23:20:52"/>
    <d v="2015-03-22T22:20:52"/>
  </r>
  <r>
    <x v="824"/>
    <s v="Hi Ho Silver Oh - The West Coast Tour"/>
    <s v="Hi Ho Silver Oh is going on a West Coast tour! We'll be starting in Santa Barbara, and spreading our tunes all the way to Seattle and back."/>
    <x v="4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5:48:38"/>
    <d v="2010-04-18T06:59:00"/>
  </r>
  <r>
    <x v="825"/>
    <s v="KILL FREEMAN"/>
    <s v="Kickstarting Kill Freeman independently. Help fund the New Record, Video and Live Shows."/>
    <x v="1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7:21:24"/>
    <d v="2012-10-29T07:21:24"/>
  </r>
  <r>
    <x v="826"/>
    <s v="Protect The Dream Debut Album"/>
    <s v="Protect The Dream is preparing to record their debut album 8 years in the making. Lets make it happen Kickstarter!"/>
    <x v="0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5T00:55:30"/>
    <d v="2012-03-25T23:55:30"/>
  </r>
  <r>
    <x v="827"/>
    <s v="Losing Wings EP Release &amp; Our First Tour"/>
    <s v="We want to release our Losing Wings EP on a week-long tour of California's music scene!  We've got the EP made, we just need gas money!"/>
    <x v="2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11:21:47"/>
    <d v="2012-02-14T19:49:00"/>
  </r>
  <r>
    <x v="828"/>
    <s v="It's Now or Never for the Icarus Witch Project!"/>
    <s v="Our new CD comes out July 3. We have self-financed the project with money from our shows but now need additional funding for video."/>
    <x v="4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3T01:13:02"/>
    <d v="2012-06-25T16:24:00"/>
  </r>
  <r>
    <x v="829"/>
    <s v="Monk"/>
    <s v="We are a band from South East London- each member is19 years OA. We have been together for two years. Taking pride in making good music"/>
    <x v="2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9:14:00"/>
    <d v="2016-07-13T19:14:00"/>
  </r>
  <r>
    <x v="830"/>
    <s v="Dark Disco Club's new album"/>
    <s v="We're making a high energy, fist pumpin', pelvis-thrusting new Rock n Roll album and we'd love for you to be a part of it."/>
    <x v="4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12:37:05"/>
    <d v="2013-03-22T11:37:05"/>
  </r>
  <r>
    <x v="831"/>
    <s v="Let The 7Horse Run!"/>
    <s v="7Horse is a new band with a self-funded album and a show they want to rock in your town!"/>
    <x v="4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15:31:34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x v="6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6:12:15"/>
    <d v="2012-01-21T08:13:00"/>
  </r>
  <r>
    <x v="833"/>
    <s v="Ragman Rolls"/>
    <s v="This is an American rock album."/>
    <x v="0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21:04:35"/>
    <d v="2014-04-19T21:04:35"/>
  </r>
  <r>
    <x v="834"/>
    <s v="VANS Warped Tour or BUST!"/>
    <s v="We were selected out of 4,000 bands to play on VANS Warped Tour! Amazing opportunity, but touring costs $$$!  We REALLY need your help!"/>
    <x v="0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9:44:52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x v="4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10:59:18"/>
    <d v="2012-05-19T03:00:00"/>
  </r>
  <r>
    <x v="836"/>
    <s v="DESMADRE Full Album + Press Kit"/>
    <s v="An album you can bring home to mom."/>
    <x v="0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7T01:21:58"/>
    <d v="2013-10-07T01:21:58"/>
  </r>
  <r>
    <x v="837"/>
    <s v="Take 147 - Nothin' to Lose CD Project"/>
    <s v="Take 147 is currently in the process of recording the debut album called, &quot;Nothin' to Lose&quot;."/>
    <x v="4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23:57:42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x v="4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21:33:05"/>
    <d v="2012-01-17T21:33:05"/>
  </r>
  <r>
    <x v="839"/>
    <s v="The Waffle Stompers - We'll Never Die"/>
    <s v="The Waffle Stompers need your support to keep doing what we love--go on tour, make music and music videos."/>
    <x v="0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8:19:16"/>
    <d v="2012-09-22T18:19:16"/>
  </r>
  <r>
    <x v="840"/>
    <s v="Carl King's New Album: Grand Architects Of The Universe"/>
    <s v="Carl King / Sir Millard Mulch / Dr. Zoltan Ã˜belisk is making a new 45-minute instrumental sci-fi album!"/>
    <x v="1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5:26:27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x v="0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20:07:43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x v="4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14:13:03"/>
    <d v="2013-10-14T03:59:00"/>
  </r>
  <r>
    <x v="843"/>
    <s v="The New Album: Dig Deeper"/>
    <s v="Five metal heads dedicated to our passion for music. We believe music is Freedom, Unity &amp; Escape. Join us on our mission to Dig Deeper."/>
    <x v="4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6:11:20"/>
    <d v="2016-12-08T08:00:00"/>
  </r>
  <r>
    <x v="844"/>
    <s v="FROSTBURN - Lords of the Trident's new album!"/>
    <s v="The NEW ALBUM from the MOST METAL BAND ON EARTH is here! (WARNING: May cause melted faces and headbanging-related spinal trauma!)"/>
    <x v="4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6:25:52"/>
    <d v="2014-11-01T04:59:00"/>
  </r>
  <r>
    <x v="845"/>
    <s v="Shadow and Steel: The new album from Master Sword"/>
    <s v="Help Legend of Zelda tribute band Master Sword complete their latest heavy metal album: Shadow and Steel!"/>
    <x v="0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7T04:56:36"/>
    <d v="2016-09-05T03:59:00"/>
  </r>
  <r>
    <x v="846"/>
    <s v="CURVE: The debut album from Miroist needs awesome merch"/>
    <s v="Pre-order and help me fund new merchandise so we can make the album release something amazing."/>
    <x v="4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9:24:15"/>
    <d v="2014-03-10T14:00:00"/>
  </r>
  <r>
    <x v="847"/>
    <s v="CENTROPYMUSIC"/>
    <s v="MUSIC WITH MEANING!  MUSIC THAT MATTERS!!!"/>
    <x v="2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9:09:36"/>
    <d v="2015-07-10T19:09:36"/>
  </r>
  <r>
    <x v="848"/>
    <s v="God Am"/>
    <s v="God Am, a Grunge/Doom metal band, who have been trying to fund the production of our EP to bring you a unique aural assault."/>
    <x v="2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9:00:33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x v="4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6T03:34:24"/>
    <d v="2015-03-16T02:34:24"/>
  </r>
  <r>
    <x v="850"/>
    <s v="Yet Further: Sioum's Second Full-Length Album"/>
    <s v="Help Chicago-based instrumental group Sioum complete the production of their 2nd full-length album."/>
    <x v="4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9:51:57"/>
    <d v="2016-04-25T04:59:00"/>
  </r>
  <r>
    <x v="851"/>
    <s v="M.F.Crew, 1er Album &quot;First Ride&quot;"/>
    <s v="Salut, nous c'est M.F.Crew, on a besoin de vous pour produire notre premier album &quot;First Ride&quot; ! :)"/>
    <x v="4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21:07:33"/>
    <d v="2016-07-31T19:45:00"/>
  </r>
  <r>
    <x v="852"/>
    <s v="Covers Album - Limited Vinyl Pressing"/>
    <s v="Limited edition 2x12&quot; vinyl pressing of our latest album &quot;Who Do You Think We Are?&quot;"/>
    <x v="4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9:19:55"/>
    <d v="2016-10-24T21:00:00"/>
  </r>
  <r>
    <x v="853"/>
    <s v="sloggoth"/>
    <s v="Help release a CD of sloggoth's first album &quot;sloggoth&quot;.  All contributors of $5 or more get a CD when the goal is met!"/>
    <x v="2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9:58:29"/>
    <d v="2015-02-16T19:58:29"/>
  </r>
  <r>
    <x v="854"/>
    <s v="Westfield Massacre - Sophomore Album &amp; Tour"/>
    <s v="Writing and Recording Sophomore record, and funding Tour to support Spring 2017 album release."/>
    <x v="9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5:05:46"/>
    <d v="2016-12-28T05:05:46"/>
  </r>
  <r>
    <x v="855"/>
    <s v="AtteroTerra's Sophomore Album - Pray for Apocalypse"/>
    <s v="AtteroTerra's &quot;Pray for Apocalypse&quot; is fully completed, and only being held up by funding."/>
    <x v="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4T03:00:17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x v="2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7:29:16"/>
    <d v="2016-10-25T19:00:00"/>
  </r>
  <r>
    <x v="857"/>
    <s v="A Reason To Breathe - DEBUT ALBUM"/>
    <s v="Modern Post-Hardcore/Electro music (Hardstyle, EDM, Trap, Dubstep, Dembow, House)."/>
    <x v="4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13:57:11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x v="4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7:53:38"/>
    <d v="2015-04-15T22:59:00"/>
  </r>
  <r>
    <x v="859"/>
    <s v="Rise With Us Campaign"/>
    <s v="We are heading to the studio to create our second album and we want you to be right there with us!"/>
    <x v="4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9:41:08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x v="1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11:35:13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x v="4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23:10:04"/>
    <d v="2016-09-16T23:10:04"/>
  </r>
  <r>
    <x v="862"/>
    <s v="The London Jazz Machine  - Jazz greats musical project"/>
    <s v="I want to work with the great John Goodsall and Percy Jones from Brand X to create the ultimate new jazz album."/>
    <x v="10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13:19:08"/>
    <d v="2013-11-11T14:19:08"/>
  </r>
  <r>
    <x v="863"/>
    <s v="Help Fund Jason's Debut Jazz CD &quot;Exodus&quot;"/>
    <s v="I'm making the move from a side man in local groups to the leader with this debut jazz CD project."/>
    <x v="4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3T02:49:26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x v="0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4T02:33:58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8:33:17"/>
    <d v="2013-01-16T18:33:17"/>
  </r>
  <r>
    <x v="866"/>
    <s v="California Dreamin' Tour 2015"/>
    <s v="Drivetime heads to Cali for summer tour supported by @Smoothjazz.com &amp; @JJZPhilly  #Spaghettini #The Roxy"/>
    <x v="4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15:18:38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x v="0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2T02:31:46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1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8T00:39:58"/>
    <d v="2014-01-07T00:39:58"/>
  </r>
  <r>
    <x v="869"/>
    <s v="Live DVD Concert by Twice As Good"/>
    <s v="The band Twice As Good wants to create and distribute a DVD of their live concert performance. This amazing band needs to be seen!"/>
    <x v="0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20:17:37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x v="8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2T00:32:03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x v="0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13:28:15"/>
    <d v="2013-11-29T14:28:15"/>
  </r>
  <r>
    <x v="872"/>
    <s v="Songs of Africa Ensemble Goodwill Africa Tour"/>
    <s v="The Songs of Africa Ensemble embarks on their first Goodwill Africa Tour, to taste African music &amp; culture firsthand."/>
    <x v="0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9:48:47"/>
    <d v="2011-03-10T19:48:47"/>
  </r>
  <r>
    <x v="873"/>
    <s v="The Dreamer-An Original Jazz CD"/>
    <s v="Fall in love with &quot;The Dreamer&quot;, new original music from trumpeter Freddie Dunn!"/>
    <x v="4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2T04:00:40"/>
    <d v="2012-11-11T05:00:40"/>
  </r>
  <r>
    <x v="874"/>
    <s v="New Jerry Tachoir Group Recording"/>
    <s v="Tachoir music has been described as &quot;Highly original compositions with dazzling improvisations by virtuoso musicians&quot; - The Times"/>
    <x v="4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14:00:3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x v="0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7:22:11"/>
    <d v="2015-09-21T17:22:11"/>
  </r>
  <r>
    <x v="876"/>
    <s v="Sound Of Dobells"/>
    <s v="What was the greatest record shop ever?  DOBELLS!"/>
    <x v="4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11:55:27"/>
    <d v="2013-02-04T11:55:27"/>
  </r>
  <r>
    <x v="877"/>
    <s v="A Saxidentals Music Video!!!"/>
    <s v="The Saxidentals are a Laie, HI based saxophone quartet. We have been playing gigs all around Laie and would love to make a music video!"/>
    <x v="4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8:56:00"/>
    <d v="2013-12-19T18:56:00"/>
  </r>
  <r>
    <x v="878"/>
    <s v="Justin Cron's Sax Debut Album"/>
    <s v="Join in and help me make my first jazz album. I would really like to make a Christmas album and a smooth jazz CD. Want a FREE CD?"/>
    <x v="0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3T05:35:24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x v="4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9:55:05"/>
    <d v="2012-05-29T19:55:05"/>
  </r>
  <r>
    <x v="880"/>
    <s v="Lifelike Figures Vinyl Pressing!"/>
    <s v="A record representing an era in East Bay local music that sustained art &amp; community that deserves to be preserved on 180 gram vinyl."/>
    <x v="4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7:42:18"/>
    <d v="2012-10-30T07:42:18"/>
  </r>
  <r>
    <x v="881"/>
    <s v="Funding the new album by Chris Reed and the Anime Raiders"/>
    <s v="To raise funds to finish the latest album by Chris Reed and the Anime Raiders, called &quot;Deep City Diving&quot;"/>
    <x v="4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30T06:01:26"/>
    <d v="2012-01-14T06:01:26"/>
  </r>
  <r>
    <x v="882"/>
    <s v="The Scotty Karate Vinyl Round-Up (Scotch Bonnet)"/>
    <s v="This Full length Album Needs the real living record life. It took us 4 hard years, countless deaths and several studios but we won."/>
    <x v="4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20:39:10"/>
    <d v="2011-09-06T20:39:10"/>
  </r>
  <r>
    <x v="883"/>
    <s v="Dana Lawrence Music NEW EP"/>
    <s v="Seeking supporters to help me break the 15 year streak since my last record.  Dana Lawrence Music is ready to go back into the studio!"/>
    <x v="0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22:27:15"/>
    <d v="2016-03-02T22:27:15"/>
  </r>
  <r>
    <x v="884"/>
    <s v="Angwish &quot;I Wanna Be Your Monkey&quot; Music Video"/>
    <s v="We need to hire an animal trainer to have a chimpanzee actor perform in our music video with us!"/>
    <x v="4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9:15:46"/>
    <d v="2012-05-12T02:31:00"/>
  </r>
  <r>
    <x v="885"/>
    <s v="Origin - Cobrette Bardole's Sophomore Album!"/>
    <s v="Cobrette Bardole's widely anticipated sophomore release is ready for tracking and he needs your help to make it a reality!"/>
    <x v="4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22:35:11"/>
    <d v="2016-12-30T22:35:11"/>
  </r>
  <r>
    <x v="886"/>
    <s v="Sap Laughter : Merch Fundraiser!"/>
    <s v="The time has finally come... Sap Laughter is in the process of updating our merchandise setup, and we need your help making it happen!"/>
    <x v="2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20:53:33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x v="4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23:00:55"/>
    <d v="2012-05-27T23:00:55"/>
  </r>
  <r>
    <x v="888"/>
    <s v="Ginger Binge's first album"/>
    <s v="Support Ginger Binge sounds. We're an independent 'cosmic Americana' band. We love to play music for you. We are grateful for your help"/>
    <x v="4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8:04:45"/>
    <d v="2011-09-01T06:00:00"/>
  </r>
  <r>
    <x v="889"/>
    <s v="Ryan Harner's Full Length Album - The Wonder of the Sea"/>
    <s v="I have finally decided to follow my dream. I want to be a professional musician. This is the project that with get me there."/>
    <x v="9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8:49:03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x v="4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16:46:19"/>
    <d v="2013-11-21T17:46:19"/>
  </r>
  <r>
    <x v="891"/>
    <s v="Den-Mate: New EP and Tour"/>
    <s v="Along with a new EP production and release, it's time to bring Den-Mate, LIVE, to a location near you - East Coast and Beyond!"/>
    <x v="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2T00:45:30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x v="0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6T04:48:03"/>
    <d v="2010-08-01T04:00:00"/>
  </r>
  <r>
    <x v="893"/>
    <s v="The Big Band Theory Music Festival"/>
    <s v="The Philly music scene is full of amazing talent. This annual music festival is to celebrate those gems within that scene!"/>
    <x v="4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21:32:43"/>
    <d v="2015-04-01T20:32:43"/>
  </r>
  <r>
    <x v="894"/>
    <s v="Saint Sebastian's Debut Album &amp; Short Film"/>
    <s v="Help Saint Sebastian finish their debut album, Melancholy Breakdown, accompanied by a short documentary film about fibromyalgia."/>
    <x v="8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23:33:30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x v="0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10T03:03:49"/>
    <d v="2010-10-25T03:03:49"/>
  </r>
  <r>
    <x v="896"/>
    <s v="Hardsoul Poets New Album!"/>
    <s v="The people have spoken...the stars have aligned...Hardsoul Poets are making a new record and we want our fans on the front lines."/>
    <x v="0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20:57:06"/>
    <d v="2015-08-28T04:00:00"/>
  </r>
  <r>
    <x v="897"/>
    <s v="Park XXVII Album Release"/>
    <s v="Park XXVII is putting together an album of up and coming Georgia bands. We need money to fund the recording/production costs of this cd"/>
    <x v="4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6:31:48"/>
    <d v="2012-11-28T17:31:48"/>
  </r>
  <r>
    <x v="898"/>
    <s v="Foundations: 12 Songs in 2012"/>
    <s v="For each month in 2012, Sonnet will be releasing a Jesus-celebrating, grave-shattering, ear-tickling, mind-provoking song!"/>
    <x v="4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8:11:50"/>
    <d v="2012-01-15T18:11:50"/>
  </r>
  <r>
    <x v="899"/>
    <s v="Lets get 48/14 pressed!!!"/>
    <s v="Lets get 48/14 pressed and in your cd players,ipods,blogs, and facebook status'. Lets get it everywhere!"/>
    <x v="2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3T02:22:42"/>
    <d v="2011-05-28T02:22:42"/>
  </r>
  <r>
    <x v="900"/>
    <s v="Project Revive: Protecting the Creative Impulse"/>
    <s v="With Project Revive, I aim to protect and nurture the creative impulse through music."/>
    <x v="0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20:23:22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0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9:28:34"/>
    <d v="2010-06-08T19:11:00"/>
  </r>
  <r>
    <x v="902"/>
    <s v="MISTER BROWN"/>
    <s v="I'VE STARTED A BRAND NEW ALBUM THAT WILL FEATURE ACID JAZZ, FUNK, ROCK, AND DANCE WITH THE PROMISE OF TOURING NEXT YEAR IN THE USA"/>
    <x v="5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23:10:22"/>
    <d v="2014-08-30T15:30:00"/>
  </r>
  <r>
    <x v="903"/>
    <s v="U City Jazz Festival, St. Louis, MO"/>
    <s v="The U City Jazz Festival is offered for free to the community and features the best jazz talent from the midwest."/>
    <x v="0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9:06:20"/>
    <d v="2012-09-23T02:25:00"/>
  </r>
  <r>
    <x v="904"/>
    <s v="The Woodlands Jazz Fest"/>
    <s v="Support the preservation of Jazz and help us become a national Jazz Festival with the best music, food, and fun for all ages!"/>
    <x v="10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4T01:55:37"/>
    <d v="2016-01-03T01:55:37"/>
  </r>
  <r>
    <x v="905"/>
    <s v="Jazz For Everyone!"/>
    <s v="Working hard to get into the studio to record, produce, and edit my break out CD. I hope to realize my vision!"/>
    <x v="0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5T05:45:26"/>
    <d v="2011-01-24T05:45:26"/>
  </r>
  <r>
    <x v="906"/>
    <s v="24th Music Presents Channeling Motown (Live)"/>
    <s v="The DMV's most respected saxophonist pay tribute to Motown."/>
    <x v="6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1T04:33:10"/>
    <d v="2014-03-13T03:33:10"/>
  </r>
  <r>
    <x v="907"/>
    <s v="Greg Chambers Saxophone CD"/>
    <s v="Greg Chambers' self-titled CD needs support for post production, replication, and promotion."/>
    <x v="4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2T04:37:03"/>
    <d v="2011-09-11T04:37:03"/>
  </r>
  <r>
    <x v="908"/>
    <s v="Help Tony Copeland and get free cd's and mp3's"/>
    <s v="This project is designed to help protect the environment by using Eco-friendly product packaging."/>
    <x v="4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9:14:15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x v="6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16:34:00"/>
    <d v="2012-07-23T04:00:00"/>
  </r>
  <r>
    <x v="910"/>
    <s v="Hattie Bee's Second Album"/>
    <s v="After the success of my first album &quot;A Very Hattie Christmas&quot; I'm coming back with my second album &quot;The Way We Used To Bee&quot;."/>
    <x v="2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13:05:19"/>
    <d v="2017-03-03T13:05:19"/>
  </r>
  <r>
    <x v="911"/>
    <s v="Hot Jazz and Latin Luxury in Lima"/>
    <s v="Promoting an &quot;over the top&quot; all inclusive jazz experience featuring top notch performers in a luxurious Latin setting in Lima, Peru."/>
    <x v="10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3T00:07:25"/>
    <d v="2014-01-24T00:07:25"/>
  </r>
  <r>
    <x v="912"/>
    <s v="Triad a new album by James Murrell"/>
    <s v="My new album will be called Triad, an album of original music performed by me &amp; guest musical artists."/>
    <x v="4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2T02:37:27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x v="5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5T03:20:19"/>
    <d v="2012-05-05T03:20:19"/>
  </r>
  <r>
    <x v="914"/>
    <s v="Soul Of Man Video Project"/>
    <s v="This project is for the making of a music video. All funds will go towards production costs for this event only."/>
    <x v="4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8:19:07"/>
    <d v="2012-08-25T18:19:07"/>
  </r>
  <r>
    <x v="915"/>
    <s v="Russ Spiegel's Uncommon Knowledge: The Deep Brooklyn Suite"/>
    <s v="â€œThe Deep Brooklyn Suiteâ€ is a series of musical impressions about living and surviving in Brooklyn."/>
    <x v="0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16:18:34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x v="4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20:28:54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x v="0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22:38:50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x v="4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21:59:21"/>
    <d v="2014-12-01T22:59:21"/>
  </r>
  <r>
    <x v="919"/>
    <s v="Jazz CD:  Out of The Blue"/>
    <s v="Cool jazz with a New Orleans flavor."/>
    <x v="8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15:24:05"/>
    <d v="2012-12-19T15:24:05"/>
  </r>
  <r>
    <x v="920"/>
    <s v="MIAMI JAZZ PROJECT: TEST OF TIME RECORDING"/>
    <s v="Miami club band records powerhouse fusion album. You don't have to be a musician to understand the sound of jazz."/>
    <x v="0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6:07:02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x v="6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1T04:06:16"/>
    <d v="2011-12-12T05:06:16"/>
  </r>
  <r>
    <x v="922"/>
    <s v="THE JOEY MORANT PROJECT:   JAZZIFIED R'nB"/>
    <s v="Our goal is to help educate the world about jazz and its components; how it relates to love, romance, and success."/>
    <x v="9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12:43:13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x v="6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23:02:03"/>
    <d v="2014-11-22T00:02:03"/>
  </r>
  <r>
    <x v="924"/>
    <s v="Africa Brass Master Class for youth"/>
    <s v="Cultural and jazz instructional classes for youth at Preservation Hall. Preserving traditional New Orleans jazz and it's African roots."/>
    <x v="4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22:37:49"/>
    <d v="2013-02-13T22:37:49"/>
  </r>
  <r>
    <x v="925"/>
    <s v="&quot;Never Let Me Go&quot; CD Recording Project"/>
    <s v="This project is a mix of original &amp; standard song selections.  This phase covers recording and package design expenses."/>
    <x v="0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21:08:31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0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9T00:28:50"/>
    <d v="2010-07-08T22:40:00"/>
  </r>
  <r>
    <x v="927"/>
    <s v="JETRO DA SILVA FUNK PROJECT"/>
    <s v="Studio CD/DVD Solo project of Pianist &amp; Keyboardist Jetro da Silva"/>
    <x v="8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9:44:55"/>
    <d v="2012-05-14T19:44:55"/>
  </r>
  <r>
    <x v="928"/>
    <s v="In a Jazzy Motown"/>
    <s v="A real Motown Backup singer on 22 gold and platinum albums headlines her own Jazz CD of Motown songs."/>
    <x v="1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20:41:53"/>
    <d v="2012-11-18T00:00:00"/>
  </r>
  <r>
    <x v="929"/>
    <s v="EXPERIMENTAL JAZZ STUDIO RECORDING"/>
    <s v="I am searching for monetary funding to go into a good recording studio and record experimental intuitive improv jazz."/>
    <x v="2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5:42:4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2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21:58:26"/>
    <d v="2010-06-25T21:32:00"/>
  </r>
  <r>
    <x v="931"/>
    <s v="First jazz album for Multidirectional, Now printing time!"/>
    <s v="A contemporary jazz project crossing music lines, from jazz to rock walking through some free elements and full of melody!"/>
    <x v="4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8:38:22"/>
    <d v="2014-03-16T22:00:00"/>
  </r>
  <r>
    <x v="932"/>
    <s v="Mandy Harvey Christmas Album"/>
    <s v="Help me to create my 3rd album, a Christmas CD with 16 Holiday/Original favorites!"/>
    <x v="0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23:15:45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x v="4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3T04:03:29"/>
    <d v="2014-05-12T04:03:29"/>
  </r>
  <r>
    <x v="934"/>
    <s v="Kyle Krysa debut EP Ground Effect"/>
    <s v="Ground Effect is my first solo EP project intended to help promote Fusion and creative music music in Saskatchewan and Canada."/>
    <x v="0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7:41:24"/>
    <d v="2014-05-04T06:00:00"/>
  </r>
  <r>
    <x v="935"/>
    <s v="The Art of You Too"/>
    <s v="This vocal music and spoken word project uses the  gift of life,love,hope &amp; peace to enable people to see themselves as a masterpiece!"/>
    <x v="4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8:00:29"/>
    <d v="2016-01-29T08:00:29"/>
  </r>
  <r>
    <x v="936"/>
    <s v="Jazz Singer, Marti Mendenhall Live Concert Recording"/>
    <s v="A CD of a live Jazz concert featuring Marti Mendenhall, George Mitchell, Scott Steed and Todd Strait."/>
    <x v="4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6T00:34:49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x v="4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9:09:17"/>
    <d v="2013-11-03T20:09:17"/>
  </r>
  <r>
    <x v="938"/>
    <s v="Celebrating American Jazz &amp; Soul Music"/>
    <s v="Creating new avenues of exposure for young Jazz &amp; Soul artists_x000a_to express their Art of Music."/>
    <x v="0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11:30:4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x v="4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8:18:58"/>
    <d v="2013-06-30T19:58:00"/>
  </r>
  <r>
    <x v="940"/>
    <s v="The LUMIC Band by Cope4Golf creates a scientific golf swing."/>
    <s v="The 1st club in your bag should be between your ears!  Light up Your Brain Power. Play Smarter. Swing the LUMIC Band.."/>
    <x v="0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7T00:12:06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x v="10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1T02:19:05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x v="0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20:14:20"/>
    <d v="2016-02-18T20:14:20"/>
  </r>
  <r>
    <x v="943"/>
    <s v="SleepMode"/>
    <s v="A mask for home or travel that will give you the best, undisturbed sleep of your life."/>
    <x v="4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6:01:45"/>
    <d v="2016-11-29T17:01:45"/>
  </r>
  <r>
    <x v="944"/>
    <s v="RoamingTails, The Connected Pet Tag"/>
    <s v="Find your pet when it's missing, digitally store pet-related information, and locate pet friend establishments and services."/>
    <x v="10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14:00:50"/>
    <d v="2016-04-18T14:00:00"/>
  </r>
  <r>
    <x v="945"/>
    <s v="CT BAND"/>
    <s v="Make your watch Smart ! CT Band is an ultra-thin, high-tech smart watch-strap awarded twice at CES 2017 las vegas"/>
    <x v="10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20:57:06"/>
    <d v="2017-02-18T23:59:00"/>
  </r>
  <r>
    <x v="946"/>
    <s v="OmniTrade Apron"/>
    <s v="Soft edged-Hard working. The perfect wearable organization for the home and professional shop."/>
    <x v="6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8:00:48"/>
    <d v="2016-09-09T18:00:48"/>
  </r>
  <r>
    <x v="947"/>
    <s v="PAKPOWER, The CCP Pack"/>
    <s v="The CCP Pack is a bag that charges your smartphones and tablets on the go! Also holds small important items. &quot;Never Without Power&quot;."/>
    <x v="2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8:45:06"/>
    <d v="2016-06-30T18:45:06"/>
  </r>
  <r>
    <x v="948"/>
    <s v="Led Shirt - WiFi Controlled"/>
    <s v="T-Shirt with Led panel controlled by Android app over WiFi. _x000a_Multiple shirts, games, text, video effects support,"/>
    <x v="4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9:52:44"/>
    <d v="2016-03-12T19:52:44"/>
  </r>
  <r>
    <x v="949"/>
    <s v="INBED"/>
    <s v="Der INBED ist ein innovatives Multisensor-Wearable fÃ¼r die SturzprÃ¤vention motorisch eingeschrÃ¤nkter Personen."/>
    <x v="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3T01:02:56"/>
    <d v="2016-02-21T01:02:56"/>
  </r>
  <r>
    <x v="950"/>
    <s v="EZC Smartlight"/>
    <s v="Rider worn tail light brake light. Adheres to virtually any coat, jacket or vest. Stays on even when you get off."/>
    <x v="0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8:01:01"/>
    <d v="2016-01-17T18:01:01"/>
  </r>
  <r>
    <x v="951"/>
    <s v="Smart Harness"/>
    <s v="Revolutionizing the way we walk our dogs!"/>
    <x v="10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5:41:12"/>
    <d v="2016-06-04T15:41:12"/>
  </r>
  <r>
    <x v="952"/>
    <s v="Audionoggin - Join the Earvolution"/>
    <s v="Audionoggin: Wireless personal surround sound for the athlete in everyone."/>
    <x v="11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14:43:3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x v="6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6T03:56:39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x v="6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20:00:39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x v="10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7:05:00"/>
    <d v="2016-09-13T07:05:00"/>
  </r>
  <r>
    <x v="956"/>
    <s v="SemiYours"/>
    <s v="You can rent out your Car with Uber. _x000a_You can rent out your Home with Airbnb. _x000a_Now you can rent out your CLOSET with SemiYOURS!"/>
    <x v="10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21:55:59"/>
    <d v="2015-04-26T20:55:59"/>
  </r>
  <r>
    <x v="957"/>
    <s v="DUALBAND, the Leather NFC Smart Watch Band"/>
    <s v="A Leather Smart watch Band, that NEVER needs to be charged for only $37!"/>
    <x v="1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13:15:33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x v="0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9:16:03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x v="10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20T04:11:05"/>
    <d v="2015-01-19T04:11:05"/>
  </r>
  <r>
    <x v="960"/>
    <s v="Kai - Turn any pair of Glasses into Smart Glasses!"/>
    <s v="Kai sits right behind your ear and lets you access a smart voice interface 24/7. Call, text, search, and even call an Uber."/>
    <x v="10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5:02:35"/>
    <d v="2017-03-14T14:02:35"/>
  </r>
  <r>
    <x v="961"/>
    <s v="The first personal trainer and diet coach for your dog!"/>
    <s v="Active, happy &amp; healthy together! _x000a_Thatâ€™s our mission for all dogs and their parents."/>
    <x v="10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6:38:55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x v="4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7:05:53"/>
    <d v="2016-02-11T17:05:53"/>
  </r>
  <r>
    <x v="963"/>
    <s v="The Ultimate Learning Center"/>
    <s v="WE are molding an educated, motivated, non violent GENERATION!"/>
    <x v="7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15:15:19"/>
    <d v="2016-10-17T15:15:19"/>
  </r>
  <r>
    <x v="964"/>
    <s v="GoMote: a remote control for your smartphone"/>
    <s v="Tired of fumbling around for the audio controls on your phone?  Easily control your music with the GoMote and a click of your thumb."/>
    <x v="10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15:05:19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x v="9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4T00:24:06"/>
    <d v="2016-10-26T03:59:00"/>
  </r>
  <r>
    <x v="966"/>
    <s v="ICE SHIRT; Running, Multi-Sport, Cycling, Athletic Wear"/>
    <s v="ICE SHIRT; running, multi-sport, cycling, &amp; athletic wear shirts that hold melting ice to cool you on hot days."/>
    <x v="1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15:15:32"/>
    <d v="2016-10-06T15:15:32"/>
  </r>
  <r>
    <x v="967"/>
    <s v="Better Beanie"/>
    <s v="Better Beanie is the new therapeutic wearable designed to assist you while keeping your hands free."/>
    <x v="8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6:06:14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x v="0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20:20:34"/>
    <d v="2014-08-15T20:20:34"/>
  </r>
  <r>
    <x v="969"/>
    <s v="Make 100 | Geek &amp; Chic: Smart Safety Jewelry."/>
    <s v="Geek &amp; Chic Smart Jewelry Collection, Wearables Meet Style!"/>
    <x v="5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7:16:47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x v="0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7T05:17:33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x v="10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7:01:00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x v="8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20:46:38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x v="8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10T00:21:33"/>
    <d v="2015-11-09T01:21:33"/>
  </r>
  <r>
    <x v="974"/>
    <s v="KneeJack"/>
    <s v="The device that allows those with artificial knees or arthritic knees to kneel down without putting pressure on their knees."/>
    <x v="10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7:59:16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x v="10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6:43:05"/>
    <d v="2016-06-28T16:43:05"/>
  </r>
  <r>
    <x v="976"/>
    <s v="Cinnamon II The Ultimate Retro Smartwatch"/>
    <s v="The Cinnamon II is an AppleÂ® ][ compatible wrist watch. Featuring 32k of memory and a 1 Mhz cpu. It's the ultimate in geek fashion."/>
    <x v="10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30T01:24:57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x v="4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22:36:37"/>
    <d v="2016-02-21T22:36:37"/>
  </r>
  <r>
    <x v="978"/>
    <s v="hidn tempo - a wearable stress coach"/>
    <s v="hidn tempo is an intelligent watch band that allows you to monitor your stress and manage it anywhere, anytime."/>
    <x v="10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7:25:01"/>
    <d v="2016-02-25T07:25:01"/>
  </r>
  <r>
    <x v="979"/>
    <s v="Trequant - First Wearable for Tremors"/>
    <s v="Trequant is specifically designed for people with tremors. It helps them to track and analyse their tremors for better understanding."/>
    <x v="7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10:00:28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x v="1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21:42:02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x v="10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22:43:42"/>
    <d v="2014-08-09T22:43:42"/>
  </r>
  <r>
    <x v="982"/>
    <s v="Smart 2-in-1 I-PHONE HANDLE/WALLETtm"/>
    <s v="revolutonary ultra-slim 2-in-1 Smart  2-in-1 I-PHONE handle/WALLETtm with 360 rotatiion"/>
    <x v="6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8:04:46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x v="10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6:01:25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x v="1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6T02:46:48"/>
    <d v="2015-03-28T01:46:48"/>
  </r>
  <r>
    <x v="985"/>
    <s v="Cardiglow : Fitness Tracker and Biofeedback Device"/>
    <s v="Make your heart shine and watch it work! Cardiglow tracks improvements, times intervals and translates heart rate into color."/>
    <x v="5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23:13:30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x v="8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8:25:00"/>
    <d v="2016-01-10T00:00:00"/>
  </r>
  <r>
    <x v="987"/>
    <s v="Kidswatcher"/>
    <s v="Always know where your precious children are. Let them explore the world freely and in a secure way by using the Kidswatcher."/>
    <x v="10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7:04:10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x v="0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8:33:45"/>
    <d v="2016-10-01T08:33:45"/>
  </r>
  <r>
    <x v="989"/>
    <s v="Power Rope"/>
    <s v="The most useful phone charger you will ever buy"/>
    <x v="1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22:24:55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x v="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8:49:24"/>
    <d v="2014-09-03T18:49:24"/>
  </r>
  <r>
    <x v="991"/>
    <s v="Russell &amp; Sons Watches"/>
    <s v="Russell &amp; Sons Watches_x000a__x000a_RS Watches is a business that provides quality watches at an affordable price. RS Watches was created with th"/>
    <x v="0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8:09:48"/>
    <d v="2016-07-12T18:51:00"/>
  </r>
  <r>
    <x v="992"/>
    <s v="WairConditioning"/>
    <s v="The HOTTEST and COOLEST thing yet! WairConditioning... an entirely new level of comfortability!"/>
    <x v="10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22:11:59"/>
    <d v="2016-05-07T21:11:59"/>
  </r>
  <r>
    <x v="993"/>
    <s v="iLumaware Shield TL - Radar technology for bicycle"/>
    <s v="Shield TL is a tail light for a bicycle w/ radar technology. It makes you more visible to cars and drivers at a greater distance."/>
    <x v="10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23:09:28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10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6:18:50"/>
    <d v="2014-11-30T22:59:00"/>
  </r>
  <r>
    <x v="995"/>
    <s v="DAZLN: NFC Nails that Light Up Holiday Parties!"/>
    <s v="DAZLN nails light up near NFC devices like your mobile phone. If you're tired of receiving or gifting the same old thing look here!"/>
    <x v="1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22:34:40"/>
    <d v="2014-11-29T16:00:00"/>
  </r>
  <r>
    <x v="996"/>
    <s v="Social behavior in technical communities"/>
    <s v="Study the behaviour of technical communities by tracking their movement  through wearables"/>
    <x v="4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20:47:40"/>
    <d v="2014-07-27T15:27:00"/>
  </r>
  <r>
    <x v="997"/>
    <s v="iPhanny"/>
    <s v="The iPhanny keeps your iPhone 6 safe from bending in those dangerous pants pockets."/>
    <x v="0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9T02:28:17"/>
    <d v="2014-11-28T03:28:17"/>
  </r>
  <r>
    <x v="998"/>
    <s v="Ollinfit: The Wearable Personal Trainer"/>
    <s v="Ollinfit is the first wearable fitness trainer with 3 sensors for superior accuracy, feedback and results."/>
    <x v="10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5T04:03:21"/>
    <d v="2015-11-19T05:03:21"/>
  </r>
  <r>
    <x v="999"/>
    <s v="Avid Watch: Multi-Sport Smart Watch with Activity Tracking"/>
    <s v="Built in running, cycling, pedometer, and golf features for the edge you need to perform at your very best!"/>
    <x v="10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7:11:30"/>
    <d v="2014-11-13T08:02:00"/>
  </r>
  <r>
    <x v="1000"/>
    <s v="Ristola Plongeur/UTC 300 Meter COSC/ISO Diver (Canceled)"/>
    <s v="Ristola watches made in La Chaux de-Fonds, Switzerland. A new brand of COSC and ISO Certified Professional watches."/>
    <x v="10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4T01:26: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0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7:16:53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x v="0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6:25:14"/>
    <d v="2015-12-17T05:59:00"/>
  </r>
  <r>
    <x v="1003"/>
    <s v="Fashion loves Technology: Lamour, the connected heating shoe (Canceled)"/>
    <s v="Connected, heating, premium quality and comfortable leather sneakers - hand-crafted in France."/>
    <x v="8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7:01:01"/>
    <d v="2017-03-16T16:01:01"/>
  </r>
  <r>
    <x v="1004"/>
    <s v="AllerGuarder: Bluetooth wristband helps food-allergy kids"/>
    <s v="Harnessing wearable technology as a powerful defense for food-allergy children."/>
    <x v="9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7:00:27"/>
    <d v="2016-02-18T17:00:27"/>
  </r>
  <r>
    <x v="1005"/>
    <s v="Forcite Alpine - World's First smart helmet for snow sports"/>
    <s v="The Forcite Alpine helmet records 4K footage and keeps you connected all in one sleek design."/>
    <x v="10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14:59:43"/>
    <d v="2015-10-30T14:59:43"/>
  </r>
  <r>
    <x v="1006"/>
    <s v="SnuG Watchbands for Moto360 smartwatch (Canceled)"/>
    <s v="Sweat resistant, colorful, durable, CUSTOMIZABLE, watch bands &amp; protector bands that fit the Moto360 smartwatch."/>
    <x v="4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4T00:57:52"/>
    <d v="2014-12-12T07:11:00"/>
  </r>
  <r>
    <x v="1007"/>
    <s v="SMART Knee Sleeve that Recommends Rest (Canceled)"/>
    <s v="Our knee sleeve monitors your muscles and recommends rest time (on a mobile app) when it detects overexertion!"/>
    <x v="5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14:00:23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x v="10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9:25:15"/>
    <d v="2016-12-28T19:25:15"/>
  </r>
  <r>
    <x v="1009"/>
    <s v="R-CON: Run Faster, Run Longer (Canceled)"/>
    <s v="R-CON is a wearable that measures running form. Instantly know when your form is breaking down and when you are running your strongest."/>
    <x v="10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14:30:46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x v="10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9:54:22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x v="8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21:33:15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x v="0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10:34: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x v="9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20:00:56"/>
    <d v="2015-12-29T20:00:00"/>
  </r>
  <r>
    <x v="1014"/>
    <s v="CHEMION: The World's First Smart Glasses (Canceled)"/>
    <s v="CHEMION is an eyewear device that lets you show your creativity to the world."/>
    <x v="1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2T00:03:35"/>
    <d v="2015-01-01T00:03:35"/>
  </r>
  <r>
    <x v="1015"/>
    <s v="SKIN - Wearable music remote control for your mobile phone"/>
    <s v="SKIN - The wearable music remote control which makes your fitness lifestyle a bit easier"/>
    <x v="0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21:04:55"/>
    <d v="2015-11-25T22:04:55"/>
  </r>
  <r>
    <x v="1016"/>
    <s v="YEPZONâ„¢ FREEDOM: A Personal Safety Alarm w/Global Locator"/>
    <s v="Send an alert for help and find missing people, pets, and valuables with the touch of a button. Get yours today!"/>
    <x v="10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2T02:34: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x v="10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6:12:15"/>
    <d v="2015-11-21T17:12:15"/>
  </r>
  <r>
    <x v="1018"/>
    <s v="Owl (Canceled)"/>
    <s v="Owl is a fitness tracker along with an accompanying iOS app, that is both fun and interactive for children."/>
    <x v="8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11:48:53"/>
    <d v="2016-07-14T11:48:53"/>
  </r>
  <r>
    <x v="1019"/>
    <s v="Tempi - The Smart Way to Monitor Temperature and Humidity"/>
    <s v="Tempi Is a Wearable Bluetooth Device That Gives Accurate Temperature and Humidity Readings."/>
    <x v="11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23:22:29"/>
    <d v="2015-02-04T23:22:29"/>
  </r>
  <r>
    <x v="1020"/>
    <s v="Sleepwreck - Disasterpiece EP (Jump Drives!)"/>
    <s v="I've got an awesome new batch of tracks that I think you're going to Love. CDs? So 1990! I present to you... SLEEPWRECK JUMP DRIVES!"/>
    <x v="4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3T01:40:09"/>
    <d v="2015-06-02T00:47:00"/>
  </r>
  <r>
    <x v="1021"/>
    <s v="Rick and Morty Album &amp; Music Video"/>
    <s v="Rick and Morty concept album written by Allie Goertz + music video directed by Paul B. Cummings!"/>
    <x v="4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6:02:51"/>
    <d v="2015-10-17T04:00:00"/>
  </r>
  <r>
    <x v="1022"/>
    <s v="Sammy Bananas - Bootlegs Vol. 2!!"/>
    <s v="Help get four new bootlegs onto vinyl in the second installment of my series!"/>
    <x v="4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5:31:17"/>
    <d v="2015-05-17T15:31:17"/>
  </r>
  <r>
    <x v="1023"/>
    <s v="'Pathfinder' - a High Five Spaceship album"/>
    <s v="A collaborative, electronic journey helmed by producer Christopher Bingham and guitarist Carlos Montero."/>
    <x v="4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22:04:21"/>
    <d v="2015-06-20T22:04:21"/>
  </r>
  <r>
    <x v="1024"/>
    <s v="The Last Art Fact Album Ever"/>
    <s v="Art Fact is a legendary Swedish synth pop act from the 80's. This album will contain updated remakes of their greatest songs."/>
    <x v="8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13:56:03"/>
    <d v="2016-01-31T13:56:03"/>
  </r>
  <r>
    <x v="1025"/>
    <s v="[NUREN] The New Renaissance"/>
    <s v="Jake Kaufman and Jessie Seely present THE WORLD'S FIRST VIRTUAL REALITY ROCK OPERA."/>
    <x v="10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20:00:37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x v="0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9:46:5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x v="0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3T00:49:0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x v="1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5:03:25"/>
    <d v="2017-03-06T20:00:00"/>
  </r>
  <r>
    <x v="1029"/>
    <s v="StrobeHouse presents Valborg 2015"/>
    <s v="We want to recreate last years massive Valborgparty in Lund but this time even bigger!"/>
    <x v="1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7:05:07"/>
    <d v="2015-04-04T21:59:00"/>
  </r>
  <r>
    <x v="1030"/>
    <s v="The Gothsicles - I FEEL SICLE"/>
    <s v="Help fund the latest Gothsicles mega-album, I FEEL SICLE!"/>
    <x v="4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11:35:49"/>
    <d v="2016-09-12T11:35:49"/>
  </r>
  <r>
    <x v="1031"/>
    <s v="Liquid Diet's Double Life"/>
    <s v="Liquid Diet needs your support to release our new full-length album! Help us create electrifying music videos to showcase our singles!"/>
    <x v="1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8:20:10"/>
    <d v="2015-12-16T18:20:10"/>
  </r>
  <r>
    <x v="1032"/>
    <s v="Phantom Ship / Coastal (Album Preorder)"/>
    <s v="Ideal for living rooms and open spaces."/>
    <x v="0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6:00:25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x v="4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7:34:40"/>
    <d v="2016-12-12T17:34:40"/>
  </r>
  <r>
    <x v="1034"/>
    <s v="American Pixels - a Game Music Tribute Album by Mazedude"/>
    <s v="Mazedude presents an arranged album of game music, honoring American composers and featuring several guest performers"/>
    <x v="0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4T04:00:0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x v="4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5:23:40"/>
    <d v="2015-02-11T15:23:40"/>
  </r>
  <r>
    <x v="1036"/>
    <s v="Bring Kyrstyn's Album to Life!"/>
    <s v="Help this Soulful &amp; Cinematic Glitch-Pop Songwriter Bring her Music to the World!  (And your Ears:)"/>
    <x v="4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10:46:30"/>
    <d v="2013-01-07T08:00:00"/>
  </r>
  <r>
    <x v="1037"/>
    <s v="Lemonymous 10th Anniversary Album Re-Release"/>
    <s v="A Special 10th Anniversary Re-Release of Ender Bowen's third album, LEMONYMOUS, with a companion CD of alternate takes and remixes."/>
    <x v="4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9:44:22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x v="4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5:33:43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8T02:37:26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x v="10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7:00:09"/>
    <d v="2016-08-27T17:00:09"/>
  </r>
  <r>
    <x v="1041"/>
    <s v="Industry Success Project (Canceled)"/>
    <s v="I am trying to document what it is like to plunge head first into the music/audio industry as an intern."/>
    <x v="2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1T01:26:32"/>
    <d v="2014-07-31T01:26:32"/>
  </r>
  <r>
    <x v="1042"/>
    <s v="Ben's Top 5 podcast (Canceled)"/>
    <s v="Hello! I'm Ben and I have been wanting to start a podcast for a while. I am looking to kickstart the process and get into the game!"/>
    <x v="2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16:42:28"/>
    <d v="2014-09-12T10:00:00"/>
  </r>
  <r>
    <x v="1043"/>
    <s v="Printing TONE Audio 10th Anniversary Edition! (Canceled)"/>
    <s v="We're seeking funding for a special 10th Anniversary PRINT EDITION! Receive your own copy for only $8"/>
    <x v="10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20T06:04:15"/>
    <d v="2015-05-20T06:04:15"/>
  </r>
  <r>
    <x v="1044"/>
    <s v="Podcast for fun! (Canceled)"/>
    <s v="Hi. I'm looking to raise some funds to get some microphones, some interfaces to hook XLR to my iPad/iPhone/iMac. Plus some other stuff."/>
    <x v="0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22:13:21"/>
    <d v="2015-03-05T20:27:00"/>
  </r>
  <r>
    <x v="1045"/>
    <s v="In Case Of Emergency (Canceled)"/>
    <s v="In Case Of Emergency is a radio talk show for preppers, beginning preppers, and with preparedness in mind."/>
    <x v="1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20:59:10"/>
    <d v="2014-08-23T20:59:10"/>
  </r>
  <r>
    <x v="1046"/>
    <s v="All Things Horses Podcast (Canceled)"/>
    <s v="All Things Horses is slowly becoming the greatest podcast on the internet and we are looking to upgrade the studio and software."/>
    <x v="4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20:26:00"/>
    <d v="2015-12-26T20:26:00"/>
  </r>
  <r>
    <x v="1047"/>
    <s v="Start a New Podcast (Canceled)"/>
    <s v="I wish to start a new podcast called Voices of Texas, and I want to interview interesting people of Texas each week."/>
    <x v="4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9:38:35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x v="6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6T01:16:29"/>
    <d v="2016-09-25T01:16:29"/>
  </r>
  <r>
    <x v="1049"/>
    <s v="J1 (Canceled)"/>
    <s v="------"/>
    <x v="1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10:20:45"/>
    <d v="2016-02-12T10:20:45"/>
  </r>
  <r>
    <x v="1050"/>
    <s v="The (Secular) Barbershop Podcast (Canceled)"/>
    <s v="Secularism is on the rise and I hear you.Talk to me."/>
    <x v="4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9:07:57"/>
    <d v="2015-09-14T19:07:57"/>
  </r>
  <r>
    <x v="1051"/>
    <s v="Now You Know Podcast (Canceled)"/>
    <s v="Inspired by some great podcasters as well as my desire to learn from many people about many topics, plus just to inform people."/>
    <x v="2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30T00:20:25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x v="4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9:08:15"/>
    <d v="2016-06-06T20:09:00"/>
  </r>
  <r>
    <x v="1053"/>
    <s v="A day in the life of...(podcast) (Canceled)"/>
    <s v="How well do you know the stranger walking past you or the neighbor up the street? Extraordinary stories told by everyday people."/>
    <x v="4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9T04:08:52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4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20:26:39"/>
    <d v="2014-08-10T22:00:00"/>
  </r>
  <r>
    <x v="1055"/>
    <s v="The Smile High Podcast Club Season 3 (Canceled)"/>
    <s v="This project is to fund Season 3 of the SHPC.  Our plan is to produce 24 more spectacular episodes to share with the world."/>
    <x v="4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23:49:05"/>
    <d v="2016-03-07T23:49:05"/>
  </r>
  <r>
    <x v="1056"/>
    <s v="Suburban Disorder Podcast (Canceled)"/>
    <s v="a podcast about everyday life, friends talking about music, movies, tv, relationships. conversations we have all had and can relate to"/>
    <x v="1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7:16:17"/>
    <d v="2015-04-24T16:16:17"/>
  </r>
  <r>
    <x v="1057"/>
    <s v="Support Independent Media (Canceled)"/>
    <s v="Sayin it Plain is a Independent Radio Show created to inform the public and empower the community."/>
    <x v="1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20:54:43"/>
    <d v="2016-12-04T21:54:43"/>
  </r>
  <r>
    <x v="1058"/>
    <s v="The Body Politic Radio (Canceled)"/>
    <s v="An investigative series on 790 KABC Radio on the ravages of addiction and what options millions of people have for hopeful recovery."/>
    <x v="3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21:37:23"/>
    <d v="2015-03-26T00:00:00"/>
  </r>
  <r>
    <x v="1059"/>
    <s v="Voice Over Artist (Canceled)"/>
    <s v="Turning myself into a vocal artist."/>
    <x v="4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8:57:36"/>
    <d v="2015-03-13T17:57:36"/>
  </r>
  <r>
    <x v="1060"/>
    <s v="Reality  Check (Canceled)"/>
    <s v="Reality Check is a weekly Internet Radio Show. Along with my co-host and engineer we discuss the issues of the day relevant to you!."/>
    <x v="0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21:54:53"/>
    <d v="2015-04-15T21:54:53"/>
  </r>
  <r>
    <x v="1061"/>
    <s v="Chat Box 23 (Canceled)"/>
    <s v="T.O., Adi &amp; Mercedes discuss their point of views, women's issues &amp; Hollywood Hotties."/>
    <x v="4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6:38:28"/>
    <d v="2016-05-02T01:00:00"/>
  </r>
  <r>
    <x v="1062"/>
    <s v="RETURNING AT A LATER DATE"/>
    <s v="SEE US ON PATREON www.badgirlartwork.com"/>
    <x v="2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9:22:21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x v="4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01T00:44:22"/>
    <d v="2016-08-31T00:44:22"/>
  </r>
  <r>
    <x v="1064"/>
    <s v="Vineyard Valley - A Social Winemaking Game!"/>
    <s v="Make wine from seed to bottle; build, socialize, sell, and relax in Vineyard Valley - a social, sandbox, free to play business sim!"/>
    <x v="10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3T05:28:23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x v="4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9:08:42"/>
    <d v="2014-02-19T09:08:42"/>
  </r>
  <r>
    <x v="1066"/>
    <s v="So I'm A Dark Lord"/>
    <s v="A parody of old school RPGs where you are a new Dark Lord on a quest to amass monsters and allies on your side."/>
    <x v="10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23:06:22"/>
    <d v="2013-08-04T23:06:22"/>
  </r>
  <r>
    <x v="1067"/>
    <s v="Fate Fighters - The Ultimate Decision Maker"/>
    <s v="Canâ€™t make up your mind about something? Simply type in your two options and let the fighters of fate decide for you!"/>
    <x v="2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20:32:11"/>
    <d v="2013-12-21T20:32:11"/>
  </r>
  <r>
    <x v="1068"/>
    <s v="The Quest To Save Hip Hop"/>
    <s v="THE QUEST TO SAVE HIP HOP is an old school beat em up st game that has a focus on old school hip hop and new age hip hop coming to pc."/>
    <x v="5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8:54:24"/>
    <d v="2016-04-10T07:54:24"/>
  </r>
  <r>
    <x v="1069"/>
    <s v="Until The End (PC, Mac, and Linux)"/>
    <s v="A run-n-gun zombie survival game where you scavenge for items to make the night a little less scary."/>
    <x v="4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5T05:30:5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x v="1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1T00:17:02"/>
    <d v="2012-10-01T00:17:02"/>
  </r>
  <r>
    <x v="1071"/>
    <s v="DJ's Bane"/>
    <s v="I'm making a game where you choose how you want to kill the DJ, so you yourself can decide what music will be played at the party."/>
    <x v="2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8:04:53"/>
    <d v="2015-11-17T19:04:53"/>
  </r>
  <r>
    <x v="1072"/>
    <s v="World Defense : Tower Defense"/>
    <s v="A tower defense game that is played anywhere on the earth's surface!  This project is to expand it to be multiplayer and mod support."/>
    <x v="10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9:58:17"/>
    <d v="2014-02-05T19:58:17"/>
  </r>
  <r>
    <x v="1073"/>
    <s v="Rainbow Ball to the Iphone"/>
    <s v="We want to bring our Game Rainbow Ball to the iphone and to do that we need a little help"/>
    <x v="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23:09:01"/>
    <d v="2011-10-16T23:09:01"/>
  </r>
  <r>
    <x v="1074"/>
    <s v="Kingdom Espionage"/>
    <s v="An ambitious multiplayer game set in fantastical medieval world where you must defend your castle while attacking others to gain ranks!"/>
    <x v="10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5T04:09:05"/>
    <d v="2014-01-04T04:09:05"/>
  </r>
  <r>
    <x v="1075"/>
    <s v="Towers Of The Apocalypse"/>
    <s v="Fully 3D, post Apocalyptic themed tower defense video game. New take on the genre."/>
    <x v="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21:41:56"/>
    <d v="2012-05-06T21:41:56"/>
  </r>
  <r>
    <x v="1076"/>
    <s v="Kaptain Brawe 2: A Space Travesty"/>
    <s v="A comical point and click adventure by veteran team of Broken Sword and Monkey Island fame - Steve Ince and Bill Tiller"/>
    <x v="10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9:04:10"/>
    <d v="2014-09-11T09:04:10"/>
  </r>
  <r>
    <x v="1077"/>
    <s v="Legends of Callasia [Demo Available NOW!]"/>
    <s v="An epic strategy game of world conquest with simultaneous turn-based multiplayer gameplay and no hotseat waiting"/>
    <x v="9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5T04:00:11"/>
    <d v="2016-01-14T04:00:11"/>
  </r>
  <r>
    <x v="1078"/>
    <s v="New iPad/iPhone game development software needed"/>
    <s v="I am looking to create more games for the iPad/iPhone and want to add leaderboards, which requires new game development software"/>
    <x v="2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7T04:42:01"/>
    <d v="2011-07-22T04:42:01"/>
  </r>
  <r>
    <x v="1079"/>
    <s v="Sirius Online, an indie Space MMO"/>
    <s v="Sirius Online is currently the work of two brothers striving to bring the Era of Freelancer back, adding dynamic markets and more."/>
    <x v="9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13:35:36"/>
    <d v="2016-05-14T13:35:36"/>
  </r>
  <r>
    <x v="1080"/>
    <s v="Skullforge: The Hunt"/>
    <s v="A fantasy action RPG which follows an elven ex-slave on a journey of magic, revenge, intrigue, and deceit."/>
    <x v="8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1T03:18:53"/>
    <d v="2014-05-11T03:18:53"/>
  </r>
  <r>
    <x v="1081"/>
    <s v="The Creature"/>
    <s v="Finishing your last job before you retire until a disaster strikes the cargo ship can you survive The Creature?"/>
    <x v="1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22:14:52"/>
    <d v="2015-01-28T22:14:52"/>
  </r>
  <r>
    <x v="1082"/>
    <s v="T-Fighter: Code Name M - Mobile Edition"/>
    <s v="Challenge your trivia skills in this action oriented game against several opponents across time."/>
    <x v="1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21:44:48"/>
    <d v="2012-08-10T21:44:48"/>
  </r>
  <r>
    <x v="1083"/>
    <s v="Video Game Store That Can Beat Out Any Other"/>
    <s v="We want to take everything video game related people have seen since 1978 to now and turn it into the top gamer lounge in canada !"/>
    <x v="10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15:49:43"/>
    <d v="2014-08-02T15:49:43"/>
  </r>
  <r>
    <x v="1084"/>
    <s v="My own channel"/>
    <s v="I want to start my own channel for gaming"/>
    <x v="2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21:53:24"/>
    <d v="2014-08-08T21:53:24"/>
  </r>
  <r>
    <x v="1085"/>
    <s v="Sun Dryd Studios"/>
    <s v="The new kid on the block. Re-imagining old games and creating new ones. Ship, Lazer, Rock is first."/>
    <x v="5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16:06:15"/>
    <d v="2016-03-14T15:06:15"/>
  </r>
  <r>
    <x v="1086"/>
    <s v="Cyber Universe Online"/>
    <s v="Humanity's future in the Galaxy"/>
    <x v="6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20:48:11"/>
    <d v="2014-08-24T20:48:11"/>
  </r>
  <r>
    <x v="1087"/>
    <s v="Idle Gamers"/>
    <s v="Idle gamers are the group of gamers worth watching play video games. We have a back log of video ideas and want to entertain you."/>
    <x v="4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7:08:07"/>
    <d v="2014-06-15T17:08:07"/>
  </r>
  <r>
    <x v="1088"/>
    <s v="Still Alive"/>
    <s v="A fresh twist on survival games. Intense, high-stakes 30 minute rounds for up to 10 players."/>
    <x v="11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9:11:07"/>
    <d v="2014-04-24T19:11:07"/>
  </r>
  <r>
    <x v="1089"/>
    <s v="Farabel"/>
    <s v="Farabel is a single player turn-based fantasy strategy game for Mac/PC/Linux"/>
    <x v="6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7T04:32:55"/>
    <d v="2015-06-26T04:32:55"/>
  </r>
  <r>
    <x v="1090"/>
    <s v="Help Jumpy Punch Prosper!!"/>
    <s v="A sci-fi platformer game inspired by a certain blue hedgehog and Italian plumber. Jump, fight, dodge and sprint your way to victory."/>
    <x v="1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9T04:27:33"/>
    <d v="2015-05-29T04:27:33"/>
  </r>
  <r>
    <x v="1091"/>
    <s v="London Revolution - Open World RPG Minecraft Server"/>
    <s v="London Revolution is a Minecraft server in development. This is an open world RPG FPS server with questing and ruthless gangs."/>
    <x v="2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9:41:12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x v="4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7T00:37:18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x v="2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23:22:17"/>
    <d v="2016-02-11T23:22:17"/>
  </r>
  <r>
    <x v="1094"/>
    <s v="Sprocket Junkie"/>
    <s v="An action racing game for iOS. Set in a steampunk world, players battle their way to the finish line on customizable rocket engines!"/>
    <x v="6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7:07:13"/>
    <d v="2011-10-09T17:07:13"/>
  </r>
  <r>
    <x v="1095"/>
    <s v="Project Snowstorm"/>
    <s v="MMORPG with Real-Time Pet Battles, Expansive 3D World and Ranked Individual &amp; Guild PvP arenas all on your mobile device!"/>
    <x v="10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12:53:40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x v="1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12:25:54"/>
    <d v="2014-10-04T03:30:00"/>
  </r>
  <r>
    <x v="1097"/>
    <s v="Rabbly"/>
    <s v="Rabbly is action-adventure game. Is about a scientist going on an adventure, to find rare materials in another galaxy."/>
    <x v="10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9:01:17"/>
    <d v="2014-03-02T19:01:17"/>
  </r>
  <r>
    <x v="1098"/>
    <s v="Kick, Punch... Fireball"/>
    <s v="Kick, Punch... Fireball is an FPS type arena game set inside the fantasy world."/>
    <x v="9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8:18:15"/>
    <d v="2014-04-13T18:18:15"/>
  </r>
  <r>
    <x v="1099"/>
    <s v="Xeno - A Sci-Fi FPS"/>
    <s v="Xeno is an FPS which combines all the best elements of old school and modern games to create a fresh and unique gameplay experience."/>
    <x v="0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20:04:28"/>
    <d v="2015-05-13T20:04:28"/>
  </r>
  <r>
    <x v="1100"/>
    <s v="Aeldengald Saga Book I"/>
    <s v="A retro style puzzle rpg with a dark story. Your decisions will influence the world and decide the outcome of the story."/>
    <x v="4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5T02:39:31"/>
    <d v="2016-02-14T02:39:31"/>
  </r>
  <r>
    <x v="1101"/>
    <s v="Strain Wars"/>
    <s v="Different strains of marijuana leafs battling to the death to see which one is the top strain."/>
    <x v="10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8:32:18"/>
    <d v="2016-07-14T18:12:00"/>
  </r>
  <r>
    <x v="1102"/>
    <s v="Runers"/>
    <s v="Runers is a top-down rogue-like shooter where as you advance you create more powerful spells and fight fierce monsters and bosses."/>
    <x v="0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30T01:05:25"/>
    <d v="2013-12-09T05:59:00"/>
  </r>
  <r>
    <x v="1103"/>
    <s v="The Morgue"/>
    <s v="&quot;I go to work... I classify the bodies and store them accordingly... Sometimes I here noises... Other times is see her..."/>
    <x v="6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9T05:19:50"/>
    <d v="2016-06-18T05:19:50"/>
  </r>
  <r>
    <x v="1104"/>
    <s v="Street Heroes - A Facebook Beat 'em Up"/>
    <s v="Street Heroes is a retro 2D side-scrolling multiplayer beat 'em up for Facebook that brings classic arcade fun to a social platform"/>
    <x v="10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9:50:21"/>
    <d v="2014-06-11T09:50:21"/>
  </r>
  <r>
    <x v="1105"/>
    <s v="Nightmare Zombies"/>
    <s v="Nightmare Zombies is the first Oculus Rift Only immersive zombie simulator in the Post-Apocalypse urban environment of New York City."/>
    <x v="10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2T03:15:27"/>
    <d v="2014-03-24T02:15:27"/>
  </r>
  <r>
    <x v="1106"/>
    <s v="Backyard Zombies"/>
    <s v="Collect coins and save civilians while you blast your way through tons of zombies! Unlock new characters and levels!"/>
    <x v="2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7:46:15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x v="1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20:40:24"/>
    <d v="2014-07-23T20:40:24"/>
  </r>
  <r>
    <x v="1108"/>
    <s v="Urbania: Create the future"/>
    <s v="Environmental awareness using social games where players are challenged to pursue sustainable development in the city of the future."/>
    <x v="9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15:17:15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x v="1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8:03:10"/>
    <d v="2016-11-18T19:03:10"/>
  </r>
  <r>
    <x v="1110"/>
    <s v="PSI - Role Playing Game"/>
    <s v="PSI is a game about a group of people dealing with the effects of Nightmares becoming reality, life will never be the same."/>
    <x v="10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22:23:42"/>
    <d v="2012-12-07T22:23:42"/>
  </r>
  <r>
    <x v="1111"/>
    <s v="Funding HyperLight Studios"/>
    <s v="We are bringing a new gaming experience to the field. One that will connect a community of people and servers from around the world."/>
    <x v="4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9T04:53:10"/>
    <d v="2016-01-08T04:53:10"/>
  </r>
  <r>
    <x v="1112"/>
    <s v="Johnny Rocketfingers: Violent Point &amp; Click Adventure!"/>
    <s v="Tarantino-esque Adventure Game on Steroids Inspired by LucasArts, Gritty Action Movies and 1940's Animation"/>
    <x v="10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8:13:31"/>
    <d v="2015-01-19T08:30:00"/>
  </r>
  <r>
    <x v="1113"/>
    <s v="A YouTube Gaming Channel"/>
    <s v="A start up YouTube PC Gaming channel named ''Jeansie''. Comprised of witty banter and slightly above average  gaming skills :)"/>
    <x v="4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23:27:00"/>
    <d v="2014-08-14T23:27:00"/>
  </r>
  <r>
    <x v="1114"/>
    <s v="TeleRide"/>
    <s v="SciFi racing game for Android &amp; iOS platforms. Player gets a unique weapon which introduces an additional dimension to the competition."/>
    <x v="0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8:18:07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x v="3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16:41:35"/>
    <d v="2016-03-30T15:41:35"/>
  </r>
  <r>
    <x v="1116"/>
    <s v="Quest Remnants of Chaos"/>
    <s v="A medieval, post apocolyptic, Online, MMORPG. Class morphing, character customization game."/>
    <x v="10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20:20:08"/>
    <d v="2012-06-09T20:20:08"/>
  </r>
  <r>
    <x v="1117"/>
    <s v="Medieval Village"/>
    <s v="Experience the Medieval in your own village. Increase your village into a city and walk through the streets."/>
    <x v="4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14:21:53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x v="4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6T03:59:39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x v="4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9:01:04"/>
    <d v="2014-04-06T19:01:04"/>
  </r>
  <r>
    <x v="1120"/>
    <s v="PlanEt Ninjahwah"/>
    <s v="Planet Ninjahwah is a highly anticipated futuristic action adventure game that will blow your mind!!"/>
    <x v="9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20:56:40"/>
    <d v="2011-10-28T20:56:40"/>
  </r>
  <r>
    <x v="1121"/>
    <s v="Pwincess"/>
    <s v="An action packed, side scrolling, platform jumping, laser shooting ADVENTURE that will be fun for everyone."/>
    <x v="10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22:25:16"/>
    <d v="2016-03-13T21:25:16"/>
  </r>
  <r>
    <x v="1122"/>
    <s v="Funny Monsters (Mobile Game)"/>
    <s v="Mobile game featuring lots of funny little monsters on the run from their mad creator. Lots of gameplay elements will keep user bussy."/>
    <x v="4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6:53:45"/>
    <d v="2013-05-30T16:53:45"/>
  </r>
  <r>
    <x v="1123"/>
    <s v="Droplets"/>
    <s v="Fast paced mobile game where you control a rain drop by tilting your screen. Absorb other rain drops to go faster, but avoid clouds."/>
    <x v="0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12:34:08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x v="10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16:00:51"/>
    <d v="2015-04-30T16:00:51"/>
  </r>
  <r>
    <x v="1125"/>
    <s v="Ultimate Supremacy"/>
    <s v="Ultimate Supremacy will be the ultimate in mobile gaming, if you love fighting and strategy games, you will love Ultimate Supremacy."/>
    <x v="4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14:58:50"/>
    <d v="2015-09-25T14:58:50"/>
  </r>
  <r>
    <x v="1126"/>
    <s v="GAMING TO LEARN"/>
    <s v="Imagine a science class where the teacher walks in a says &quot;Take out your cell phone and play a game.&quot;"/>
    <x v="4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7:51:34"/>
    <d v="2016-07-14T07:51:34"/>
  </r>
  <r>
    <x v="1127"/>
    <s v="ABRAcaPOCUS!!"/>
    <s v="A fast-paced, creepy/cute mobile puzzle game where you draw series of magic symbols to summon &amp; collect demons, monsters, gods, &amp; myths"/>
    <x v="7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20:30:00"/>
    <d v="2014-11-14T21:30:00"/>
  </r>
  <r>
    <x v="1128"/>
    <s v="Flying Turds"/>
    <s v="#havingfunFTW"/>
    <x v="4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15:35:17"/>
    <d v="2014-08-07T15:35:17"/>
  </r>
  <r>
    <x v="1129"/>
    <s v="Angry words with Friends"/>
    <s v="This app will provide you with the ability to use your most favorite profanities while playing a game with your friends."/>
    <x v="8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6T06:21:33"/>
    <d v="2016-06-05T06:21:33"/>
  </r>
  <r>
    <x v="1130"/>
    <s v="Terror Interceptor Mobile Video Game"/>
    <s v="A modernized version of the classic aerial combat arcade game 1942.  Use real fighter jets to take down terrorists on a global scale."/>
    <x v="0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23:55:00"/>
    <d v="2014-11-26T00:55:00"/>
  </r>
  <r>
    <x v="1131"/>
    <s v="Hot Potato - The App"/>
    <s v="Don't drop it like it's hot..Hot Potato is a battle between friends. Compete to keep Mr Potato off the ground. Who will drop him first?"/>
    <x v="3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21:47:48"/>
    <d v="2015-12-24T21:47:48"/>
  </r>
  <r>
    <x v="1132"/>
    <s v="One"/>
    <s v="One is a simple mobile game about exploring the connections between all living things. Featuring hand-painted art."/>
    <x v="1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2T02:46:11"/>
    <d v="2017-01-01T02:46:11"/>
  </r>
  <r>
    <x v="1133"/>
    <s v="Ping"/>
    <s v="Ping is a simple game currently in the design process, where the player lives off of the power of their connection to the internet."/>
    <x v="4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9:46:21"/>
    <d v="2014-07-31T09:46:21"/>
  </r>
  <r>
    <x v="1134"/>
    <s v="New Mario Bro's style game!"/>
    <s v="We are creating a new Mario Bro's style game called KFK:Original. It's challenging, fun and totally awesome!!!"/>
    <x v="9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5T06:50:28"/>
    <d v="2014-11-29T04:33:00"/>
  </r>
  <r>
    <x v="1135"/>
    <s v="Trumperama"/>
    <s v="&quot;Trumperama&quot; ist ein Jump 'n' Run Spiel im 8-Bit Stil fÃ¼r Android._x000a_Donald Trump gewinnt die Wahlen und muss gestoppt werden!"/>
    <x v="4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23:44:54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x v="4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6:07:09"/>
    <d v="2015-12-19T16:07:09"/>
  </r>
  <r>
    <x v="1137"/>
    <s v="Nodiatis RPG: Steam, Android, &amp; iOS Clients"/>
    <s v="This classic online RPG is being overhauled to run on more devices with an interface better suited for both mobile and widescreen."/>
    <x v="9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9:40:21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x v="7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21:45:31"/>
    <d v="2017-01-21T21:45:31"/>
  </r>
  <r>
    <x v="1139"/>
    <s v="Soulwalker"/>
    <s v="Take control of the Void and bend it to your will as you perfect your strategy and amass your deck. The light gathers, your power grows"/>
    <x v="0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8:20:26"/>
    <d v="2015-01-01T08:20:26"/>
  </r>
  <r>
    <x v="1140"/>
    <s v="Medieval Empire by Bear Games"/>
    <s v="We are creating the next epic Massive Multiplayer Online-Real Time Strategy game and we want you to be a part of it!"/>
    <x v="0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11:05:21"/>
    <d v="2015-08-06T11:05:21"/>
  </r>
  <r>
    <x v="1141"/>
    <s v="Arena Z - Zombie Survival"/>
    <s v="I think this will be a great game!"/>
    <x v="2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6:47:30"/>
    <d v="2015-07-09T16:47:30"/>
  </r>
  <r>
    <x v="1142"/>
    <s v="3E Community, a company driven by YOU!"/>
    <s v="If only you could help choose and/or create the Top Chart apps with your ideas..._x000a_Want that to come true? Well here we are."/>
    <x v="4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8T00:08:47"/>
    <d v="2015-02-17T00:08:47"/>
  </r>
  <r>
    <x v="1143"/>
    <s v="Convergence: Rift Wars"/>
    <s v="Convergence: RiftWars is a easy to approach competitive turn-based strategy game, featuring quick game play and military tactics."/>
    <x v="11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7T04:38:46"/>
    <d v="2015-12-17T04:38:46"/>
  </r>
  <r>
    <x v="1144"/>
    <s v="We Need Your Help to Finish Our BBQ Food Truck"/>
    <s v="We need your help to finish our food truck. We are building a BBQ Food Truck to serve competition style BBQ."/>
    <x v="0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30T04:22:00"/>
    <d v="2015-04-29T04:22:00"/>
  </r>
  <r>
    <x v="1145"/>
    <s v="A FORK IN THE ROAD food truck"/>
    <s v="Emphasizing locally and responsibly raised ingredients, serving delicious food! I need your help."/>
    <x v="10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7:56:32"/>
    <d v="2014-10-02T17:56:32"/>
  </r>
  <r>
    <x v="1146"/>
    <s v="Sleepy PIg Barbecue: Auburn's First BBQ Food Truck"/>
    <s v="Bringing the flavor of competition BBQ to small town Auburn with the ease of a big city food truck."/>
    <x v="0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22:52:53"/>
    <d v="2014-05-02T22:52:53"/>
  </r>
  <r>
    <x v="1147"/>
    <s v="baked pugtato"/>
    <s v="amazing gourmet baked potato truck with variable options for everyone, its always been my dream, help me make it come true :)."/>
    <x v="9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23:19:43"/>
    <d v="2014-10-19T23:19:43"/>
  </r>
  <r>
    <x v="1148"/>
    <s v="Warren's / Adilyn's Rollin' Bistro"/>
    <s v="New local (Louisville, KY.) food truck with a refreshing spin on rolling kitchens."/>
    <x v="6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1-01T04:06:21"/>
    <d v="2016-12-01T05:06:21"/>
  </r>
  <r>
    <x v="1149"/>
    <s v="The Floridian Food Truck"/>
    <s v="Bringing culturally diverse Floridian cuisine to the people!"/>
    <x v="10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7:02:46"/>
    <d v="2016-06-16T17:02:46"/>
  </r>
  <r>
    <x v="1150"/>
    <s v="Chef Po's Food Truck"/>
    <s v="Bringing delicious authentic and fusion Taiwanese Food to the West Coast."/>
    <x v="4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22:54:35"/>
    <d v="2016-01-08T22:54:35"/>
  </r>
  <r>
    <x v="1151"/>
    <s v="Blaze'n Pontiac Grill"/>
    <s v="Basically home style foods as huge sandwiches, burgers, and apps. Limitited to NOTHING. Irish,Mexican, cajÃ£n, southern bqq even veggies"/>
    <x v="9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8T02:27:43"/>
    <d v="2015-09-07T02:27:43"/>
  </r>
  <r>
    <x v="1152"/>
    <s v="Peruvian King Food Truck"/>
    <s v="Peruvian food truck with an LA twist."/>
    <x v="6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7:01:52"/>
    <d v="2015-05-15T17:01:52"/>
  </r>
  <r>
    <x v="1153"/>
    <s v="The Cold Spot Mobile Trailer"/>
    <s v="A mobile concession trailer for snow cones, ice cream, smoothies and more"/>
    <x v="0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7:08:25"/>
    <d v="2015-06-18T17:08:25"/>
  </r>
  <r>
    <x v="1154"/>
    <s v="Food Truck Funding"/>
    <s v="We're about to launch our first ever food truck to share our amazing food and we need your help! Be a part of our truck!"/>
    <x v="0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7T02:36:46"/>
    <d v="2015-09-06T02:36:46"/>
  </r>
  <r>
    <x v="1155"/>
    <s v="Mobile Coffee Cart with a Purpose"/>
    <s v="I am on a mission to offer as many people as I can a great healthy coffee, tea, and snacks by using healthy products and ingredients."/>
    <x v="9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8:20:08"/>
    <d v="2014-08-14T18:20:08"/>
  </r>
  <r>
    <x v="1156"/>
    <s v="Harley Hawg Dogs, Inc"/>
    <s v="A Food Truck featuring Deep Fried Natural Casing Beef/Pork mix Hot Dogs, New York Style Rippers. Also serving Fresh Cut Fries."/>
    <x v="0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5T01:42:42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x v="1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15:04:40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x v="0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9T02:12:08"/>
    <d v="2014-12-09T02:12:08"/>
  </r>
  <r>
    <x v="1159"/>
    <s v="Skewed Up Food Truck"/>
    <s v="Skewed Up food truck is my dream and need help getting it started, presenting some to the bank for my loan, spice up logo, etc."/>
    <x v="0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7:26:05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x v="5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6T03:43:06"/>
    <d v="2015-03-28T02:43:06"/>
  </r>
  <r>
    <x v="1161"/>
    <s v="Pyros Brick Oven Pizza in a Food Truck."/>
    <s v="Amazing delicious pizza a real hit a true niche that has not been explored ground floor opportunity in food trucks done by a real chef"/>
    <x v="6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5:06:29"/>
    <d v="2015-05-19T15:06:29"/>
  </r>
  <r>
    <x v="1162"/>
    <s v="Super Natural Kooking"/>
    <s v="Solar Powered, Recycled Fryer Oil for Truck Fuel, Locally Grown Organic &amp; Hormone Free Foods, Pop-up Bands, Private Party and Functions"/>
    <x v="10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16:24:24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x v="0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7:22:00"/>
    <d v="2014-08-09T17:22:00"/>
  </r>
  <r>
    <x v="1164"/>
    <s v="Bayou Classic BBQ"/>
    <s v="Bayou Classic BBQ will be  Mansura,LA _x000a_newest and best mobile food truck_x000a_serving delicious BBQ Georgia style slow_x000a_smoke BBQ!"/>
    <x v="1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7:23:02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x v="1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2T05:08:50"/>
    <d v="2014-07-06T05:08:50"/>
  </r>
  <r>
    <x v="1166"/>
    <s v="Fire On High: Organic Food Truck on a Mission"/>
    <s v="Making delicious healthy food affordable &amp; accessible to ALL Cincinnati neighborhoods. Locally sourced, seasonally-inspired menu"/>
    <x v="6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11:39:02"/>
    <d v="2015-06-26T04:00:00"/>
  </r>
  <r>
    <x v="1167"/>
    <s v="Empanada Express Food Truck"/>
    <s v="A mobile food truck serving up a Latino-inspired fusion cuisine using fresh, local, &amp; organic ingredients!"/>
    <x v="10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7:38:15"/>
    <d v="2014-09-12T17:38:15"/>
  </r>
  <r>
    <x v="1168"/>
    <s v="SiMpLy FreSH fOoD TrUck"/>
    <s v="Simply fresh farm to table on wheels working close with local farms to ensure the highest of quality of product ."/>
    <x v="6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3T01:17:45"/>
    <d v="2016-09-22T01:17:45"/>
  </r>
  <r>
    <x v="1169"/>
    <s v="FREE Shuttle Service in Downtown Los Angeles"/>
    <s v="Our service provides door-to-door shuttle transportation in Downtown Los Angeles. FREE to passengers - driver tip appreciated."/>
    <x v="1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8:29:23"/>
    <d v="2015-02-22T08:29:23"/>
  </r>
  <r>
    <x v="1170"/>
    <s v="Its A Rib Thing"/>
    <s v="They are sweet, sticky and incredibly addictive. People are left with a huge smile and a full stomach but still ask for more!!!"/>
    <x v="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21:26:11"/>
    <d v="2015-05-30T21:26:11"/>
  </r>
  <r>
    <x v="1171"/>
    <s v="The Mean Green Purple Machine"/>
    <s v="Tulsa's first true biodiesel, alternative energy powered food truck! Oh yeah, and delicious food!"/>
    <x v="9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9:18:47"/>
    <d v="2014-11-13T20:18:47"/>
  </r>
  <r>
    <x v="1172"/>
    <s v="let your dayz take you to the dogs."/>
    <s v="Bringing YOUR favorite dog recipes to the streets."/>
    <x v="0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6:22:3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x v="10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9T04:27:37"/>
    <d v="2015-08-03T04:27:37"/>
  </r>
  <r>
    <x v="1174"/>
    <s v="Give The Black Burro a Stable Stable"/>
    <s v="Help me purchase a parking space to be the Burro's permanant home, I need your help to raise $15,000!"/>
    <x v="6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20:12:07"/>
    <d v="2016-05-08T20:12:07"/>
  </r>
  <r>
    <x v="1175"/>
    <s v="Bad To The Cone Food Service ATX"/>
    <s v="&quot;Create-Your-Cone&quot;. Freshly made waffle cones stuffed with your choice of yummy ingredients, or frozen yogurt!"/>
    <x v="8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7:28:59"/>
    <d v="2015-07-15T17:28:59"/>
  </r>
  <r>
    <x v="1176"/>
    <s v="Mirlin's Sushi"/>
    <s v="Mirlins Sushi!_x000a_Find us on Facebook!_x000a_(Gives backers a voice, and a direct link to us! No kickstarter disappearing act here!)"/>
    <x v="10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1T00:28:18"/>
    <d v="2017-03-06T13:00:00"/>
  </r>
  <r>
    <x v="1177"/>
    <s v="Funnel Cakes come to the UK!"/>
    <s v="Its CRAZY the UK is still in the dark about funnel cakes! We want to convert a trailer and show the country what they've been missing!"/>
    <x v="0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5:51:36"/>
    <d v="2014-10-15T15:51:36"/>
  </r>
  <r>
    <x v="1178"/>
    <s v="Thella's, food, tacos, burritos, health"/>
    <s v="Hi, Thella's is an idea of a local inexpensive burrito truck, where we want take the delicious burritos and tacos to whole new level"/>
    <x v="10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21:44:12"/>
    <d v="2014-08-16T21:44:12"/>
  </r>
  <r>
    <x v="1179"/>
    <s v="El Camion Roja"/>
    <s v="Mexican Style Food Truck, run by a Red Seal Chef, in a town with NO MEXICAN FOOD! That is a culinary emergency situation!"/>
    <x v="10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7:17:07"/>
    <d v="2015-10-28T17:17:07"/>
  </r>
  <r>
    <x v="1180"/>
    <s v="Hogzilla S.O.W. (Squeals On Wheels) A Veteran Owned Company"/>
    <s v="We would like to start a military-themed food truck to serve the Battle Creek/Kalamazoo area."/>
    <x v="10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9:21:54"/>
    <d v="2014-06-28T19:21:54"/>
  </r>
  <r>
    <x v="1181"/>
    <s v="Gringo Loco Tacos Food Truck"/>
    <s v="Bringing the best tacos to the streets of Chicago!"/>
    <x v="10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8:08:41"/>
    <d v="2015-03-01T08:08:41"/>
  </r>
  <r>
    <x v="1182"/>
    <s v="J &amp; D Rolling Smoke BBQ expansion"/>
    <s v="Two  years ago this business was started to help a local non-profit.  We have since expanded and provide jobs in our small community."/>
    <x v="4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9:51:28"/>
    <d v="2017-01-12T16:42:00"/>
  </r>
  <r>
    <x v="1183"/>
    <s v="Freshie's Donuts Food Trailer"/>
    <s v="Help Freshie keep her dream alive by pledging to get a donut truck! She will be able to do events as well as cater to the community"/>
    <x v="4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20:40:23"/>
    <d v="2016-11-02T03:59:00"/>
  </r>
  <r>
    <x v="1184"/>
    <s v="2016/2017 Cyclocross Album"/>
    <s v="This coffee table album is the chronicle of the 2016/2017 cyclocross season, the latest edition of the renowned cyclephotos books."/>
    <x v="8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14:23:31"/>
    <d v="2017-02-06T14:23:31"/>
  </r>
  <r>
    <x v="1185"/>
    <s v="Katrina  Reflections"/>
    <s v="A photo exhibition and book showcasing images and stories of our time in New Orleans, commemorating Katrinaâ€™s ten year anniversary."/>
    <x v="1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20:45:49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x v="0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20:43:15"/>
    <d v="2015-06-01T22:42:00"/>
  </r>
  <r>
    <x v="1187"/>
    <s v="&quot;SUNDANCERS: The Men of Utah&quot;"/>
    <s v="A gorgeous monograph of sensual imagery featuring the men of Utah, shot against the incredible expanses of land they call their own."/>
    <x v="0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21:28:43"/>
    <d v="2015-05-17T18:00:00"/>
  </r>
  <r>
    <x v="1188"/>
    <s v="Because Dance."/>
    <s v="A photobook of young dancers and their inspiring stories, photographed in beautiful and unique locations."/>
    <x v="4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6:49:00"/>
    <d v="2016-12-28T16:49:00"/>
  </r>
  <r>
    <x v="1189"/>
    <s v="Road Ramblers"/>
    <s v="A couple of experienced road trippers setting out for the big one. Six months traveling in a converted bus with a book at the end."/>
    <x v="0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23:29:55"/>
    <d v="2016-06-29T23:29:55"/>
  </r>
  <r>
    <x v="1190"/>
    <s v="The Reality Of Chronic Illness - The Book"/>
    <s v="A pairing of self portraiture and writing to shed light on the reality of life with chronic illness."/>
    <x v="2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5:58:45"/>
    <d v="2014-08-31T15:58:45"/>
  </r>
  <r>
    <x v="1191"/>
    <s v="Good Morning Japan"/>
    <s v="A photo journal capturing 30 days of sweetness in Kyoto, Tokyo, and more. Join me to see the cutest &amp; prettiest images of Japan :)"/>
    <x v="4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14:29:20"/>
    <d v="2016-03-20T13:29:20"/>
  </r>
  <r>
    <x v="1192"/>
    <s v="Other Worlds - A Make 100 Project"/>
    <s v="A macro landscape photography art book &amp; limited edition prints. A Make 100 project."/>
    <x v="2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12:09:38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x v="8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8:37:3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x v="1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11:42:59"/>
    <d v="2015-04-08T11:42:59"/>
  </r>
  <r>
    <x v="1195"/>
    <s v="CALAMITA/Ã€ project"/>
    <s v="CALAMITA/Ã€ is a tool for investigating the contemporary Vajont and the topic of catastrophes in general._x000a_Â«CHE IDDIO CE LA MANDI BUONAÂ»"/>
    <x v="1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8:20:53"/>
    <d v="2015-12-20T09:00:00"/>
  </r>
  <r>
    <x v="1196"/>
    <s v="NAKED IBIZA - A Large Scale Photography Book by Dylan Rosser"/>
    <s v="A book of male nudes photographed on location in Ibiza over the last 4 years."/>
    <x v="1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9:38:59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x v="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5:57:14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x v="4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14:51:26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x v="4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8:30:00"/>
    <d v="2015-07-08T18:30:00"/>
  </r>
  <r>
    <x v="1200"/>
    <s v="Modern Nomads"/>
    <s v="Modern Nomads Journal is an 88 page magazine style publication containing photo stories about Somalis in the Horn of Africa."/>
    <x v="4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11:27:36"/>
    <d v="2015-04-16T11:27:36"/>
  </r>
  <r>
    <x v="1201"/>
    <s v="Invisible People of Belarus"/>
    <s v="Documentary book about the lives of disabled people and Chernobyl victims living in governmental institutions called Internats"/>
    <x v="0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14:34:06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x v="9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6:55:54"/>
    <d v="2015-06-27T06:55:54"/>
  </r>
  <r>
    <x v="1203"/>
    <s v="reAPPEARANCES   a limited edition photography book"/>
    <s v="reAPPEARANCES is a series of photographs shot with a digital toy camera, a visual and cultural journey through appearances."/>
    <x v="6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14:45:27"/>
    <d v="2015-05-31T14:45:27"/>
  </r>
  <r>
    <x v="1204"/>
    <s v="Miles From Los Angeles - A Photo Book of the Western U.S."/>
    <s v="A fine art book capturing the beauty of nature in the Western United States by landscape photographer Cheyne Walls."/>
    <x v="1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7:57:13"/>
    <d v="2015-12-04T05:00:00"/>
  </r>
  <r>
    <x v="1205"/>
    <s v="Afro-Iran:Â The Unknown Minority"/>
    <s v="A photo book by photographer Mahdi Ehsaei depicting the little known minority of Afro-Iranians in South Iran in fascinating portraits."/>
    <x v="1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12:09:11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x v="2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8:37:33"/>
    <d v="2017-03-11T13:29:00"/>
  </r>
  <r>
    <x v="1207"/>
    <s v="ITALIANA"/>
    <s v="A humanistic photo book about ancestral &amp; post-modern Italy."/>
    <x v="6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10:19:33"/>
    <d v="2016-03-31T10:00:00"/>
  </r>
  <r>
    <x v="1208"/>
    <s v="Into The Great White Sands"/>
    <s v="Help me complete the photography and publish a fine art book on White Sands National Monument, a uniquely significant place."/>
    <x v="1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7:01:04"/>
    <d v="2016-03-24T16:01:04"/>
  </r>
  <r>
    <x v="1209"/>
    <s v="Israel: An Inspiring Photographic Journey (Photobook)"/>
    <s v="This 80 page book displays 75 beautiful images of the Holy Land, site descriptions, scripture and thought provoking comments."/>
    <x v="0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20:18:25"/>
    <d v="2017-02-25T20:18:25"/>
  </r>
  <r>
    <x v="1210"/>
    <s v="Det Andra GÃ¶teborg"/>
    <s v="En fotobok om livet i det enda andra GÃ¶teborg i vÃ¤rlden"/>
    <x v="8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22:36:12"/>
    <d v="2015-05-31T21:00:00"/>
  </r>
  <r>
    <x v="1211"/>
    <s v="500 Views of Japan"/>
    <s v="From 2010 to 2015, I took over 15 000 photos in Japan. Here's 500 of them. Landscape, city view, people and so much more!"/>
    <x v="4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20:47:41"/>
    <d v="2016-06-09T20:47:41"/>
  </r>
  <r>
    <x v="1212"/>
    <s v="Faces of Yoga: A Coffee Table Photo Book"/>
    <s v="Faces of Yoga is a series of uncomfortable photos of people in strange positions. The photo book will be ready for the holiday season!"/>
    <x v="4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22:48:15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x v="0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8:08:20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x v="4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20:10:05"/>
    <d v="2015-06-09T20:10:05"/>
  </r>
  <r>
    <x v="1215"/>
    <s v="ShootTokyo: The Book"/>
    <s v="A photography book that brings you on a journey through Tokyo and beyond.   This is a collection of my best images from ShootTokyo."/>
    <x v="0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22:09:16"/>
    <d v="2014-05-30T22:09:16"/>
  </r>
  <r>
    <x v="1216"/>
    <s v="In Training: a book of Bonsai photographs"/>
    <s v="A fine art photography book taking a new look at the art of bonsai."/>
    <x v="1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14:47:37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x v="9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9:25:40"/>
    <d v="2016-07-14T19:25:40"/>
  </r>
  <r>
    <x v="1218"/>
    <s v="The Alaska Range"/>
    <s v="The Mountaineers Books and I, Carl Battreall, have teamed up to create the first photography book of the legendary Alaska Range."/>
    <x v="0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5:53:20"/>
    <d v="2015-11-01T03:00:00"/>
  </r>
  <r>
    <x v="1219"/>
    <s v="The Box"/>
    <s v="The Box is a fine art book of Ron Amato's innovative and seductive photography project."/>
    <x v="6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11:05:13"/>
    <d v="2016-10-20T11:05:13"/>
  </r>
  <r>
    <x v="1220"/>
    <s v="All The People"/>
    <s v="A beautiful photo art book of portraits and conversations with people that may expand your idea of gender."/>
    <x v="6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5:05:12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x v="4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11:24:48"/>
    <d v="2016-12-04T00:00:00"/>
  </r>
  <r>
    <x v="1222"/>
    <s v="Project Pilgrim"/>
    <s v="Project Pilgrim is my effort to work towards normalizing mental health."/>
    <x v="4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7:17:27"/>
    <d v="2016-04-01T04:00:00"/>
  </r>
  <r>
    <x v="1223"/>
    <s v="YOSEMITE PEOPLE"/>
    <s v="A photography book focusing on the people rather than the nature at Yosemite National Park."/>
    <x v="6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1T04:15:09"/>
    <d v="2016-11-10T05:15:09"/>
  </r>
  <r>
    <x v="1224"/>
    <s v="&quot;I Dreamed Last Night&quot; Album (Canceled)"/>
    <s v="Modern Celtic influenced CD.  Help me finish what I started before the stroke."/>
    <x v="6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13:11:42"/>
    <d v="2014-06-06T13:11:42"/>
  </r>
  <r>
    <x v="1225"/>
    <s v="Cesar Chavez's First Music Album (Canceled)"/>
    <s v="My first music album is a collection of 9 songs honoring Mexico's prolific composer, Jose Alfredo Jimenez with my artistic vision."/>
    <x v="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21:44:38"/>
    <d v="2013-10-22T21:44:38"/>
  </r>
  <r>
    <x v="1226"/>
    <s v="Pavlo is Filming  a PBS Concert Special (Canceled)"/>
    <s v="Pavlo will be independently filming his second full length PBS Special and DVD in May with director George Veras"/>
    <x v="10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20:59:41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x v="4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22:03:36"/>
    <d v="2014-08-07T07:00:00"/>
  </r>
  <r>
    <x v="1228"/>
    <s v="World artist Kat Maguire's debut CD entitled &quot;Gypsy&quot;"/>
    <s v="Kat is partnering with Kickstarter to raise the funds to complete her first solo World music CD &quot;Gypsy&quot;!"/>
    <x v="0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7:30:0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x v="4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11:02:07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x v="10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23:20: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x v="0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22:36:08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x v="0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20:21:10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x v="4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22:46:14"/>
    <d v="2012-02-21T22:46:14"/>
  </r>
  <r>
    <x v="1234"/>
    <s v="Lionstar International Tour 2015 (Canceled)"/>
    <s v="We have been offered shows all over the world, to reach places and people with our music, for the experience of just doing it!"/>
    <x v="10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8:55:42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x v="0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5T03:14:59"/>
    <d v="2013-12-15T03:14:59"/>
  </r>
  <r>
    <x v="1236"/>
    <s v="&quot;Volando&quot; CD Release (Canceled)"/>
    <s v="Raising money to give the musicians their due."/>
    <x v="4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6:19:24"/>
    <d v="2012-07-28T16:00:00"/>
  </r>
  <r>
    <x v="1237"/>
    <s v="John Grover touches the world (Canceled)"/>
    <s v="We have the songs, concept, need to add songs and mix/package for shows in Hawaii, book dates outside of Maui and advance his message"/>
    <x v="9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6:47:45"/>
    <d v="2012-08-24T06:47:45"/>
  </r>
  <r>
    <x v="1238"/>
    <s v="Life Music-Healing through Song (Canceled)"/>
    <s v="The purpose of the album is to pull from many differenet genres but to express life circumstances to reach everyday people through song"/>
    <x v="4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14:38:56"/>
    <d v="2011-08-06T14:38:56"/>
  </r>
  <r>
    <x v="1239"/>
    <s v="Help Calmenco! finance new CD and Tour (Canceled)"/>
    <s v="Please consider helping us with our new CD and Riverdance Tour"/>
    <x v="4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23:06:07"/>
    <d v="2012-01-05T23:06:07"/>
  </r>
  <r>
    <x v="1240"/>
    <s v="Message of Peace, Love &amp; Unity (Canceled)"/>
    <s v="Sharing positive vibes of Peace, Love &amp; Unity with the World through conscious Reggae Music!"/>
    <x v="0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5T00:57:37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x v="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20:06:20"/>
    <d v="2014-11-03T05:59:00"/>
  </r>
  <r>
    <x v="1242"/>
    <s v="Add your voice to Cellphonia 9/11 (Canceled)"/>
    <s v="Cellphonia 9/11 (http://cellphonia.org/911/) is one of the performance pieces in the Music After marathon concert on 9.11.11"/>
    <x v="2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7T03:58:22"/>
    <d v="2011-09-11T13:18:00"/>
  </r>
  <r>
    <x v="1243"/>
    <s v="Letâ€™s Keep the San Jose Mexican Heritage Festival Alive!"/>
    <s v="California's premier Latino cultural festival - music, theatre, film, workshops, visual arts, cuisine and more!"/>
    <x v="1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21:06:11"/>
    <d v="2011-07-08T21:00:00"/>
  </r>
  <r>
    <x v="1244"/>
    <s v="Theatrum Mundi releasing debut album &quot;Eyes of the Realm.&quot;"/>
    <s v="THEATRUM MUNDI releases DEBUT ALBUM! Pre-order &quot;The Eyes of the Realm&quot; and help make it happen!"/>
    <x v="4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9:48:43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x v="4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14:23:54"/>
    <d v="2014-06-14T14:23:54"/>
  </r>
  <r>
    <x v="1246"/>
    <s v="Candy Warpop &quot;Smilef**ker&quot; Music Video"/>
    <s v="Candy Warpop, Las Vegas' female-fronted alt-punk rock monster, is raising money to fund the production of their first music video."/>
    <x v="4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2T01:02:29"/>
    <d v="2011-12-06T02:02:29"/>
  </r>
  <r>
    <x v="1247"/>
    <s v="BRAIN DEAD to record debut EP with SLAYER producer!"/>
    <s v="BRAIN DEAD is going to record their debut EP and they need your help, Bozos!"/>
    <x v="4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7:00:55"/>
    <d v="2013-05-06T07:00:55"/>
  </r>
  <r>
    <x v="1248"/>
    <s v="The Vandies // Full length album!"/>
    <s v="The Vandies make pop rock in glorious Portland, Oregon. Help us fund our first full length album!"/>
    <x v="4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5:45:53"/>
    <d v="2014-06-13T06:59:00"/>
  </r>
  <r>
    <x v="1249"/>
    <s v="Matt Stansberry &amp; The Romance - Debut EP"/>
    <s v="&quot;Let's Brighten It Up&quot; will be a seven song EP of originals heavily inspired by music from the 50s and 60s"/>
    <x v="0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7:46:51"/>
    <d v="2012-07-07T17:46:51"/>
  </r>
  <r>
    <x v="1250"/>
    <s v="Willy Porter - Human Kindness"/>
    <s v="My new disc Human Kindness is some of the strongest &amp; most ambitious music Iâ€™ve made. Join me in giving it a solid push into the world."/>
    <x v="5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15:25:31"/>
    <d v="2014-09-06T15:25:31"/>
  </r>
  <r>
    <x v="1251"/>
    <s v="Jack Oblivian Harlan t Bobo Limes european tour"/>
    <s v="A tour of europe with 3 memphis artist, Jack Oblivian, Harlan T Bobo and Shawn Cripps."/>
    <x v="0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9:32:47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x v="4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23:42:49"/>
    <d v="2013-10-24T23:42:49"/>
  </r>
  <r>
    <x v="1253"/>
    <s v="Suburban Legends: New Album"/>
    <s v="Suburban Legends are working on the most important album EVER, but they are in need of your help and about 10 bucks... probably more!"/>
    <x v="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8:48:27"/>
    <d v="2014-09-03T18:48:27"/>
  </r>
  <r>
    <x v="1254"/>
    <s v="Album4"/>
    <s v="Fresh off the heels of, &quot;Let the Waves Come in Threes,&quot; (#6 National Folk Chart) we're making a new record. Huge thanks for your help!"/>
    <x v="0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14:54:46"/>
    <d v="2011-01-01T04:59:00"/>
  </r>
  <r>
    <x v="1255"/>
    <s v="The Space Bards Present Their First Album, &quot;Neon Milk&quot;!"/>
    <s v="Let the Space Bards abduct you on a quirky musical journey about two aliens struggling to fit in on planet Earth."/>
    <x v="4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20:17:32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x v="5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22:03:51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x v="0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3T02:03:10"/>
    <d v="2011-04-03T01:03:10"/>
  </r>
  <r>
    <x v="1258"/>
    <s v="Mustard Plug New Record!"/>
    <s v="Mustard Plug needs help funding their new record.  Please help the Grand Rapids, MI band put out their 7th record!"/>
    <x v="1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14:40:12"/>
    <d v="2013-08-31T14:40:12"/>
  </r>
  <r>
    <x v="1259"/>
    <s v="Help Falling From One complete their CD!!!"/>
    <s v="Falling From One is currently in the studio recording their first CD and they need your help!"/>
    <x v="4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23:17:44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x v="4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20:13:40"/>
    <d v="2014-02-26T20:13:40"/>
  </r>
  <r>
    <x v="1261"/>
    <s v="The Puget EP's Vinyl Release"/>
    <s v="We just recorded a stellar EP and we're trying to put it out on vinyl.  Can you help these punx out?"/>
    <x v="4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8:13:47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x v="0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8:18:12"/>
    <d v="2014-02-16T18:18:12"/>
  </r>
  <r>
    <x v="1263"/>
    <s v="New Tropic Bombs EP ~ &quot;Return to Bomber Bay&quot;"/>
    <s v="A fresh batch of chaos from Toledo, Ohio's reggae-rockers, Tropic Bombs!"/>
    <x v="4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2T02:01:10"/>
    <d v="2014-03-29T01:00:00"/>
  </r>
  <r>
    <x v="1264"/>
    <s v="Bear. is recording their first ep!"/>
    <s v="We are a four piece from Golden, CO, and have our hearts on getting into the studio this fall to get music from our heads to your ears."/>
    <x v="2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5:54:43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x v="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5:43:35"/>
    <d v="2010-11-30T15:43:35"/>
  </r>
  <r>
    <x v="1266"/>
    <s v="Sensory Station's First EP"/>
    <s v="We are looking to record our first EP produced by Aaron Harris (ISIS/Palms) at Studio West."/>
    <x v="0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21:02:25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x v="8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14:02:38"/>
    <d v="2013-07-24T14:02:38"/>
  </r>
  <r>
    <x v="1268"/>
    <s v="Full Devil Jacket 2nd Album Release"/>
    <s v="Full Devil Jacket Is releasing their first record in over 12 yrs and we want you to be a part of it!"/>
    <x v="1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20:17:27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x v="6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9:45:12"/>
    <d v="2016-04-16T00:00:00"/>
  </r>
  <r>
    <x v="1270"/>
    <s v="Resolution15 records their next album, Svaha"/>
    <s v="We make awake metal using violins in place of guitars and want to record a full length album."/>
    <x v="1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20:34:02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x v="0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6:24:19"/>
    <d v="2013-11-13T17:24:19"/>
  </r>
  <r>
    <x v="1272"/>
    <s v="N&amp;V MAKE AN ALBUM"/>
    <s v="We're going back into the studio this spring to record a new album.  You've heard some of the new material at recent shows.  Be a part of the process!"/>
    <x v="0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7:52:59"/>
    <d v="2010-06-15T04:00:00"/>
  </r>
  <r>
    <x v="1273"/>
    <s v="Run Coyote &quot;Youth Haunts&quot; - Vinyl LP and CD"/>
    <s v="Run Coyote is raising funds to produce their debut album - &quot;Youth Haunts&quot; - on vinyl LP and CD"/>
    <x v="4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7:31:31"/>
    <d v="2014-08-31T17:31:31"/>
  </r>
  <r>
    <x v="1274"/>
    <s v="Assembly of Dust - &quot;Sun Shot&quot;"/>
    <s v="Sun Shot is the working title of Assembly of Dust's new studio release.  It features 9 brand new songs and 4 never recorded"/>
    <x v="9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6:33:45"/>
    <d v="2012-08-30T16:33:45"/>
  </r>
  <r>
    <x v="1275"/>
    <s v="BLOODGOOD's 1st Studio Album in 22 Years!"/>
    <s v="ONLY A FEW HOURS LEFT TO GET YOUR ADVANCE COPY OF &quot;DANGEROUSLY CLOSE&quot; and to check out our other cool rewards!"/>
    <x v="6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20:49:47"/>
    <d v="2013-08-07T20:49:47"/>
  </r>
  <r>
    <x v="1276"/>
    <s v="MR. DREAM GOES TO JAIL"/>
    <s v="Sponsor this Brooklyn punk band's debut seven-inch, MR. DREAM GOES TO JAIL."/>
    <x v="4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6:54:07"/>
    <d v="2009-09-01T04:00:00"/>
  </r>
  <r>
    <x v="1277"/>
    <s v="HELP NATE HENRY MAKE AN ALBUM"/>
    <s v="My name is Nate Henry. I sang in a band called Sherwood for almost 10 years. Now I'm hoping to make another album of brand new music."/>
    <x v="6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13:29:0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x v="0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13:19:26"/>
    <d v="2014-06-25T02:00:00"/>
  </r>
  <r>
    <x v="1279"/>
    <s v="Making the Next Traveling Suitcase Album"/>
    <s v="The Traveling Suitcase is a 3-piece rock outfit from Oshkosh, WI. We have released 2 albums since 2010 and we are ready to record!"/>
    <x v="1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2T02:22:50"/>
    <d v="2014-03-24T01:22:50"/>
  </r>
  <r>
    <x v="1280"/>
    <s v="Nothing More's New Album"/>
    <s v="Nothing More is recording their forthcoming record and needs to join forces with you to make this album HUGE! "/>
    <x v="6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8:10:54"/>
    <d v="2011-03-01T18:10:54"/>
  </r>
  <r>
    <x v="1281"/>
    <s v="&quot;Laser Beretta&quot;"/>
    <s v="Cure for the Common pulls the trigger on their 2nd full-length LP, &quot;Laser Beretta,&quot; printed on high-quality 15 gram polycarbonate CDs"/>
    <x v="0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7:50:36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x v="6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11:24:15"/>
    <d v="2013-12-09T04:59:00"/>
  </r>
  <r>
    <x v="1283"/>
    <s v="Sketching In Stereo 3rd Album!"/>
    <s v="Our 3rd album is halfway complete, but we need your help to record, mix and master the final product!"/>
    <x v="4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7:13:09"/>
    <d v="2013-03-11T04:00:00"/>
  </r>
  <r>
    <x v="1284"/>
    <s v="Free Jujube Brown NYC Performance"/>
    <s v="â€œFree Jujube Brownâ€ by Psalmayene 24 is coming home to NYC and we need YOUR support of this moving and inspiring piece"/>
    <x v="4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5:38:02"/>
    <d v="2016-12-31T16:59:00"/>
  </r>
  <r>
    <x v="1285"/>
    <s v="We just keep going"/>
    <s v="The world premiere of hysterically funny and heartbreaking story about family, unconditional love and facing the unfaceable"/>
    <x v="4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13:59:35"/>
    <d v="2015-06-20T13:59:35"/>
  </r>
  <r>
    <x v="1286"/>
    <s v="The Diary of a Nobody"/>
    <s v="A touring production of FRED's modern adaptation of the classic Victorian comic novel, reaching out to new audiences."/>
    <x v="4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9:13:47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x v="2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14:54:16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x v="4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10T03:42:43"/>
    <d v="2016-08-10T04:00:00"/>
  </r>
  <r>
    <x v="1289"/>
    <s v="No Brains for Dinner"/>
    <s v="A chilling original Edwardian Comedy of errors and foolishness made for the Patrick Henry College stage."/>
    <x v="4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5T03:14:05"/>
    <d v="2017-01-04T03:14:05"/>
  </r>
  <r>
    <x v="1290"/>
    <s v="I Died... I Came Back, ... Whatever"/>
    <s v="Sometimes your Heart has to STOP for your Life to START."/>
    <x v="4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14:45:31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x v="4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5:39:51"/>
    <d v="2015-04-07T07:00:00"/>
  </r>
  <r>
    <x v="1292"/>
    <s v="Season Scandinavia"/>
    <s v="Empty Deck presents the most exciting unknown contemporary Scandinavian plays in co-production with The Other Room Theatre, Cardiff."/>
    <x v="4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8:20:28"/>
    <d v="2015-10-06T22:59:00"/>
  </r>
  <r>
    <x v="1293"/>
    <s v="WORSE THAN TIGERS"/>
    <s v="Invest in the world premiere of WORSE THAN TIGERS at ACT, and in the future of Seattle's newest, female-led theatre company: RED STAGE."/>
    <x v="6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6:49:31"/>
    <d v="2015-11-14T17:49:31"/>
  </r>
  <r>
    <x v="1294"/>
    <s v="HELMER'S LOO"/>
    <s v="We have an award-winning Danish play, now we just need a bathroom set to perform it in. Spend a penny to help us build the set!"/>
    <x v="2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10:53:17"/>
    <d v="2015-10-19T11:00:00"/>
  </r>
  <r>
    <x v="1295"/>
    <s v="Misfits of London: The Gin Chronicles"/>
    <s v="We had everything sorted for the Fringe, but now our accommodation and Edinburgh angel have fallen through. We're needing vital help."/>
    <x v="4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13:44:57"/>
    <d v="2015-07-29T17:00:00"/>
  </r>
  <r>
    <x v="1296"/>
    <s v="Quirky Bird Theatre's Young Actors on Tour"/>
    <s v="Creating outstanding performance experiences with young actors from all economic backgrounds. Making great theatre accessible to all!"/>
    <x v="2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3T01:12:53"/>
    <d v="2016-03-14T00:12:53"/>
  </r>
  <r>
    <x v="1297"/>
    <s v="The One Man Traveling Tennessee Williams Festival"/>
    <s v="We will bring you the world of Tennessee Williams right to the front door of your home, school, church, theatre and community."/>
    <x v="8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7:55:58"/>
    <d v="2016-05-01T17:55:58"/>
  </r>
  <r>
    <x v="1298"/>
    <s v="Dinosaur Dreams"/>
    <s v="A play that raises awareness for mental health and explores the psychological effects childhood abuse can have on an adult."/>
    <x v="4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6:20:32"/>
    <d v="2016-04-28T16:20:32"/>
  </r>
  <r>
    <x v="1299"/>
    <s v="The (out)Siders Project"/>
    <s v="A new work inspired by the classic novel and created by Dallas teens under the direction of professional artists."/>
    <x v="4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9:32:39"/>
    <d v="2015-07-14T19:32:39"/>
  </r>
  <r>
    <x v="1300"/>
    <s v="Before The Lights Go Up"/>
    <s v="What would you do with the time ticking and the pressure building to make a choice?! Find out what happens in this hilarious new play!!"/>
    <x v="4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6:12:18"/>
    <d v="2016-06-01T18:57:00"/>
  </r>
  <r>
    <x v="1301"/>
    <s v="the dreamer examines his pillow"/>
    <s v="The Attic Theater Company presents John Patrick Shanley's THE DREAMER EXAMINES HIS PILLOW, the first official revival since 1986"/>
    <x v="4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7:59:38"/>
    <d v="2015-07-21T03:00:00"/>
  </r>
  <r>
    <x v="1302"/>
    <s v="Help bring Boys of a Certain Age back to NYC!"/>
    <s v="Boys of a Certain Age is a unique and special show that we're trying to remount in New York City in 2017."/>
    <x v="4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1-01T01:23:31"/>
    <d v="2016-12-01T02:23:31"/>
  </r>
  <r>
    <x v="1303"/>
    <s v="Forward Arena Theatre Company: Summer Season"/>
    <s v="Groundbreaking queer theatre."/>
    <x v="4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10:35:20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x v="3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2T04:40:05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x v="5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15:58:28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10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10:58:54"/>
    <d v="2014-12-04T10:58:54"/>
  </r>
  <r>
    <x v="1307"/>
    <s v="VR Card - Customized Virtual Reality Viewer (Canceled)"/>
    <s v="Get VR to Everyone with Mailable, Ready to Use Viewers"/>
    <x v="10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12:04:39"/>
    <d v="2016-02-17T12:04:39"/>
  </r>
  <r>
    <x v="1308"/>
    <s v="Boost Band: Wristband Phone Charger (Canceled)"/>
    <s v="Boost Band, a wristband that charges any device"/>
    <x v="1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14:43:32"/>
    <d v="2016-10-08T14:43:32"/>
  </r>
  <r>
    <x v="1309"/>
    <s v="CORE : Roam (Canceled)"/>
    <s v="Wicked fun and built for excitement, CORE is the safest and most versatile speaker you've ever worn."/>
    <x v="1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21:11:08"/>
    <d v="2015-10-15T21:11:08"/>
  </r>
  <r>
    <x v="1310"/>
    <s v="k5-jkt.by kiger (Canceled)"/>
    <s v="An essential hoodie that holds all sized smart phones and keep your headphone wires tangle free."/>
    <x v="8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6:00:50"/>
    <d v="2016-08-19T16:00:50"/>
  </r>
  <r>
    <x v="1311"/>
    <s v="Aladdin Lucid Dreaming Stimulator (Canceled)"/>
    <s v="Control Dreams: Design Adventures, Improve Waking Performance, Explore Spirituality, Recall Dreams and Awaken Refreshed with Aladdin."/>
    <x v="10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9:15:19"/>
    <d v="2016-11-30T20:15:19"/>
  </r>
  <r>
    <x v="1312"/>
    <s v="GoSolo Hat for GoPro (Canceled)"/>
    <s v="People loved the original Black and Gray GoSolo hats and asked for more. So we received sample for 3 more colors!"/>
    <x v="4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6:52:0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x v="3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7:01:54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x v="10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6:04:20"/>
    <d v="2016-10-21T16:04:20"/>
  </r>
  <r>
    <x v="1315"/>
    <s v="World's First Amphibious Heart Rate &amp; Fitness Wearable"/>
    <s v="Zoom will happen - THANK YOU! Received outside funding due amazing early success!"/>
    <x v="10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11:57:28"/>
    <d v="2015-11-06T01:00:00"/>
  </r>
  <r>
    <x v="1316"/>
    <s v="Future Belt (Canceled)"/>
    <s v="Future Belt comes in just 3 sizes, but yet, is designed to fit waists ranging from 25-55 inches. No batteries, no gimmicks."/>
    <x v="10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23:05:09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x v="10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30T05:39:06"/>
    <d v="2016-07-21T14:00:00"/>
  </r>
  <r>
    <x v="1318"/>
    <s v="Lucky Tag: A Smart Dog Wearable That Cares (Canceled)"/>
    <s v="Your Dog's Best Friend._x000a_Revolutionize the way you care about your pups and brings you peace of mind."/>
    <x v="3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2T01:02:52"/>
    <d v="2015-01-11T01:02:52"/>
  </r>
  <r>
    <x v="1319"/>
    <s v="Pixel Shades by R A V E Z (Canceled)"/>
    <s v="Stand out at festivals, get people talking and support our latest campaign to augment your style with the latest LED technology."/>
    <x v="0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9:29:25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x v="10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6:34:06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x v="10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7:58:57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x v="7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15:45:25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x v="6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6:45:46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x v="10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15:12:32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x v="8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30T02:03:5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x v="10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9:00:28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x v="11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6:17:15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x v="10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15:25:34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x v="10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3T05:19:05"/>
    <d v="2014-12-02T06:19:05"/>
  </r>
  <r>
    <x v="1330"/>
    <s v="The 3G Smartwatch for Kids that Encourages Outdoor Play"/>
    <s v="Outdoor play is essential. Wanderwatch helps to make it fun and safe! Fun for kids, great for parents. Time to Play!"/>
    <x v="7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6:38:29"/>
    <d v="2016-07-02T04:00:00"/>
  </r>
  <r>
    <x v="1331"/>
    <s v="WORLD'S BEST BATTERY BACKUP: EXO WEARABLE POWER! (Canceled)"/>
    <s v="The World's First Wearable Battery Backup - wireless, modular, flexible, and ultra-lightweight! Click, charge, go!!!"/>
    <x v="10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12:05:54"/>
    <d v="2016-08-17T12:05:54"/>
  </r>
  <r>
    <x v="1332"/>
    <s v="Belt with Legs Invention (Canceled)"/>
    <s v="Long bus queue and no seats around? This light weight seating device can be worn anywhere and at anytime! Belt that converts into seat."/>
    <x v="1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8T01:26:48"/>
    <d v="2017-01-27T01:26:48"/>
  </r>
  <r>
    <x v="1333"/>
    <s v="Bio Hazard Suit for Everyman (Canceled)"/>
    <s v="Im in the process of creating a biohazard suit that can be worn like an extra layer, unlike these bulky units that are currently in use"/>
    <x v="4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6T02:33:45"/>
    <d v="2014-07-16T02:33:45"/>
  </r>
  <r>
    <x v="1334"/>
    <s v="My TUSK â„¢ (Telephone Utility Support Kit!) (Canceled)"/>
    <s v="A wearable device that allows you to dock and operate your phone hands-free anywhere and everywhere!"/>
    <x v="10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8:34:47"/>
    <d v="2016-03-11T18:34:47"/>
  </r>
  <r>
    <x v="1335"/>
    <s v="UB Fit (Canceled)"/>
    <s v="Dial up your performance with UB Fit: 1st wearable resistance technology that allows you to tone muscles while doing a cardio workout"/>
    <x v="9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22:28:22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x v="10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20:43:48"/>
    <d v="2014-12-17T20:43:48"/>
  </r>
  <r>
    <x v="1337"/>
    <s v="Ripple: World's Most Dependable Safety Device (Canceled)"/>
    <s v="Discreet safety device connects you to a dedicated 24/7 monitoring team, keeping you safe anywhere in the United States"/>
    <x v="10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13:51:19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x v="5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9:17:13"/>
    <d v="2015-08-02T19:17:13"/>
  </r>
  <r>
    <x v="1339"/>
    <s v="Linkoo (Canceled)"/>
    <s v="World's Smallest customizable Phone &amp; GPS Watch for kids !"/>
    <x v="10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15:31:55"/>
    <d v="2014-12-08T16:31:55"/>
  </r>
  <r>
    <x v="1340"/>
    <s v="Glass Designs (Canceled)"/>
    <s v="I would like to make nicer, more stylish looking frames for the Google Glass using 3D printing technology."/>
    <x v="4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14:17:33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x v="9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14:58:37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x v="10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9:35:39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x v="10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12:38:03"/>
    <d v="2016-08-19T03:59:00"/>
  </r>
  <r>
    <x v="1344"/>
    <s v="A Masters Guide to The Way of the Warrior"/>
    <s v="The is the ultimate guide to applied Eastern philosophy, martial arts, and the path of the warrior from a scientific perspective."/>
    <x v="4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8:57:19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x v="2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9:32:39"/>
    <d v="2014-07-14T19:32:39"/>
  </r>
  <r>
    <x v="1346"/>
    <s v="Anthology of Stories from LGBT Nepal"/>
    <s v="An anthology of nonfiction stories written by Nepal's Lesbian, Gay, Bisexual, and Transgender (LGBT) community."/>
    <x v="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8T01:49:11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x v="4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5:18:45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x v="0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12:08:53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x v="0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7:58:55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x v="0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6T00:18:54"/>
    <d v="2015-12-26T00:18:54"/>
  </r>
  <r>
    <x v="1351"/>
    <s v="Purpose: Your Journey To Find Meaning"/>
    <s v="Discover your purpose, live a more fulfilling life, leave a positive footprint on society."/>
    <x v="8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7:45:44"/>
    <d v="2016-02-12T17:45:44"/>
  </r>
  <r>
    <x v="1352"/>
    <s v="Will's SmileBook Project"/>
    <s v="An important book, based on research, to make you and your learners smile again. Better smile sheets, better feedback, better learning!"/>
    <x v="1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13:52:46"/>
    <d v="2015-09-05T03:59:00"/>
  </r>
  <r>
    <x v="1353"/>
    <s v="Finish The Script! - A College Writing Course in Book Form"/>
    <s v="A book that teaches aspiring writers how to get from a basic idea to a fully rewritten screenplay."/>
    <x v="4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4T02:49:48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x v="4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9:22:59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x v="4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6:06:4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x v="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5T00:56:00"/>
    <d v="2013-07-05T00:56:00"/>
  </r>
  <r>
    <x v="1357"/>
    <s v="Becoming Alicia"/>
    <s v="The search for identity leads one young woman to Mexico, where she follows her grandfather's journey back to America."/>
    <x v="4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23:05:37"/>
    <d v="2013-03-01T05:59:00"/>
  </r>
  <r>
    <x v="1358"/>
    <s v="The Masada Story Project"/>
    <s v="I am working on a book about what people do when they visit Masada, an ancient fortress in the Judean desert."/>
    <x v="4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13:42:03"/>
    <d v="2011-06-25T13:42:03"/>
  </r>
  <r>
    <x v="1359"/>
    <s v="UnConventional - Worldcon 2011 Research"/>
    <s v="Funding for a 2011 trip to Worldcon for research for &quot;UnConventional,&quot; a book on the history of the American fan convention."/>
    <x v="2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9:33:10"/>
    <d v="2011-07-06T19:33:10"/>
  </r>
  <r>
    <x v="1360"/>
    <s v="So Bad, It's Good! - A Book of Bad Movies"/>
    <s v="So Bad, It's Good! is a guide to finding the best films for your bad movie night."/>
    <x v="4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21:37:00"/>
    <d v="2012-08-02T21:37:00"/>
  </r>
  <r>
    <x v="1361"/>
    <s v="Me, Myself &amp; I - the dark art of big wall soloing"/>
    <s v="The forbidden dark art of roped soloing, for climbers who need to know in order to make the ultimate climb come true!"/>
    <x v="0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7:12:52"/>
    <d v="2014-06-21T17:12:52"/>
  </r>
  <r>
    <x v="1362"/>
    <s v="A Fantastic Affair: Karl Barth in America 1962â€“Research"/>
    <s v="The never-before-told story of Karl Barth's (first and only) journey to the United States in 1962."/>
    <x v="4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22:25:31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x v="2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20:15:27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3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6:41:46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x v="0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7:35:52"/>
    <d v="2015-03-16T16:35:52"/>
  </r>
  <r>
    <x v="1366"/>
    <s v="Kick It! A Tribute to the A.K.s"/>
    <s v="A musical memorial for Alexi Petersen."/>
    <x v="0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23:54:23"/>
    <d v="2014-11-27T00:54:23"/>
  </r>
  <r>
    <x v="1367"/>
    <s v="House of Rabbits  - &quot;Songs of Charivari&quot;"/>
    <s v="House of Rabbits are recording our full-length, debut album! Support independent music, receive great rewards!"/>
    <x v="0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5T00:04:10"/>
    <d v="2015-11-14T01:04:10"/>
  </r>
  <r>
    <x v="1368"/>
    <s v="Saturate &quot; The Separation Effect &quot; CD"/>
    <s v="We are in the final stages of the creation of our 4th record, The Separation Effect. our most passionate record to date."/>
    <x v="0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2T04:34:54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x v="5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14:15:46"/>
    <d v="2014-04-11T14:15:46"/>
  </r>
  <r>
    <x v="1370"/>
    <s v="Food On You presents Baby's First Parental Advisory"/>
    <s v="Songs about the first year of parenthood, often inappropriate for children"/>
    <x v="4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01T00:04:50"/>
    <d v="2013-10-16T00:04:50"/>
  </r>
  <r>
    <x v="1371"/>
    <s v="The Defiant Tour Documentary with LoNero"/>
    <s v="The Defiant Tour Documentary is a never before examination of the finances of a touring band and what it takes to go on the road."/>
    <x v="0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8:12:22"/>
    <d v="2015-05-07T18:12:22"/>
  </r>
  <r>
    <x v="1372"/>
    <s v="Ted Lukas &amp; the Misled new CD - &quot;FEED&quot;"/>
    <s v="Please help us raise funds to press our new CD!"/>
    <x v="2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7:45:32"/>
    <d v="2012-07-12T17:45:32"/>
  </r>
  <r>
    <x v="1373"/>
    <s v="Broccoli Samurai: Tour Van or Bust!"/>
    <s v="Help Broccoli Samurai raise money to get a new van and continue bringing you the jams!"/>
    <x v="1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22:50:3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x v="4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4T03:53:08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x v="4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6T01:35:19"/>
    <d v="2017-01-15T01:35:19"/>
  </r>
  <r>
    <x v="1376"/>
    <s v="Dead Pirates / HIGHMARE LP 2nd pressing"/>
    <s v="Dead Pirates are planning a second pressing of HIGHMARE LP, who wants one ?"/>
    <x v="4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6:03:26"/>
    <d v="2016-12-03T17:03:26"/>
  </r>
  <r>
    <x v="1377"/>
    <s v="Official Debut EP for Stereo Jo"/>
    <s v="Stereo Jo is set to release a 5 song EP. Your donation will directly help w/ recording, design, production, &amp; duplication. Thank You :)"/>
    <x v="4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5:16:10"/>
    <d v="2017-02-03T04:11:00"/>
  </r>
  <r>
    <x v="1378"/>
    <s v="SIX BY SEVEN"/>
    <s v="A psychedelic post rock masterpiece!"/>
    <x v="4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8:13:30"/>
    <d v="2016-08-01T18:13:30"/>
  </r>
  <r>
    <x v="1379"/>
    <s v="J. Walter Makes a Record"/>
    <s v="---------The long-awaited debut full-length from Justin Ruddy--------"/>
    <x v="1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11:47:56"/>
    <d v="2015-06-05T11:47:56"/>
  </r>
  <r>
    <x v="1380"/>
    <s v="BARNFEST 2015"/>
    <s v="A DIY MUSIC FESTIVAL FROM ST. LOUIS MO! Bands make their own festival, help make it legit!"/>
    <x v="2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8:18:26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0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5:08:45"/>
    <d v="2016-12-29T05:08:45"/>
  </r>
  <r>
    <x v="1382"/>
    <s v="The Floorwalkers New Album!"/>
    <s v="We're making a new record -- independently! We've got some great new songs we're really excited to bring to you!"/>
    <x v="0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9:12:16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x v="4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3T01:47:58"/>
    <d v="2016-12-23T01:47:58"/>
  </r>
  <r>
    <x v="1384"/>
    <s v="Manny Manriquez' new rock opera journey: Outland Warrior"/>
    <s v="Outland Warrior is my first solo musical project, featuring songs written by me and recorded at my home studio."/>
    <x v="4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7:38:42"/>
    <d v="2015-07-05T17:38:42"/>
  </r>
  <r>
    <x v="1385"/>
    <s v="Chi Might Project"/>
    <s v="Musicians, singers &amp; songwriters from all over the world collaborate via YouTube in order to create an amazing album!"/>
    <x v="0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6:32:01"/>
    <d v="2016-04-29T12:11:00"/>
  </r>
  <r>
    <x v="1386"/>
    <s v="MALTESE CROSS: The First Album"/>
    <s v="We are a classic hard rock/heavy metal band just trying to keep rock alive!"/>
    <x v="2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5:31:29"/>
    <d v="2015-07-29T15:31:29"/>
  </r>
  <r>
    <x v="1387"/>
    <s v="FAMILY BUSINESS KICKSTARTER"/>
    <s v="Less than one week to PLEDGE YOUR SUPPORT for THE FAMILY BUSINESS as the band raises funds for the next full length rock album."/>
    <x v="4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22:06:35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x v="0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14:45:17"/>
    <d v="2016-10-17T16:14:00"/>
  </r>
  <r>
    <x v="1389"/>
    <s v="Pre-order DANCEHALL's first record!!!"/>
    <s v="Help fund the pressing of DANCEHALL's first record by pre-ordering it in advance!!!"/>
    <x v="2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11:32:37"/>
    <d v="2016-08-13T11:32:37"/>
  </r>
  <r>
    <x v="1390"/>
    <s v="New Music Video/Artist Development"/>
    <s v="Breakout Artist Management will be working with us on a brand new music video and we need your help!"/>
    <x v="4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9:16:46"/>
    <d v="2015-04-27T17:12:00"/>
  </r>
  <r>
    <x v="1391"/>
    <s v="Rules and Regulations"/>
    <s v="With the money donated through this project we intend on investing in sound equipment for live shows"/>
    <x v="2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5:36:58"/>
    <d v="2015-08-22T04:59:00"/>
  </r>
  <r>
    <x v="1392"/>
    <s v="Telesomniac's Debut Album"/>
    <s v="Telesomniac is a rock band from Provo, UT releasing their debut album Thirty-One Flashes in the Dark."/>
    <x v="4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2-01T03:43:06"/>
    <d v="2016-03-03T03:43:06"/>
  </r>
  <r>
    <x v="1393"/>
    <s v="WolfHunt | Social Commentary Rock Project"/>
    <s v="Rock n' Roll tales of our times"/>
    <x v="1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6:22:0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x v="2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7T03:28:46"/>
    <d v="2017-03-01T03:00:00"/>
  </r>
  <r>
    <x v="1395"/>
    <s v="Quiet Oaks Full Length Album"/>
    <s v="Help Quiet Oaks record their debut album!!!"/>
    <x v="4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21:48:01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x v="0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23:58:02"/>
    <d v="2015-02-13T23:58:02"/>
  </r>
  <r>
    <x v="1397"/>
    <s v="Halls of the Machine - All Tribal Dignitaries"/>
    <s v="HALLS OF THE MACHINE needs your support for the final production and release of their latest work titled, ALL TRIBAL DIGNITARIES."/>
    <x v="1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22:01:50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x v="4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20:58:54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x v="0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7T00:06:13"/>
    <d v="2014-10-07T00:06:13"/>
  </r>
  <r>
    <x v="1400"/>
    <s v="Stone Kings: From Creation To Devastation"/>
    <s v="We're looking to our fans to help partially fund the new album. It's 12 tracks in length &amp; will be a musical trip like no other!"/>
    <x v="2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8:11:13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4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23:54:34"/>
    <d v="2013-05-26T23:54:34"/>
  </r>
  <r>
    <x v="1402"/>
    <s v="Nineteen Fifty Eight - Untitled EP"/>
    <s v="Help us fund our latest project - a 5 track EP: fast-paced, hard-hitting, female-fronted rock with catchy choruses and lyrics to match!"/>
    <x v="4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2T01:16:51"/>
    <d v="2015-05-01T00:16:51"/>
  </r>
  <r>
    <x v="1403"/>
    <s v="Gregorian Rock"/>
    <s v="Gregorian Rock merges Gregorian chant with modern music. It is serene, yet pummeling. It's not for everyone, but it might be for you."/>
    <x v="4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6T01:30:35"/>
    <d v="2013-07-26T01:30:35"/>
  </r>
  <r>
    <x v="1404"/>
    <s v="3 Men and a Book"/>
    <s v="Translation &amp; publication of possibly the most famous piece of English literature - Act II Scene II of Romeo and Juliet into txt-speak."/>
    <x v="1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12:14:45"/>
    <d v="2015-02-22T12:14:45"/>
  </r>
  <r>
    <x v="1405"/>
    <s v="The Bible translated into Emoticons"/>
    <s v="Will more people read the Bible if it were translated into Emoticons?"/>
    <x v="9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16:20:01"/>
    <d v="2014-11-28T17:20:01"/>
  </r>
  <r>
    <x v="1406"/>
    <s v="Man Down! Translation project"/>
    <s v="The White coat and the battle dress uniform"/>
    <x v="1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10:23:27"/>
    <d v="2015-12-12T10:00:00"/>
  </r>
  <r>
    <x v="1407"/>
    <s v="My life, My travel, My past - time to share"/>
    <s v="I traveled, I took pictures, I met people, I ate. Then I wrote a travel journal that needs editing, translation, and publishing."/>
    <x v="4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12:52:58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x v="4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20:55:56"/>
    <d v="2015-11-13T21:55:56"/>
  </r>
  <r>
    <x v="1409"/>
    <s v="Modern Literal Torah Translation: Genesis"/>
    <s v="Modern Literal Translation of the 1st Book of the Torah in English and Russian with sub-linear and interlinear layout."/>
    <x v="4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2T03:12:15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x v="0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7:38:4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x v="4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9T01:25:00"/>
    <d v="2015-02-06T01:25:00"/>
  </r>
  <r>
    <x v="1412"/>
    <s v="For overseas shogi fans! Shogi novel translation project"/>
    <s v="â€œClimbing Silver!â€- An English translation of the Young Adult Shogi novella"/>
    <x v="0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4T01:31:39"/>
    <d v="2014-12-04T01:31:39"/>
  </r>
  <r>
    <x v="1413"/>
    <s v="LE NUVOLE DEL CIELO-CLOUDS OF THE SKY"/>
    <s v="I need funds to publish a book based on a selection of sentences from the Gospel demonstrating that Christianity is a strong religion."/>
    <x v="4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10:29:30"/>
    <d v="2016-02-20T10:29:30"/>
  </r>
  <r>
    <x v="1414"/>
    <s v="Database of Interlinear Greek Words"/>
    <s v="Create an open source &quot;interlinear&quot; translation fo the Greek New Testament in re-publishable and open source database format."/>
    <x v="2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4T06:04:27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x v="4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16:13:11"/>
    <d v="2015-08-16T16:13:11"/>
  </r>
  <r>
    <x v="1416"/>
    <s v="Glenn's  little book of  quotes"/>
    <s v="glenn's  book of quotes is designed to give the readers a thought for the day , lighten the mood  and put a smile  on their faces."/>
    <x v="10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22:13:39"/>
    <d v="2015-11-21T23:13:39"/>
  </r>
  <r>
    <x v="1417"/>
    <s v="Digitizing 8 Rare Siddha Yoga Books"/>
    <s v="Digitization of 8 rare Siddha Yoga books written by a Yogi - coming in the lineage of Sri Sri Sri Sadhasiva Brahmendra himself!"/>
    <x v="4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6T03:36:14"/>
    <d v="2015-09-15T11:11:00"/>
  </r>
  <r>
    <x v="1418"/>
    <s v="Realidades del Hombre"/>
    <s v="Â¿Y si hubiera una camino intermedio entre ciencia y religion?_x000a_Descubre la respuesta ayudando a publicar y traducir este libro."/>
    <x v="4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10:57:14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x v="0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10:56:59"/>
    <d v="2016-10-09T10:56:59"/>
  </r>
  <r>
    <x v="1420"/>
    <s v="Shakespeare in the Hood - Romeo and Juliet"/>
    <s v="Help me butcher Shakespeare in a satirical fashion."/>
    <x v="2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16:01:26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x v="10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21:58:29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x v="9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2T05:45:04"/>
    <d v="2016-09-21T05:45:04"/>
  </r>
  <r>
    <x v="1423"/>
    <s v="Progressive King James Version New Testament"/>
    <s v="Help fund me to destroy the monopoly Rupert Murdoch has over the publication of modern bibles. I have a new one to rival the NKJV."/>
    <x v="5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8:38:51"/>
    <d v="2016-01-01T08:38:51"/>
  </r>
  <r>
    <x v="1424"/>
    <s v="Subway Mantras"/>
    <s v="A short book of practical mantras that can be used every day of the week. Mantras are cogwheels of universal engines."/>
    <x v="0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7:13:22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x v="1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30T03:09:19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x v="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9:22:00"/>
    <d v="2015-08-24T09:22:00"/>
  </r>
  <r>
    <x v="1427"/>
    <s v="WHAT CAN I DO?..."/>
    <s v="The book with advices that can save many lives._x000a_You will find here many case studies, extreme situations and solutions."/>
    <x v="0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20:26:25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x v="4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9:06:57"/>
    <d v="2016-04-02T08:06:57"/>
  </r>
  <r>
    <x v="1429"/>
    <s v="10 P.M."/>
    <s v="A guy in his 30's tries to live his &quot;American Dream&quot;, but quickly it turns into a nightmare. (A Novel)"/>
    <x v="1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1T01:27:22"/>
    <d v="2015-04-10T01:27:22"/>
  </r>
  <r>
    <x v="1430"/>
    <s v="Esoteric Project Management"/>
    <s v="Profesional translation and publishing of the book on unique synthesis of project management and meditation"/>
    <x v="0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9:31:28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x v="6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7T05:03:36"/>
    <d v="2015-11-26T06:03:36"/>
  </r>
  <r>
    <x v="1432"/>
    <s v="The Holy Bib-el"/>
    <s v="THE HOLY BIB-EL Translated By Leon Cook. The Creation: CHAPTER 1.  1* In the beginning Gods created The Heavens and The Planet Earth."/>
    <x v="3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8:43:48"/>
    <d v="2015-07-20T18:43:48"/>
  </r>
  <r>
    <x v="1433"/>
    <s v="The Gayatri Mantra for Jhansi, India"/>
    <s v="Publish my book on the Gayatri Mantra in English for the benefit of the readers and the children at the orphanage in Jhansi, India"/>
    <x v="1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15:01:15"/>
    <d v="2016-12-10T11:00:00"/>
  </r>
  <r>
    <x v="1434"/>
    <s v="Translation of 'SOCIALCAPITALISM' (2014)"/>
    <s v="Interest from abroad to publish my book SOCIALCAPITALISM. Need translation to English master. Help appreciated."/>
    <x v="10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8:24:38"/>
    <d v="2015-06-08T15:00:00"/>
  </r>
  <r>
    <x v="1435"/>
    <s v="Trilogy of Crystals, book 1, translation"/>
    <s v="English translation of the first book from a sword and sorcery Fantasy trilogy, by Paolo Parente"/>
    <x v="6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8:43:40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x v="1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8:24:17"/>
    <d v="2016-02-21T08:24:17"/>
  </r>
  <r>
    <x v="1437"/>
    <s v="THE BACHELOR KNOWS NO BORDERS"/>
    <s v="Introducing A True Story That Bridges Borders: Join Us As We Translate THE BACHELOR CHAPTERS: A THINKING WOMAN'S ROMANCE Into Spanish!"/>
    <x v="4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12:45:39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x v="8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20:54:59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x v="4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9:55:01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x v="1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7:57:43"/>
    <d v="2016-05-26T17:57:43"/>
  </r>
  <r>
    <x v="1441"/>
    <s v="Sikh Police: Guru Granth Sahib Project"/>
    <s v="Guru Granth Sahib; User Friendly. A book which captures the essence of the Guru Granth Sahib in modern English and also made digital."/>
    <x v="10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8:22:49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x v="4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5:29:18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x v="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22:13:29"/>
    <d v="2017-01-02T22:13:29"/>
  </r>
  <r>
    <x v="1444"/>
    <s v="Expand the MillionairesLetter in the US Market!"/>
    <s v="We as a successfull german stock market newsletter publisher want expand in the US market!"/>
    <x v="4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20:57:42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x v="10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13:00:5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x v="2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10:44:38"/>
    <d v="2016-04-21T10:44:38"/>
  </r>
  <r>
    <x v="1447"/>
    <s v="Indian Language Dictionary"/>
    <s v="I'm creating a dictionary of multiple Indian languages."/>
    <x v="10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7:32:14"/>
    <d v="2016-07-08T17:32:14"/>
  </r>
  <r>
    <x v="1448"/>
    <s v="Focus on changing your situation"/>
    <s v="For people in schools to the retired._x000a_Aim is to get in to schools,gyms,work places and to travel all over the world doing talks on it."/>
    <x v="10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22:28:3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x v="0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9:28:25"/>
    <d v="2015-05-10T19:28:25"/>
  </r>
  <r>
    <x v="1450"/>
    <s v="The Art of the Dill"/>
    <s v="A book of pickle recipes narrated by a mama grizzly speaking in incomplete and run-on sentences and her orangutan friend. #Artofthedill"/>
    <x v="10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1T04:06:37"/>
    <d v="2016-02-20T04:06:37"/>
  </r>
  <r>
    <x v="1451"/>
    <s v="Modern Literal Torah Translation (Canceled)"/>
    <s v="Modern Literal Translation of the Torah in English and Russian with sub-linear and interlinear layout."/>
    <x v="6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23:00:59"/>
    <d v="2014-11-19T00:00:59"/>
  </r>
  <r>
    <x v="1452"/>
    <s v="The Judo Preservation Project (Canceled)"/>
    <s v="I am gathering rare, out-of-print Judo books for preservation, translation and sharing."/>
    <x v="1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6:52:43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x v="9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6:42:27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x v="4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20:48:00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x v="6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16:08:40"/>
    <d v="2014-09-05T13:39:00"/>
  </r>
  <r>
    <x v="1456"/>
    <s v="Sometimes you don't need love (Canceled)"/>
    <s v="English Version of my auto-published novel"/>
    <x v="0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16:02:45"/>
    <d v="2017-01-03T16:02:45"/>
  </r>
  <r>
    <x v="1457"/>
    <s v="Hey! I&quot;m not invisable, I am Just Old (Canceled)"/>
    <s v="Age is more than just a number, I hope your younger than you feel."/>
    <x v="0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21:30:44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x v="0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6:56:00"/>
    <d v="2014-08-11T04:00:00"/>
  </r>
  <r>
    <x v="1459"/>
    <s v="Like all the others (Canceled)"/>
    <s v="What if you suddenly found out, that your life wasnÂ´t the life you thought you had? What if you were like all the others!"/>
    <x v="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4T04:54:56"/>
    <d v="2015-12-02T17:25:00"/>
  </r>
  <r>
    <x v="1460"/>
    <s v="KJV2015 (Canceled)"/>
    <s v="KJV2015 Easier to understand for our kids and family not leaving out one verse or changing a meaning one bit."/>
    <x v="10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21:31:38"/>
    <d v="2014-11-30T23:45:00"/>
  </r>
  <r>
    <x v="1461"/>
    <s v="Relatively Prime Series 2"/>
    <s v="Series 2 of Relatively Prime, a podcast of stories from the Mathematical Domain"/>
    <x v="6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5:29:14"/>
    <d v="2014-10-21T00:00:00"/>
  </r>
  <r>
    <x v="1462"/>
    <s v="Unbound: Fiction on the Radio"/>
    <s v="A new radio show focused on short fiction produced by Louisville Public Media"/>
    <x v="4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5:54:31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x v="2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21:52:18"/>
    <d v="2013-04-07T20:52:18"/>
  </r>
  <r>
    <x v="1464"/>
    <s v="Science Studio"/>
    <s v="The Best Science Media on the Web"/>
    <x v="0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15:52:38"/>
    <d v="2013-02-16T15:52:38"/>
  </r>
  <r>
    <x v="1465"/>
    <s v="Idle Thumbs Video Game Podcast"/>
    <s v="Idle Thumbs was a podcast that ran for two years. People liked it, and we liked doing it. We want to bring it back, better than before."/>
    <x v="5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7:37:32"/>
    <d v="2012-03-22T03:00:00"/>
  </r>
  <r>
    <x v="1466"/>
    <s v="WAYO 104.3 FM ROCHESTER, NY"/>
    <s v="WAYO needs your financial support to operate in 2016. Help keep the creativity and ideas of the Rochester community on the radio!"/>
    <x v="6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2T04:07:46"/>
    <d v="2016-01-12T05:00:00"/>
  </r>
  <r>
    <x v="1467"/>
    <s v="Radio Ambulante"/>
    <s v="We are a new Spanish language podcast telling uniquely Latin American stories."/>
    <x v="3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9:14:45"/>
    <d v="2012-03-25T18:14:45"/>
  </r>
  <r>
    <x v="1468"/>
    <s v="A New Season of Destination DIY"/>
    <s v="Destination DIY is a radio show &amp; podcast showcasing all kinds of creativity. Please help us make a new season of shows for your ears!"/>
    <x v="0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3T00:20:49"/>
    <d v="2011-06-12T00:20:49"/>
  </r>
  <r>
    <x v="1469"/>
    <s v="The Local Global Mashup Show"/>
    <s v="Get the inside edge on the stories that connect Americans to the world -- in your ear every week."/>
    <x v="3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14:21:49"/>
    <d v="2013-02-15T14:21:49"/>
  </r>
  <r>
    <x v="1470"/>
    <s v="The CASAMENA Radio Hour Volume 1 CDx2"/>
    <s v="Carlos Mena presents the CASAMENA Radio Hour Vol 1, a  2-CD Mix and Compilation featuring new and unreleased Deep and Afro house."/>
    <x v="4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9:51:03"/>
    <d v="2012-12-28T19:51:03"/>
  </r>
  <r>
    <x v="1471"/>
    <s v="93.5 KNCE: True Taos Radio"/>
    <s v="Help improve the equipment, signal, and reach of 93.5 KNCE True Taos Radio, a new experiment in grassroots community media."/>
    <x v="5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22:58:54"/>
    <d v="2015-04-09T22:58:54"/>
  </r>
  <r>
    <x v="1472"/>
    <s v="The Longest Shortest Time: Season 2"/>
    <s v="A podcast about surprising struggles in early parenthood, created and hosted by award-winning author and radio producer Hillary Frank."/>
    <x v="9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13:01:43"/>
    <d v="2013-10-16T13:01:43"/>
  </r>
  <r>
    <x v="1473"/>
    <s v="ONE LOVES ONLY FORM"/>
    <s v="Public Radio Project"/>
    <x v="4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23:30:39"/>
    <d v="2012-03-01T23:30:39"/>
  </r>
  <r>
    <x v="1474"/>
    <s v="Bring the Seattle Geekly podcast back!"/>
    <s v="We ended the Seattle Geekly podcast back in mid 2011, We've been thinking of bringing it back but we need help monetarily."/>
    <x v="4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7:28:12"/>
    <d v="2013-09-13T17:28:12"/>
  </r>
  <r>
    <x v="1475"/>
    <s v="30-Hour Comedy Podcast Marathon and Tour"/>
    <s v="We're raising money to create a 30-hour comedy marathon and an upcoming tour to celebrate our 10-year podcast anniversary."/>
    <x v="6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7:21:03"/>
    <d v="2014-12-20T04:59:00"/>
  </r>
  <r>
    <x v="1476"/>
    <s v="The Comedy Button Podcast"/>
    <s v="The Comedy Button is a brand new nerd pop culture podcast with weekly video sketches."/>
    <x v="0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1T01:00:22"/>
    <d v="2011-09-10T01:00:22"/>
  </r>
  <r>
    <x v="1477"/>
    <s v="Keep Live Music on WMSE"/>
    <s v="WMSE, a community-funded radio station in Milwaukee, WI needs to replace its in-house digital studio to keep live music on the air."/>
    <x v="5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14:46:44"/>
    <d v="2011-12-23T03:00:00"/>
  </r>
  <r>
    <x v="1478"/>
    <s v="Planet Money T-shirt"/>
    <s v="We are a team of multimedia reporters covering the global economy. We are going to make a t-shirt and tell the story of its creation."/>
    <x v="10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20:55:13"/>
    <d v="2013-05-14T20:55:13"/>
  </r>
  <r>
    <x v="1479"/>
    <s v="Let's Talk Calmly About Security and Privacy"/>
    <s v="A former intelligence analyst/government transparency advocate talks to his colleagues about the past year's NSA revelations."/>
    <x v="4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7:53:09"/>
    <d v="2014-05-10T03:59:00"/>
  </r>
  <r>
    <x v="1480"/>
    <s v="The Stage at KDHX"/>
    <s v="The Stage at KDHX will be a beacon for artistic independence in the heart of the country, showcasing new artists and old favorites."/>
    <x v="10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22:24:59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x v="0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22:09:05"/>
    <d v="2013-11-02T22:09:05"/>
  </r>
  <r>
    <x v="1482"/>
    <s v="Black Matter: Reality is in the eyes of the beholder"/>
    <s v="Those who believe, call them Gods._x000a_Those who don't believe, call them aliens._x000a_Either way, you can't stop the war."/>
    <x v="0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20:35:36"/>
    <d v="2012-09-07T07:51:00"/>
  </r>
  <r>
    <x v="1483"/>
    <s v="The Book Club Rebellion"/>
    <s v="When three social outcasts discover that Fictional characters are invading their world, they must form a team to stop this evil force."/>
    <x v="0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7T04:37:55"/>
    <d v="2016-07-22T04:37:55"/>
  </r>
  <r>
    <x v="1484"/>
    <s v="a book called filtered down thru the stars"/>
    <s v="The mussings of an old wizard"/>
    <x v="4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4T04:49:23"/>
    <d v="2012-07-21T14:51:00"/>
  </r>
  <r>
    <x v="1485"/>
    <s v="Covenant Kept - A Christian novel"/>
    <s v="Covenant Kept is a unique story that follows an ordinary woman through an extraordinary spiritual journey. Please help fund me."/>
    <x v="0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9:06:13"/>
    <d v="2015-06-20T19:06:13"/>
  </r>
  <r>
    <x v="1486"/>
    <s v="I Died. Yesterday by Pamela Norton Docken"/>
    <s v="Follow the intimate and intense journey of a young woman's last moments of her unexpected death and journey to the continuance of life."/>
    <x v="8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8T04:02:41"/>
    <d v="2015-02-27T04:02:41"/>
  </r>
  <r>
    <x v="1487"/>
    <s v="You Killed Me First"/>
    <s v="A lover becomes an enemy when a line has been crossed. Torn between memories and reality, his mask of sanity is slipping."/>
    <x v="1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22:01:11"/>
    <d v="2016-08-02T22:01:11"/>
  </r>
  <r>
    <x v="1488"/>
    <s v="Nanolution"/>
    <s v="A blockbuster sci-fi adventure. What would you do if one day your life changed to beyond the imaginable?"/>
    <x v="6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13:31:00"/>
    <d v="2014-01-05T13:31:00"/>
  </r>
  <r>
    <x v="1489"/>
    <s v="QUIET ENJOYMENT, a novel of two gay friends, life and AIDS"/>
    <s v="My project is a novel, QUIET ENJOYMENT. It is a funny and serious story of one friend helping another deal with AIDS."/>
    <x v="0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14:40:52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x v="4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13:27:54"/>
    <d v="2013-10-02T13:27:54"/>
  </r>
  <r>
    <x v="1491"/>
    <s v="Tales of guns, gold and a beagle in the Old West"/>
    <s v="What do you get when you take outlaws, guns, gold and and old beagle in the old west? Adventure!"/>
    <x v="4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7:07:23"/>
    <d v="2015-02-15T15:38:00"/>
  </r>
  <r>
    <x v="1492"/>
    <s v="The Grym Brothers Series"/>
    <s v="The Grym Brothers is a series about two brothers who are grim reapers, hunting down souls that canâ€™t or wonâ€™t move on the afterlife."/>
    <x v="4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21:14:06"/>
    <d v="2011-06-18T21:14:06"/>
  </r>
  <r>
    <x v="1493"/>
    <s v="The Great Grand Zeppelin Chase"/>
    <s v="Help illustrate the sequel to the bestselling _x000a_The Transylvania Flying Squad of Detectives"/>
    <x v="4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20:47:55"/>
    <d v="2013-06-16T20:47:55"/>
  </r>
  <r>
    <x v="1494"/>
    <s v="Six Days in September: A Civil War Novel"/>
    <s v="Help this story of the 1862 Confederate invasion of Maryland be published! It is to Sharpsburg as The Killer Angels is to Gettysburg."/>
    <x v="0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7:20:13"/>
    <d v="2015-04-03T15:38:00"/>
  </r>
  <r>
    <x v="1495"/>
    <s v="A Magical Bildungsroman with a Female Heroine"/>
    <s v="The Adventures of Penelope Hawthorne. Part One: The Spellbook of Dracone."/>
    <x v="4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8:57:11"/>
    <d v="2011-08-27T18:57:11"/>
  </r>
  <r>
    <x v="1496"/>
    <s v="Tainted Steel (Series 1 - 4)"/>
    <s v="Capturing the awe-inspiring magic of the likes of LoTR, Tainted Steel tells the story of one mans' struggle against Destiny."/>
    <x v="4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11:24:19"/>
    <d v="2014-09-16T11:24:19"/>
  </r>
  <r>
    <x v="1497"/>
    <s v="Daddy"/>
    <s v="After 25 years apart, a father and son's reunion is less magical and more explosive as the revelations come out and the gloves come off"/>
    <x v="6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15:25:22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x v="4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23:36:18"/>
    <d v="2014-09-03T23:36:18"/>
  </r>
  <r>
    <x v="1499"/>
    <s v="The Second Renaissance"/>
    <s v="Coming soon, a new science fiction novel about human evolution and sorcery. In the near future, you are either forced to adapt or die"/>
    <x v="4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6T00:10:33"/>
    <d v="2016-08-05T00:10:33"/>
  </r>
  <r>
    <x v="1500"/>
    <s v="Tarnish: A Fantasy Novel by J. D. Brink"/>
    <s v="A young hero, sword play, epic tales, swamp monsters, a gang of thieves, and romance and betrayal. Forging your own destiny ain't easy."/>
    <x v="4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21:42:37"/>
    <d v="2013-05-01T21:42:37"/>
  </r>
  <r>
    <x v="1501"/>
    <s v="This is Nowhere"/>
    <s v="A hardcover book of surf, outdoor and nature photos from the British Columbia coast."/>
    <x v="10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14:00:23"/>
    <d v="2015-07-08T14:00:23"/>
  </r>
  <r>
    <x v="1502"/>
    <s v="Cosmic Surgery"/>
    <s v="Cosmic Surgery is a photo book, set in the not too distant future where the world of cosmetic surgery is about to be transformed"/>
    <x v="8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13:01:20"/>
    <d v="2016-03-25T22:00:00"/>
  </r>
  <r>
    <x v="1503"/>
    <s v="&quot;Iconic Sea Birds&quot; a photobook project"/>
    <s v="A self-published photobook starring the Puffin and the Gannet and the islands they live on; Skokholm Island (Wales) and Helgoland."/>
    <x v="4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8:20:01"/>
    <d v="2016-10-23T08:20:01"/>
  </r>
  <r>
    <x v="1504"/>
    <s v="RYU X RIO"/>
    <s v="A football photography book like no other about the 2014 World Cup in Brazil, by Ryu Voelkel."/>
    <x v="0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5:47: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x v="6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10:38:23"/>
    <d v="2016-03-22T20:01:00"/>
  </r>
  <r>
    <x v="1506"/>
    <s v="Holden Lane High School photobook"/>
    <s v="A photographic book consisting of 36 colour photographs that explore Holden Lane High School in its final state."/>
    <x v="4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8:51:44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x v="4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10:48:29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x v="6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14:44:41"/>
    <d v="2014-06-27T14:44:41"/>
  </r>
  <r>
    <x v="1509"/>
    <s v="Claudius Schulze: STATE OF NATURE"/>
    <s v="A photobook about climate change, natural catastrophes, and to what extent disaster management became part of our landscape."/>
    <x v="6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12:48:05"/>
    <d v="2017-02-14T22:59:00"/>
  </r>
  <r>
    <x v="1510"/>
    <s v="OUT OF ORDER - NEW REVISED EDITION"/>
    <s v="A unique insider 10-year photo-diary of rave culture-people-places. 1st edition sold out; new edition available in the USA &amp; Europe."/>
    <x v="6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9:14:38"/>
    <d v="2014-07-19T09:14:38"/>
  </r>
  <r>
    <x v="1511"/>
    <s v="Hidden Mother"/>
    <s v="A book that presents an account of my daughterâ€™s adoption through an examination of 19th-century &quot;hidden mother&quot; photographs"/>
    <x v="1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14:00:04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x v="4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6:25:39"/>
    <d v="2017-02-05T16:25:39"/>
  </r>
  <r>
    <x v="1513"/>
    <s v="Russian Interiors"/>
    <s v="An intimate portrait of Russian women in their private spaces by late photographer Andy Rocchelli published by Cesura."/>
    <x v="0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5:17:46"/>
    <d v="2014-07-16T15:17:46"/>
  </r>
  <r>
    <x v="1514"/>
    <s v="Racing Age"/>
    <s v="Racing Age is a documentary photography book about masters track &amp; field athletes of retirement age and older."/>
    <x v="9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14:20:40"/>
    <d v="2015-09-27T14:20:40"/>
  </r>
  <r>
    <x v="1515"/>
    <s v="Eyes as Big as Plates"/>
    <s v="Eyes as Big as Plates - The book! Featuring over 50 portraits, field notes and behind the scenes stories from seniors around the world."/>
    <x v="10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6:04:57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x v="6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11:11:32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x v="6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13:35:53"/>
    <d v="2014-12-06T06:00:00"/>
  </r>
  <r>
    <x v="1518"/>
    <s v="Amelia and the Animals: Photographs by Robin Schwartz"/>
    <s v="A photobook of Robin Schwartz's ongoing series with her daughter Amelia."/>
    <x v="6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9:40:52"/>
    <d v="2014-05-31T19:40:52"/>
  </r>
  <r>
    <x v="1519"/>
    <s v="Jesus Days, 1978-1983"/>
    <s v="A documentary photobook that captures the late 70s in evangelical America seen thru the eyes of a closeted and religious young man."/>
    <x v="0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7:48:03"/>
    <d v="2014-06-20T21:59:00"/>
  </r>
  <r>
    <x v="1520"/>
    <s v="TULIPS"/>
    <s v="A self-published photography book by Andrew Miksys from his new series about Belarus"/>
    <x v="6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20:35:13"/>
    <d v="2014-12-19T04:00:00"/>
  </r>
  <r>
    <x v="1521"/>
    <s v="STREET, New York City, The 70's, 80's, 90's"/>
    <s v="STREET, a hard-bound book 9 1/2&quot;x 11&quot; 106 black and white photographs shot in New York City from 1975 through 1998."/>
    <x v="7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3T04:01:3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x v="3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9:55:39"/>
    <d v="2014-10-17T19:55:39"/>
  </r>
  <r>
    <x v="1523"/>
    <s v="Contact by Jake Shivery"/>
    <s v="Monograph featuring PDX photographer Jake Shivery's 8x10 contact portraits; 1/2 plates and 1/2 extensive essay.  Approx. 9x12, 108 pgs."/>
    <x v="6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8:01:56"/>
    <d v="2014-12-23T00:00:00"/>
  </r>
  <r>
    <x v="1524"/>
    <s v="Heath - Limited Edition Split Zine - Make 100"/>
    <s v="Limited edition split zine by photographers AdeY and Kersti K. 100 signed and hand numbered copies!"/>
    <x v="4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12:01:30"/>
    <d v="2017-02-20T12:01:30"/>
  </r>
  <r>
    <x v="1525"/>
    <s v="Silver Hour: a photo book by Alex Westfall"/>
    <s v="With content created in Iceland, Silver Hour is a book of photographs, journal entries, and drawings about light and the landscape."/>
    <x v="4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6:52:18"/>
    <d v="2016-08-18T16:52:18"/>
  </r>
  <r>
    <x v="1526"/>
    <s v="BODYSCAPES II: Theater of Life"/>
    <s v="Landscapes &amp; human bodies; striking images from Jean-Paul Bourdier. What you see is real; no digital altering; all analog photography."/>
    <x v="8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6:37:27"/>
    <d v="2016-01-19T06:37:27"/>
  </r>
  <r>
    <x v="1527"/>
    <s v="Island - Japan, from the view point of many"/>
    <s v="Eight creatives visited Japan. This is a unique photo-book of their separate but collected experiences."/>
    <x v="4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14:24:46"/>
    <d v="2017-03-14T13:24:46"/>
  </r>
  <r>
    <x v="1528"/>
    <s v="Don't Go Outside: Tokyo Street Photos"/>
    <s v="A book of street photos from around Shibuya that I've made between 2011-2016."/>
    <x v="4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7:35:22"/>
    <d v="2017-02-01T00:00:00"/>
  </r>
  <r>
    <x v="1529"/>
    <s v="&quot;(more than) dust.&quot; - a feminist photo book"/>
    <s v="An empowering photo book that transforms hurtful experiences into strength and solidarity."/>
    <x v="6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5:05:20"/>
    <d v="2015-03-19T14:05:20"/>
  </r>
  <r>
    <x v="1530"/>
    <s v="A 4-year-old's Portrait of the American West"/>
    <s v="A photobook made by 4-year-old Hawkeye Huey: National Geographic's youngest photographer and Rolling Stone's top 100 on Instagram"/>
    <x v="7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8:24:55"/>
    <d v="2015-10-23T18:24:55"/>
  </r>
  <r>
    <x v="1531"/>
    <s v="Smell the [City of] Roses"/>
    <s v="A street level, film, photographic representation of the character of the City of Roses, from a native Portlander's honest perspective."/>
    <x v="4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9:15:26"/>
    <d v="2014-12-01T03:00:00"/>
  </r>
  <r>
    <x v="1532"/>
    <s v="Geiko and Maiko of Kyoto"/>
    <s v="Award winning photography celebrating the artistry of geiko and maiko and the exquisite traditions of their Kyoto communities."/>
    <x v="0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11:24:25"/>
    <d v="2016-02-15T15:00:00"/>
  </r>
  <r>
    <x v="1533"/>
    <s v="The Cancer Family Book Project"/>
    <s v="This is an intimate story about a family, focusing on their love and strength in the face of mortality."/>
    <x v="11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4T00:02:57"/>
    <d v="2016-05-02T03:59:00"/>
  </r>
  <r>
    <x v="1534"/>
    <s v="The Art of Abandonment - Photo Book by Walter Arnold"/>
    <s v="The Art of Abandonment is an award winning photographic series that explores the beauty and history of our modern ruins."/>
    <x v="0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6:11:02"/>
    <d v="2015-09-04T16:11:02"/>
  </r>
  <r>
    <x v="1535"/>
    <s v="Small Steps Are Giant Leaps"/>
    <s v="&quot;Small Steps are Giant Leaps&quot; is about reminding parents that to our kids this is a new and exciting world just waiting to be explored."/>
    <x v="4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9:53:51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x v="1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9:15:10"/>
    <d v="2015-08-27T19:15:10"/>
  </r>
  <r>
    <x v="1537"/>
    <s v="FACE TO FAITH | MOUNT KAILASH | TIBET photobook"/>
    <s v="A Photobook about one of the most fascinating places on earth -     the sacred Mount Kailash in Tibet."/>
    <x v="1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7:33:4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x v="0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8:46:10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x v="8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22:03: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x v="6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7T00:10:16"/>
    <d v="2014-11-26T01:15:00"/>
  </r>
  <r>
    <x v="1541"/>
    <s v="The Panama Canal Bridge of the Americas"/>
    <s v="My Goal is to travel across Panama with my team and capture the beauty and wildlife throughout the canal."/>
    <x v="6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7:05:38"/>
    <d v="2014-12-31T17:05:38"/>
  </r>
  <r>
    <x v="1542"/>
    <s v="From student to beekeeper"/>
    <s v="The photography project aims to show challenges &amp; successes of a  student attempting to continue his family beekeeping heritage."/>
    <x v="2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23:55:00"/>
    <d v="2015-06-30T23:55:00"/>
  </r>
  <r>
    <x v="1543"/>
    <s v="Sunrises in the MidWest"/>
    <s v="I plan to take pictures of the sunrise in the MidWest every day in 2015 and compile them in a slide show for distribution."/>
    <x v="4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12:13:54"/>
    <d v="2014-11-22T13:13:54"/>
  </r>
  <r>
    <x v="1544"/>
    <s v="LaFee Photography"/>
    <s v="My name is Travis LaFee, I live in beautiful McCall, Idaho. I wish to display the beauty of valley county by taking pics outdoors."/>
    <x v="4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8T01:13:44"/>
    <d v="2015-04-01T00:18:00"/>
  </r>
  <r>
    <x v="1545"/>
    <s v="Nevada County Hearts"/>
    <s v="&quot;He will not be a wise man who does not study human hearts!&quot;_x000a_Hope in natural art, creation!"/>
    <x v="4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21:13:54"/>
    <d v="2015-03-02T21:16:00"/>
  </r>
  <r>
    <x v="1546"/>
    <s v="Hen Harrier Wildlife Sanctuary"/>
    <s v="Buy and maintain 6 acres of land in West Ireland as a Wildlife Refuge for an endangered species of native Raptor called the Hen Harrier"/>
    <x v="4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9T05:06:39"/>
    <d v="2014-09-17T05:06:39"/>
  </r>
  <r>
    <x v="1547"/>
    <s v="Sound Photography"/>
    <s v="I have produced a limited number (100) of five 8x10 prints of mixed photography I would like to share with you."/>
    <x v="2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10:14:42"/>
    <d v="2017-02-23T10:14:42"/>
  </r>
  <r>
    <x v="1548"/>
    <s v="Change the World through Color"/>
    <s v="Beauty is in the eye of the beholder and I want to inspire conservation through color."/>
    <x v="2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21:10:20"/>
    <d v="2015-11-08T22:10:20"/>
  </r>
  <r>
    <x v="1549"/>
    <s v="2016 Calendar:  Wonders of Nature"/>
    <s v="A 2016 calendar collection of landscape and wildlife photographs from award winning photographer, Steve Marler."/>
    <x v="2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4T03:15:5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x v="2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10:47:14"/>
    <d v="2016-05-12T10:47:14"/>
  </r>
  <r>
    <x v="1551"/>
    <s v="Randy Hoffman Photography"/>
    <s v="I can do it but help can't hurt. Sweet Montana photos like never seen before. Be a part of Randy Hoffman Photography and our activities"/>
    <x v="4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9:47:19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x v="4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16:31:48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x v="0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6:47:27"/>
    <d v="2015-09-02T06:47:27"/>
  </r>
  <r>
    <x v="1554"/>
    <s v="Barbara O'Donovan Designs"/>
    <s v="I create art by photographing flowers/seeds i would love to buy my own camera/computer/Photoshop and restore my old shed into my studio"/>
    <x v="8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6:03:10"/>
    <d v="2015-08-02T06:03:10"/>
  </r>
  <r>
    <x v="1555"/>
    <s v="Coffee Table Book of Maine"/>
    <s v="I am traveling the coastline of Maine and will be taking pictures of all the scenery and lighthouses in the area."/>
    <x v="2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14:43:52"/>
    <d v="2015-09-17T17:00:00"/>
  </r>
  <r>
    <x v="1556"/>
    <s v="West Canada - A Coffee Table Book"/>
    <s v="To gather a collection of photographs for a coffee table book that displays the beauty of Canada's west."/>
    <x v="4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4T03:40:24"/>
    <d v="2016-07-04T03:40:24"/>
  </r>
  <r>
    <x v="1557"/>
    <s v="Reflecting Light Photo"/>
    <s v="I have always been captivated by photography, Now I am trying to set up my own company and publish my pictures."/>
    <x v="4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15:40:33"/>
    <d v="2014-09-20T15:40:33"/>
  </r>
  <r>
    <x v="1558"/>
    <s v="Lucy Wood's Calendar - English Countryside 2016"/>
    <s v="A large 2016 wall-calendar (A3 when open) featuring 12 stunning photographs by Lucy Wood."/>
    <x v="2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9:32:39"/>
    <d v="2015-08-28T12:12:00"/>
  </r>
  <r>
    <x v="1559"/>
    <s v="North Cascades Bigfoot Photo Expedition"/>
    <s v="The goal of this project is to provide scientific evidence of bigfoot in the North Cascades."/>
    <x v="6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4T01:16:39"/>
    <d v="2015-04-29T01:16:39"/>
  </r>
  <r>
    <x v="1560"/>
    <s v="Fine Art Landscape 2015 Calendar"/>
    <s v="I would like to share my landscape photographic travels of 2014 with more than just family an friends. 12 months of images."/>
    <x v="4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4T00:29:53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x v="1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8T01:00:03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4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13:35:16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x v="0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7:49:11"/>
    <d v="2014-03-14T16:49:11"/>
  </r>
  <r>
    <x v="1564"/>
    <s v="coming apart at the stitches... (Canceled)"/>
    <s v="This is a book of art and poetry that highlights the highs and lows of a young 20 something coming to terms with her bipolar."/>
    <x v="1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8:48:29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x v="4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7:31:01"/>
    <d v="2011-06-08T17:31:01"/>
  </r>
  <r>
    <x v="1566"/>
    <s v="DeVito Art Skull Island Kongstarter (Canceled)"/>
    <s v="Joe DeVito's first Art Book and original King Kong novellas available in both Limited and Deluxe Editions."/>
    <x v="5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22:00:04"/>
    <d v="2016-07-27T22:00:00"/>
  </r>
  <r>
    <x v="1567"/>
    <s v="Kickstart a Traveling Heart (Canceled)"/>
    <s v="Traveling to create a book of my photography! Help support my trip and buy a book! Also limited edition t-shirts and prints for sale!"/>
    <x v="0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22:29:05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x v="9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9T01:29:45"/>
    <d v="2014-12-24T01:29:45"/>
  </r>
  <r>
    <x v="1569"/>
    <s v="to be removed (Canceled)"/>
    <s v="to be removed"/>
    <x v="5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6:18:34"/>
    <d v="2013-05-25T16:18:34"/>
  </r>
  <r>
    <x v="1570"/>
    <s v="BEAUTIFUL DREAMERS: An Adult Coloring Book (Canceled)"/>
    <s v="A Coloring Book of Breathtaking Beauties_x000a_To Calm the Heart and Soul"/>
    <x v="0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9:31:22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x v="1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8:28:03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x v="4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4T00:47:39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0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20T00:00:02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x v="1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22:15:29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x v="1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12:34:56"/>
    <d v="2014-07-09T12:34:56"/>
  </r>
  <r>
    <x v="1576"/>
    <s v="The Obsessive Line Collection (Canceled)"/>
    <s v="For the publication of my first 3 books: an Art book, a graphic novel, and a coloring book"/>
    <x v="0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21:06:08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x v="1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20:20:48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x v="4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9T01:34:51"/>
    <d v="2010-09-02T02:00:00"/>
  </r>
  <r>
    <x v="1579"/>
    <s v="psyÂ·choÂ·miÂ·metÂ·ic: The EsÂ·sence of Life (Canceled)"/>
    <s v="'Compilation of visual and literary art through fine art photography, graphic art, and poetry."/>
    <x v="4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23:54:51"/>
    <d v="2013-08-28T23:54:51"/>
  </r>
  <r>
    <x v="1580"/>
    <s v="Faces &amp; Places In Brevard County (Canceled)"/>
    <s v="Creating my 2nd book depicting the people and places in Brevard County w/current images + traveling to obtain new ones."/>
    <x v="4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2T01:12:06"/>
    <d v="2012-05-21T01:12:06"/>
  </r>
  <r>
    <x v="1581"/>
    <s v="The Sharper Image"/>
    <s v="Photographic canvas prints depicting different scenes from around the globe, including local images taken in Sussex England."/>
    <x v="4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10:46:30"/>
    <d v="2015-12-19T10:46:30"/>
  </r>
  <r>
    <x v="1582"/>
    <s v="Scenes from New Orleans"/>
    <s v="I create canvas prints of images from in and around New Orleans"/>
    <x v="4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8:57:33"/>
    <d v="2015-10-26T21:20:00"/>
  </r>
  <r>
    <x v="1583"/>
    <s v="Follow in footsteps an awesome book adventure"/>
    <s v="I am a photographer who is inspired by the original Jules Verne story. I will make a thousands of photo and video materials for You."/>
    <x v="8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21:43:11"/>
    <d v="2014-09-25T21:43:11"/>
  </r>
  <r>
    <x v="1584"/>
    <s v="Lets see Kansas together!"/>
    <s v="25 Kansas State Parks in the next year. What a great adventure to take together. Join me. Together we can photo this beautiful state."/>
    <x v="4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5:35:01"/>
    <d v="2014-05-30T15:35:01"/>
  </r>
  <r>
    <x v="1585"/>
    <s v="Live 4 The Rush: Palooza Pics"/>
    <s v="We've explored some of the most amazing places in New Zealand and can't think of a better way to share our experiences than a photo :)"/>
    <x v="4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21:29:28"/>
    <d v="2016-12-25T11:00:00"/>
  </r>
  <r>
    <x v="1586"/>
    <s v="Missouri In Pictures"/>
    <s v="Show the world the beauty that is in all of our back yards!"/>
    <x v="4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6T02:30:22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x v="0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22:49:25"/>
    <d v="2014-12-13T22:49:25"/>
  </r>
  <r>
    <x v="1588"/>
    <s v="The Right Side of Texas"/>
    <s v="Southeast Texas as seen through the lens of a cell phone camera"/>
    <x v="2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5:59:59"/>
    <d v="2015-01-31T20:12:00"/>
  </r>
  <r>
    <x v="1589"/>
    <s v="A Side Of The World In Canvas"/>
    <s v="I want to be able to have my own photography inside a canvas and have it be displayed everywhere."/>
    <x v="4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23:38:06"/>
    <d v="2015-10-09T23:38:06"/>
  </r>
  <r>
    <x v="1590"/>
    <s v="An Italian Adventure"/>
    <s v="Discover Italy through photography."/>
    <x v="10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20:34:24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x v="1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7:25:41"/>
    <d v="2016-04-03T16:25:41"/>
  </r>
  <r>
    <x v="1592"/>
    <s v="The Views of Pittsburgh"/>
    <s v="A portfolio collage of beautiful pictures of authentic Pittsburgh locations and scenery."/>
    <x v="2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1T01:44:45"/>
    <d v="2015-03-28T00:44:45"/>
  </r>
  <r>
    <x v="1593"/>
    <s v="Picturing Italy"/>
    <s v="A trip to fulfill a dream of capturing the wonders and history of ancient Italy in person."/>
    <x v="8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20:17:35"/>
    <d v="2015-02-28T20:17:35"/>
  </r>
  <r>
    <x v="1594"/>
    <s v="Scenes and Things from New Orleans"/>
    <s v="I photograph my love of New Orleans, create canvases and share those memories with you."/>
    <x v="4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7:06:22"/>
    <d v="2016-05-15T16:21:00"/>
  </r>
  <r>
    <x v="1595"/>
    <s v="Civil war battlefields and forts"/>
    <s v="To make a coffee table book,  displaying civil war battlefields and forts,  taken at the same time of year the battles were fought."/>
    <x v="10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1T01:12:08"/>
    <d v="2014-06-18T20:13:00"/>
  </r>
  <r>
    <x v="1596"/>
    <s v="The Town We Live In"/>
    <s v="London is beautiful. I want to create a book of stunning images from in and around our great city"/>
    <x v="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10:19:29"/>
    <d v="2014-12-13T11:19:29"/>
  </r>
  <r>
    <x v="1597"/>
    <s v="Vacation Days in Big Bear"/>
    <s v="We're starting up a new an improved way to do vacation rental management, but we need some funding to kick start it!"/>
    <x v="6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8:29:57"/>
    <d v="2016-09-20T08:29:57"/>
  </r>
  <r>
    <x v="1598"/>
    <s v="Dream TRIP to Tornado Alley"/>
    <s v="I want to get our there and expand my photography skills and take a trip to Tornado alley to get more shots of storms and hopefully to"/>
    <x v="2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16:00:58"/>
    <d v="2015-07-26T16:00:58"/>
  </r>
  <r>
    <x v="1599"/>
    <s v="The Londoner: Prints &amp; Canvas"/>
    <s v="A London photographer trekking 5,895m up Africa's Mount Kilimanjaro to pursue and enrich a career."/>
    <x v="2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12:56:16"/>
    <d v="2016-04-08T11:56:16"/>
  </r>
  <r>
    <x v="1600"/>
    <s v="Organic in India"/>
    <s v="I plan to document volunteer work on an organic farm in rural India, and photograph the people and places I encounter during the trip."/>
    <x v="0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6-01T01:22:32"/>
    <d v="2014-07-15T05:11:00"/>
  </r>
  <r>
    <x v="1601"/>
    <s v="Release Soundzero's Debut Album!"/>
    <s v="We're so close to releasing our long-awaited debut album! A little help will go a long way... let's do this!"/>
    <x v="4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5T02:13:53"/>
    <d v="2011-05-05T02:13:53"/>
  </r>
  <r>
    <x v="1602"/>
    <s v="The Material - Let You Down music video"/>
    <s v="We need the help of fans of both music and film alike to help us create our collective vision for this song."/>
    <x v="4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7:08:37"/>
    <d v="2011-10-14T23:00:00"/>
  </r>
  <r>
    <x v="1603"/>
    <s v="Max's First Solo Album!"/>
    <s v="An exercise in the wild and dangerous world of solo musicianship by Maxwell D Feinstein."/>
    <x v="4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9T04:04:19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4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20:17:15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x v="0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3T00:18:33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x v="0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4T02:40:38"/>
    <d v="2011-03-24T01:40:38"/>
  </r>
  <r>
    <x v="1607"/>
    <s v="New Tour Bus for The Slants"/>
    <s v="The world's only all-Asian American dance rock band, The Slants, needs a bus to tour cons, shows, and festivals."/>
    <x v="1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9:24:11"/>
    <d v="2012-06-14T19:24:11"/>
  </r>
  <r>
    <x v="1608"/>
    <s v="The Devil &amp; Me Debut Album, &quot;...It's Not A Dream&quot;"/>
    <s v="The Devil &amp; Me's Debut album, &quot;...It's Not A Dream&quot;, featuring 9 original, Hard Rock songs."/>
    <x v="4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9:56:26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x v="4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10T00:01:49"/>
    <d v="2011-11-02T08:00:00"/>
  </r>
  <r>
    <x v="1610"/>
    <s v="So The Story Goes: The New Album by &quot;Just Joe&quot; Altier"/>
    <s v="So The Story Goes is the upcoming album from &quot;Just Joe&quot; Altier."/>
    <x v="4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22:11:50"/>
    <d v="2012-12-15T22:11:50"/>
  </r>
  <r>
    <x v="1611"/>
    <s v="Skelton-Luns CD/7&quot;             No Big Deal."/>
    <s v="Skelton-Luns CD/7&quot; No Big Deal."/>
    <x v="2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5T00:00:32"/>
    <d v="2013-06-05T00:00:32"/>
  </r>
  <r>
    <x v="1612"/>
    <s v="Join AT THE WAYSIDE For The &quot;Ready...Set...Snow Tour!&quot;"/>
    <s v="Help us achieve our goal to get our van repaired, gassed up, and road-ready for our winter tour!"/>
    <x v="2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20:59:44"/>
    <d v="2013-01-02T20:59:44"/>
  </r>
  <r>
    <x v="1613"/>
    <s v="New  E.P. mastering and recording"/>
    <s v="Ghosts and Paper Hearts are getting ready to release their new EP and we want it to be sent everywhere. Help us out PLEASE!!!!!"/>
    <x v="4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2T01:40:02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x v="0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23:32:49"/>
    <d v="2014-08-03T17:00:00"/>
  </r>
  <r>
    <x v="1615"/>
    <s v="PRE ORDER Reno Divorce Digital CD &quot;Stuck On You&quot; $15 or more"/>
    <s v="We are Reno Divorce!! Here is a taste of our upcoming release and we invite you to be a part of it."/>
    <x v="0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9T01:13:16"/>
    <d v="2011-12-13T02:13:16"/>
  </r>
  <r>
    <x v="1616"/>
    <s v="Aly Jados: the New EP rOckNrOLLa"/>
    <s v="HELP! We don't have much time.....Join Aly Jados in making her new EP a reality before the world ends!!!!"/>
    <x v="1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7:10:21"/>
    <d v="2012-11-22T22:00:00"/>
  </r>
  <r>
    <x v="1617"/>
    <s v="The Coffis Brothers 2nd Album!"/>
    <s v="The Coffis Brothers &amp;The Mountain Men are recording a brand new full length record."/>
    <x v="0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5:56:28"/>
    <d v="2013-11-01T19:00:00"/>
  </r>
  <r>
    <x v="1618"/>
    <s v="Janus Word Album"/>
    <s v="Janus Word combines hard rock with melodic acoustic music for a unique and awesome sound."/>
    <x v="4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5:42:15"/>
    <d v="2013-03-08T15:42:15"/>
  </r>
  <r>
    <x v="1619"/>
    <s v="Casual Encounters: The Quest For a PA"/>
    <s v="Creating a live show experience that does justice to the musicianship and time spent rehearsing.  Help us weave this sonic tapestry!"/>
    <x v="4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5T04:28:06"/>
    <d v="2014-09-15T04:28:06"/>
  </r>
  <r>
    <x v="1620"/>
    <s v="Kickstart my music career with 300 CDs"/>
    <s v="Kickstarting my music career with 300 hard copy CDs of my first release."/>
    <x v="4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8:09:00"/>
    <d v="2013-02-23T08:09:00"/>
  </r>
  <r>
    <x v="1621"/>
    <s v="The First Full Length Fifth Freedom Album"/>
    <s v="Its long over due! Help us fund our debut album! We need all our friends and fans support on this! Lets make it happen!"/>
    <x v="0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14:33:35"/>
    <d v="2012-05-28T03:59:00"/>
  </r>
  <r>
    <x v="1622"/>
    <s v="PrincessFrank's MASTERSLAVE Album, EP &amp; Tour"/>
    <s v="Join in PrincessFrank's conquest of the Rock&amp;Roll kingdom! Pledge your support and help him claim the throne of Rock!"/>
    <x v="0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7:04:34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x v="2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6:31:29"/>
    <d v="2013-08-27T16:31:29"/>
  </r>
  <r>
    <x v="1624"/>
    <s v="Joey De Noble needs YOUR help!"/>
    <s v="Joey De Noble is raising money to help record his latest music, and he wants YOU to be a part of it!"/>
    <x v="4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8:48:55"/>
    <d v="2013-01-09T08:48:55"/>
  </r>
  <r>
    <x v="1625"/>
    <s v="Redemption's New DVD!"/>
    <s v="Progressive metal band Redemption is preparing to film its second live DVD at the Progpower festival in Atlanta, GA in September, 2012."/>
    <x v="0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6:47:33"/>
    <d v="2012-09-11T16:47:33"/>
  </r>
  <r>
    <x v="1626"/>
    <s v="The Protest's Next Album"/>
    <s v="Help Christian Rock Band &quot;The Protest&quot; fund their new album and further their mission of positively impacting lives."/>
    <x v="0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20:21:07"/>
    <d v="2013-12-01T21:21:07"/>
  </r>
  <r>
    <x v="1627"/>
    <s v="River Of Thorns - First CD Release"/>
    <s v="River of Thorns is a recording duo based in southeast Michigan.  We're releasing a great sounding cd recorded in a tiny home studio!"/>
    <x v="4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6:58:09"/>
    <d v="2012-11-26T04:59:00"/>
  </r>
  <r>
    <x v="1628"/>
    <s v="&quot;Songs for Tsippora&quot; Byronâ€™s DEBUT EP"/>
    <s v="Original Jewish rock music on human relationships and identity"/>
    <x v="4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7:41:22"/>
    <d v="2014-06-17T17:41:22"/>
  </r>
  <r>
    <x v="1629"/>
    <s v="Off The Turnpike | A Loud New Way to Release Loud New Music"/>
    <s v="Help Off The Turnpike release new music, and set fire to everything!"/>
    <x v="0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20:48:53"/>
    <d v="2014-02-20T20:48:53"/>
  </r>
  <r>
    <x v="1630"/>
    <s v="Golden Grenade Records Their Debut EP"/>
    <s v="Inspired by the legacy of Tex Tucker, Golden Grenade is setting out to record their first CD with heavy hearts and intense purpose."/>
    <x v="4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20:06:15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x v="1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20:37:41"/>
    <d v="2012-10-12T20:37:41"/>
  </r>
  <r>
    <x v="1632"/>
    <s v="Culprit needs a van!"/>
    <s v="Hey everyone! If you don't already know, we're Culprit, a 4-piece rock band from Los Angeles &amp; we are in dire need of a new tour van!"/>
    <x v="4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8:10:54"/>
    <d v="2011-09-24T08:10:54"/>
  </r>
  <r>
    <x v="1633"/>
    <s v="ELIZABETH REX"/>
    <s v="We are a four piece rock band that has played shows in and around NYC including Mercury Lounge.  Two of our members are now in LA."/>
    <x v="1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21:12:36"/>
    <d v="2012-01-16T05:00:00"/>
  </r>
  <r>
    <x v="1634"/>
    <s v="RUBEDO: Debut Full Length Album"/>
    <s v="Recording Debut  Album w/ Producer Ikey Owens from Free Moral Agents/ The Mars Volta"/>
    <x v="4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5T04:33:21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x v="4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20:51:01"/>
    <d v="2016-07-11T20:51:01"/>
  </r>
  <r>
    <x v="1636"/>
    <s v="Butch County Rocks San Francisco Pride"/>
    <s v="Butch County is a hard rockin bunch of girls and boy-girls from Austin.  Help us show San Francisco  Pride how we do it in Texas!"/>
    <x v="4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30T02:04:48"/>
    <d v="2011-06-12T04:00:00"/>
  </r>
  <r>
    <x v="1637"/>
    <s v="We Fly to Philly / Release new album / Tour west coast"/>
    <s v="We (the band Sunset) has been invited to play in Philadelphia.   Help us get there and you will receive special prizes."/>
    <x v="2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8:02:20"/>
    <d v="2009-12-31T23:39:00"/>
  </r>
  <r>
    <x v="1638"/>
    <s v="Avenues EP 2013"/>
    <s v="Avenues will be going in to the studio to record a new EP with Matt Allison!"/>
    <x v="4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6:29:28"/>
    <d v="2013-02-28T21:25:00"/>
  </r>
  <r>
    <x v="1639"/>
    <s v="The One Two 7s Are Recording an Album!"/>
    <s v="We've written the music and now it's time to record. We're excited to work with Nic at Different Fur studios but we need your help!"/>
    <x v="4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5:39:25"/>
    <d v="2012-03-03T15:39:25"/>
  </r>
  <r>
    <x v="1640"/>
    <s v="Lovers and Poets- music video"/>
    <s v="We are a friendly neighborhood electronic pop duo from Los Angeles. We want to shoot a music video for a song from our debut album."/>
    <x v="2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5:32:35"/>
    <d v="2010-08-03T01:59:00"/>
  </r>
  <r>
    <x v="1641"/>
    <s v="Tanya Dartson- Run for Your Life music video"/>
    <s v="Music Video For Upbeat and Inspiring Song - Run For Your Life"/>
    <x v="4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14:19:04"/>
    <d v="2014-12-19T14:19:04"/>
  </r>
  <r>
    <x v="1642"/>
    <s v="Pop Garden Radio Presents: Season 2 CD"/>
    <s v="Pop Garden Radio Presents: The Rock on the Road Tour Season 2 CD. 23 great Pop tracks from independent Pop artists."/>
    <x v="4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5T00:35:27"/>
    <d v="2011-06-14T00:35:27"/>
  </r>
  <r>
    <x v="1643"/>
    <s v="This Is All Now's Brand New Album!!"/>
    <s v="This Is All Now is putting out a brand new record, and we need YOUR help to do it!"/>
    <x v="0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9:46:52"/>
    <d v="2012-09-24T19:46:52"/>
  </r>
  <r>
    <x v="1644"/>
    <s v="Kevin Wood - Out Among The Wolves"/>
    <s v="Be a part of helping Singer/Songwriter Kevin Wood bring his 3rd Album &quot;Out Among The Wolves&quot; from the studio to you!"/>
    <x v="1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3T01:26:00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x v="0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14:49:00"/>
    <d v="2013-09-18T14:49:00"/>
  </r>
  <r>
    <x v="1646"/>
    <s v="MADAM Album"/>
    <s v="Album 3 funds.We have 13 amazing songs ready to go . a fantastic engineer to mix them, James Aparicio(Depeche Mode/Liars.We need you xx"/>
    <x v="4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10:48:23"/>
    <d v="2014-08-14T18:11:00"/>
  </r>
  <r>
    <x v="1647"/>
    <s v="JAYSIN + HOT MUSIC VIDEO = EPICNESS!! GRAMMY POP SOUL"/>
    <s v="Grammy Pop Soul Artist Jaysin is raising funds to make the most EPIC Music Video ever and he wants to PUT YOU IN IT!"/>
    <x v="0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9:49:37"/>
    <d v="2012-06-09T09:49:37"/>
  </r>
  <r>
    <x v="1648"/>
    <s v="Arches - Wide Awake on Vinyl "/>
    <s v="We've finished recording our debut LP &quot;Wide Awake&quot; and would love to have it pressed on vinyl, but we need your help"/>
    <x v="4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6:54:42"/>
    <d v="2011-03-20T15:54:42"/>
  </r>
  <r>
    <x v="1649"/>
    <s v="Sam Lyons New Album - 2014"/>
    <s v="This is it! The new Sam Lyons album #3. Help me make it happen by pledging today - pre-order the CD and other cool stuff right here."/>
    <x v="4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6:25:55"/>
    <d v="2014-05-23T16:25:55"/>
  </r>
  <r>
    <x v="1650"/>
    <s v="The Psalm Praise Project, Vol. 2"/>
    <s v="Help me record a CD that uses pop styling to give a fresh sound to ancient wisdom from scripture!"/>
    <x v="4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10:27:17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x v="4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21:37:00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x v="4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11:49:53"/>
    <d v="2013-11-24T12:49:53"/>
  </r>
  <r>
    <x v="1653"/>
    <s v="The Narrative 2011 Spring Tour with Eisley"/>
    <s v="On 4/26, The Narrative will head out on their 1st full US tour with Eisley and aim to raise $7,500 to cover tour expenses. "/>
    <x v="0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20:01:36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x v="4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21:22:40"/>
    <d v="2012-04-18T21:22:40"/>
  </r>
  <r>
    <x v="1655"/>
    <s v="Meg Porter Debut EP!"/>
    <s v="Berklee College of Music student, Meg Porter needs YOUR help to fund her very first EP!"/>
    <x v="4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9:00:20"/>
    <d v="2012-04-05T18:00:20"/>
  </r>
  <r>
    <x v="1656"/>
    <s v="Jared Mitchell: The Maiden Voyage"/>
    <s v="The making of a quality, full length album journeying through a pop/folk/rock/americana sound_x000a_noisetrade.com/jaredmitchellmusic"/>
    <x v="0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22:17:32"/>
    <d v="2012-12-13T22:17:32"/>
  </r>
  <r>
    <x v="1657"/>
    <s v="The Debut Album from Lynette!"/>
    <s v="The long anticipated debut album from singer/songwriter Lynette will be recorded this June in Nashville! You can help make it happen!"/>
    <x v="9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8:46:08"/>
    <d v="2012-05-24T18:46:08"/>
  </r>
  <r>
    <x v="1658"/>
    <s v="New Amy Rivard album!!!"/>
    <s v="I've had numerous song ideas spinning around in my head for years now, please help me get them out- into a studio and into your homes!"/>
    <x v="0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5:19:27"/>
    <d v="2012-12-18T14:20:00"/>
  </r>
  <r>
    <x v="1659"/>
    <s v="The Penny Arcade Quartet's Christmas EP"/>
    <s v="The long awaited Christmas EP is in session! We need your help to get it professionally mixed, produced and manufactured."/>
    <x v="2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21:55:21"/>
    <d v="2013-12-17T12:00:00"/>
  </r>
  <r>
    <x v="1660"/>
    <s v="Risotto fragole e champagne"/>
    <s v="Vogliamo realizzare un risotto fragole e champagne e condividerlo con i nostri fan. Faremo il risotto durante un concerto casalingo."/>
    <x v="2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6:39:10"/>
    <d v="2016-04-30T21:59:00"/>
  </r>
  <r>
    <x v="1661"/>
    <s v="Kyana"/>
    <s v="I am excited to present my debut pop project Kyana!_x000a_Piano and vocal sounds embedded in sophisticated, bold arrangements &amp; brisk beats"/>
    <x v="0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23:57:1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x v="0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1-01T04:45:36"/>
    <d v="2011-12-31T05:45:36"/>
  </r>
  <r>
    <x v="1663"/>
    <s v="ghost -- a music video"/>
    <s v="music is as important to the eyes as it is to the ears. help bring ghost to life in front of your eyes."/>
    <x v="4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2T00:31:47"/>
    <d v="2015-02-01T00:31:47"/>
  </r>
  <r>
    <x v="1664"/>
    <s v="Grace Sings Grace"/>
    <s v="Korean-American Soprano Grace's Debut Album - coming up in June 2012. Come and be part of this exciting project!"/>
    <x v="4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8:16:58"/>
    <d v="2012-03-16T03:59:00"/>
  </r>
  <r>
    <x v="1665"/>
    <s v="Simply Put is recording an album!"/>
    <s v="Simply Put is recording our debut album and needs to raise funds for studio time, printing and possibly the start of a sound system.  "/>
    <x v="4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5:35:13"/>
    <d v="2011-02-22T03:00:00"/>
  </r>
  <r>
    <x v="1666"/>
    <s v="Venus On Fire + Extraordinary Producer = Legendary New EP"/>
    <s v="Play a KEY role in Venus On Fire's success - Working with a World Class Producer to make a memorable EP."/>
    <x v="4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6:04:33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x v="4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2T01:41:38"/>
    <d v="2014-03-11T06:59:00"/>
  </r>
  <r>
    <x v="1668"/>
    <s v="Jonathan Cody White Makes His Debut EP!!!"/>
    <s v="Making my debut EP &quot;Words Left In My Mind&quot; with the help of Kickstarter and all you awesome people! Thanks for the support!!"/>
    <x v="0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9T03:35:39"/>
    <d v="2011-11-28T04:35:39"/>
  </r>
  <r>
    <x v="1669"/>
    <s v="Summer Gill 'Stormy Weather' EP"/>
    <s v="Hi guys! I'll be recording a 6-7 song EP this summer and I need your help to make it happen! _x000a_Any support is appreciated!"/>
    <x v="4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21:14:36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x v="4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22:19:59"/>
    <d v="2010-07-05T04:00:00"/>
  </r>
  <r>
    <x v="1671"/>
    <s v="Luke O'Brien's Kickstarter"/>
    <s v="I am seeking funding in order to help take my music from a hobby to a career."/>
    <x v="4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13:03:34"/>
    <d v="2016-08-01T13:03:34"/>
  </r>
  <r>
    <x v="1672"/>
    <s v="High Altotude Debut Album"/>
    <s v="Sweet, sweet harmonies from Portland Oregon's premiere high school women's a cappella group."/>
    <x v="4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5:45:30"/>
    <d v="2012-06-04T15:45:30"/>
  </r>
  <r>
    <x v="1673"/>
    <s v="Mastering and Vinyl Production for The Astronomer LP"/>
    <s v="After our exciting mixing session at the Wilco loft, we're ready to master and press vinyl for The Astronomer's newest record!"/>
    <x v="4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21:04:52"/>
    <d v="2015-03-06T21:04:52"/>
  </r>
  <r>
    <x v="1674"/>
    <s v="Candice Russell New EP: IGNITE"/>
    <s v="This is my biggest project YET! The songs are recorded &amp; I need your help to package &amp; promote this music. Let's finish this together!"/>
    <x v="0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14:31:46"/>
    <d v="2016-08-18T06:59:00"/>
  </r>
  <r>
    <x v="1675"/>
    <s v="The Great Party's Debut Album!"/>
    <s v="The Great Party is releasing their debut album. Here's your chance to be a part of it!"/>
    <x v="4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7:35:40"/>
    <d v="2011-10-16T22:03:00"/>
  </r>
  <r>
    <x v="1676"/>
    <s v="Bridge 19 CD Release Tour"/>
    <s v="Help fund Bridge 19's tour in support of their first duo record, to be released in May 2012."/>
    <x v="4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7:25:47"/>
    <d v="2012-04-21T03:59:00"/>
  </r>
  <r>
    <x v="1677"/>
    <s v="Andrius Pojavis new album &quot;Seven&quot;"/>
    <s v="It's time to record my new album. Studio, musicians and arranger are ready, are you coming on this journey with me?"/>
    <x v="0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9:46:16"/>
    <d v="2016-04-16T05:59:00"/>
  </r>
  <r>
    <x v="1678"/>
    <s v="Cassandra Violet &quot;Beyond the Fray&quot; Music Video"/>
    <s v="Help me make an amazing music video so that I can take my music to the next level and get a manager!"/>
    <x v="4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20:31:11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x v="4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9T01:39:05"/>
    <d v="2011-07-22T01:39:05"/>
  </r>
  <r>
    <x v="1680"/>
    <s v="Kick Out a Record"/>
    <s v="Working Musician dilemma #164: how the taxman put Kick the Record 2.0 on hold"/>
    <x v="4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8:11:07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x v="10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8T02:54:44"/>
    <d v="2017-03-29T02:00:00"/>
  </r>
  <r>
    <x v="1682"/>
    <s v="Looking Up &amp; Holding On CD Project - Christian songwriter"/>
    <s v="Christian singer-wongerwriter searching for funding to record CD of original Christian music."/>
    <x v="0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5:07:40"/>
    <d v="2017-04-14T04:07:40"/>
  </r>
  <r>
    <x v="1683"/>
    <s v="Manman doudou tÃ©moignage d'une mÃ¨re Album"/>
    <s v="Rendre tÃ©moignage de ce que Dieu fait chaque jour pour moi et venir en  aide  aux autres, c'est  mon but."/>
    <x v="4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8:45:38"/>
    <d v="2017-04-07T18:45:38"/>
  </r>
  <r>
    <x v="1684"/>
    <s v="Goodness &amp; Mercy EP - Marty Mikles"/>
    <s v="New Music from Marty Mikles!  A new EP all about God's Goodness &amp; Mercy."/>
    <x v="0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9:34:01"/>
    <d v="2017-03-17T18:34:01"/>
  </r>
  <r>
    <x v="1685"/>
    <s v="Help Support Brad Dassey's Music"/>
    <s v="My name is Brad Dassey.  I've been composing and making music for 18 years now.  I want to get my music out there even further."/>
    <x v="2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6:00:23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x v="0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20:15:19"/>
    <d v="2017-04-27T19:15:19"/>
  </r>
  <r>
    <x v="1687"/>
    <s v="Fike // You Say Speak We Say Move"/>
    <s v="Be a part of bringing &quot;YOU SAY SPEAK WE SAY MOVE&quot; into existence with FIKE. This is our first album since moving back to Baton Rouge!"/>
    <x v="1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8T01:07:25"/>
    <d v="2017-04-10T20:15:00"/>
  </r>
  <r>
    <x v="1688"/>
    <s v="Christofer Scott: Dive In EP"/>
    <s v="Professionally recording a worship and contemporary Christian music album that connects to people and connects their heart to God."/>
    <x v="4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12:49:54"/>
    <d v="2017-04-09T11:49:54"/>
  </r>
  <r>
    <x v="1689"/>
    <s v="Fly Away"/>
    <s v="Praising the Living God in the second half of life."/>
    <x v="4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22:37:10"/>
    <d v="2017-03-16T21:37:10"/>
  </r>
  <r>
    <x v="1690"/>
    <s v="NewKings Album &quot;Rise Up&quot;"/>
    <s v="Our newest project! We are hard at it trying to bring music that uplifts the spirit, and tells a story of life-changing love."/>
    <x v="4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10:20:42"/>
    <d v="2017-04-06T09:20:42"/>
  </r>
  <r>
    <x v="1691"/>
    <s v="Sing Like You Were Meant To!"/>
    <s v="TUV Online is making highly effective vocal training available &amp; affordable to churches, worship leaders and singers around the world!"/>
    <x v="5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6:50:08"/>
    <d v="2017-04-03T01:00:00"/>
  </r>
  <r>
    <x v="1692"/>
    <s v="Get Your Hopes Up"/>
    <s v="After 3 years.....It's time for some new music! Album #2 is in motion and I can't wait to share it with all of you!"/>
    <x v="0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2T03:37:47"/>
    <d v="2017-03-26T23:59:00"/>
  </r>
  <r>
    <x v="1693"/>
    <s v="Debut Studio EP // Sam Hibbard"/>
    <s v="Creating and playing music is what i love. I long to produce &amp; release fresh, raw and relevant songs that come straight from the heart."/>
    <x v="4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22:05:12"/>
    <d v="2017-04-09T20:00:00"/>
  </r>
  <r>
    <x v="1694"/>
    <s v="Thundercreek Studios"/>
    <s v="Hey all I'm building out my Christian Recording studio in a new building. I have the building but lack the funds to build it out!!!"/>
    <x v="1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16:04:3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x v="1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7T00:45:14"/>
    <d v="2017-04-10T01:00:00"/>
  </r>
  <r>
    <x v="1696"/>
    <s v="Angel Talking truth to share with the world."/>
    <s v="I was dying. No will to live. Angel spoke to me. Changed my life. Help me to Share the message with the world. My life changing story."/>
    <x v="10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2T01:40:11"/>
    <d v="2017-04-01T00:40:11"/>
  </r>
  <r>
    <x v="1697"/>
    <s v="Undivided Heart - a worship album by John Gabriel Arends"/>
    <s v="You can help create an awesome new worship album and in return get exclusive rewards ONLY for backers of this project."/>
    <x v="1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1T00:47:28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0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2T04:59:20"/>
    <d v="2017-03-26T03:33:00"/>
  </r>
  <r>
    <x v="1699"/>
    <s v="THE WORSHIP ALBUM!"/>
    <s v="Friends! Will you help me create a new worship album??! I want this album to give God the worship he deserves and draw people to Him."/>
    <x v="0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20:44:05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x v="8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2T01:43:1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x v="0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15:56:45"/>
    <d v="2015-01-15T15:56:45"/>
  </r>
  <r>
    <x v="1702"/>
    <s v="lyndale lewis and new vision prosper cd release"/>
    <s v="I can do all things through christ jesus"/>
    <x v="6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20:52:30"/>
    <d v="2015-03-30T19:52:30"/>
  </r>
  <r>
    <x v="1703"/>
    <s v="Joy Full Noise!"/>
    <s v="I would love for you to be a part of helping me raise money for music and video production to launch my first Worship album!"/>
    <x v="0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2T06:45:37"/>
    <d v="2015-08-31T06:45:37"/>
  </r>
  <r>
    <x v="1704"/>
    <s v="Jericho Down Worship Album"/>
    <s v="We want to record an album of popular praise &amp; worship songs with our own influence and style."/>
    <x v="4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7T03:21:13"/>
    <d v="2015-02-16T03:21:13"/>
  </r>
  <r>
    <x v="1705"/>
    <s v="Piano Prayer Album - Russ James"/>
    <s v="An instrumental album that ranges from hymns to contemporary music. All the music is recorded by myself."/>
    <x v="4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9T00:24:06"/>
    <d v="2015-09-09T16:00:00"/>
  </r>
  <r>
    <x v="1706"/>
    <s v="Gemeinde in Bremen"/>
    <s v="Unsere &quot;Aufgabe&quot; ist es, fÃ¼r Christen da zu sein die keiner Gemeinde angehÃ¶ren. Zudem spielt Lobpreis eine Zentrale Rolle."/>
    <x v="0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7:21:12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x v="0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7:18:15"/>
    <d v="2016-03-28T16:18:15"/>
  </r>
  <r>
    <x v="1708"/>
    <s v="Praise: It's what we do"/>
    <s v="A debut album for the New Gate Church's praise team; making a cd filled with original songs from a team of misfits with 1 goal in mind"/>
    <x v="0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20:48:26"/>
    <d v="2016-05-01T20:48:26"/>
  </r>
  <r>
    <x v="1709"/>
    <s v="Psalms"/>
    <s v="A project to set psalms to music. The psalms are taken from the English Standard Version (ESV) of the Bible."/>
    <x v="4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13:31:54"/>
    <d v="2014-08-31T19:39:00"/>
  </r>
  <r>
    <x v="1710"/>
    <s v="Producing a live album of our upcoming Europe tour"/>
    <s v="We want to create a gospel live album which has never been produced before."/>
    <x v="0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14:11:28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x v="1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15:30:34"/>
    <d v="2014-09-01T15:30:34"/>
  </r>
  <r>
    <x v="1712"/>
    <s v="Midwest Cowboy Ministries"/>
    <s v="Recording/equipment for MCM - a team of musicians who will help your local musicians to hold your own Cowboy Church with Gospel Music"/>
    <x v="0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21:55:53"/>
    <d v="2015-06-30T21:55:53"/>
  </r>
  <r>
    <x v="1713"/>
    <s v="&quot;UNCOVERED ME&quot;"/>
    <s v="This music project is a compilation to my up-coming book UNCOVERED ME, I need your support to help me go to New York and complete it."/>
    <x v="4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9:13:32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x v="9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22:02:41"/>
    <d v="2015-05-01T22:02:41"/>
  </r>
  <r>
    <x v="1715"/>
    <s v="The Heart of a P.K."/>
    <s v="Kimberly Stokes the daughter of Elder Baby Stokes Jr, of Bibleway C.O.G.I.C, is currently working on a EP. She is sharing her heart"/>
    <x v="0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01T05:13:0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x v="4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13:51:39"/>
    <d v="2016-12-09T14:51:39"/>
  </r>
  <r>
    <x v="1717"/>
    <s v="Shift Records A New EP!"/>
    <s v="Our first record created to reach, inspire, and ultimately express the love of Jesus to our generation."/>
    <x v="4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23:33:58"/>
    <d v="2016-04-21T04:00:00"/>
  </r>
  <r>
    <x v="1718"/>
    <s v="The Prodigal Son"/>
    <s v="A melody for the galaxy."/>
    <x v="7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14:39:09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x v="4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12:49:51"/>
    <d v="2014-09-17T12:49:51"/>
  </r>
  <r>
    <x v="1720"/>
    <s v="Justin &amp; Elly Heckel DEBUT ALBUM!"/>
    <s v="Justin and Elly Heckel just finished recording their Debut Album and need your help to release it to the rest of the World!"/>
    <x v="4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8:47:51"/>
    <d v="2014-11-09T19:47:51"/>
  </r>
  <r>
    <x v="1721"/>
    <s v="&quot;HEAVEN'S CALLING&quot;"/>
    <s v="Heavens calling is an album for people all over the world in need of a healing for the soul, positive mindset and total prosperity"/>
    <x v="0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11:04:23"/>
    <d v="2015-12-11T11:04:23"/>
  </r>
  <r>
    <x v="1722"/>
    <s v="Preserving the DC Gospel Stars"/>
    <s v="I am raising money to leave a legacy for the DC Gospel Stars and preserve this art form for music lovers of this style."/>
    <x v="4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23:03:49"/>
    <d v="2016-04-03T00:10:00"/>
  </r>
  <r>
    <x v="1723"/>
    <s v="Straighter Road Album Fundraiser"/>
    <s v="We are a vocal group from the Northwest looking to create a gospel, jazz, a cappella ablum and would love the support of music lovers."/>
    <x v="1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9:48:35"/>
    <d v="2015-07-01T06:00:00"/>
  </r>
  <r>
    <x v="1724"/>
    <s v="Die Another Day 1st CD (Christian Rock)"/>
    <s v="We are just some guys who Love the Lord and want to share our personal experiences of what GOD has done for us through our music."/>
    <x v="0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22:22:42"/>
    <d v="2014-10-30T22:22:42"/>
  </r>
  <r>
    <x v="1725"/>
    <s v="Unveiled Debut Album"/>
    <s v="Christian band signed to VECA Records to release their debut album in Spring 2015.  This ministry is relying on faith-based donations."/>
    <x v="0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23:14:09"/>
    <d v="2014-08-24T23:14:09"/>
  </r>
  <r>
    <x v="1726"/>
    <s v="&quot;Every Day&quot; CD by Amanda Joy Hall"/>
    <s v="Amanda Joy Hall's sophomore album, &quot;Every Day&quot;. Release expected July 2014"/>
    <x v="0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22:04:24"/>
    <d v="2014-06-27T22:04:24"/>
  </r>
  <r>
    <x v="1727"/>
    <s v="New album - Prophetic guitar soundscapes, Volume 2"/>
    <s v="Please help fund my second Prophetic Guitar album. Be a part of a pioneering and groundbreaking sound released from Heaven."/>
    <x v="4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22:16:17"/>
    <d v="2015-04-05T11:00:00"/>
  </r>
  <r>
    <x v="1728"/>
    <s v="With His Presence"/>
    <s v="Be in God's presence through instrumental covers of hymns. Help me build a home studio to freely distribute this album."/>
    <x v="4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15:01:14"/>
    <d v="2015-10-21T15:01:14"/>
  </r>
  <r>
    <x v="1729"/>
    <s v="Message from Beyond - A Gospel Music Project"/>
    <s v="A few years back, I was inspired to write some songs, turned out the messages are real but a little scary, I need help to produce."/>
    <x v="1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1T01:15:06"/>
    <d v="2016-06-10T01:15:06"/>
  </r>
  <r>
    <x v="1730"/>
    <s v="Triumph Over Trials/ Hope Through the Hurt"/>
    <s v="Hello, I am raising money to fund my first solo Album.  This project is my testimony that God is truly our shelter in the storm."/>
    <x v="4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5T02:06:23"/>
    <d v="2015-10-25T02:06:23"/>
  </r>
  <r>
    <x v="1731"/>
    <s v="Sam Cox Band First Christian Tour"/>
    <s v="We are a Christin Worship band looking to midwest tour. God Bless!"/>
    <x v="4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21:45:52"/>
    <d v="2015-06-11T15:00:00"/>
  </r>
  <r>
    <x v="1732"/>
    <s v="Christian Lifestyle Multicultural Expo"/>
    <s v="This event will be free to the public with approximately 20 Christian vocalist and choirs from several genres. Rock,Blue Grass,Hip Hop."/>
    <x v="4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6:24:41"/>
    <d v="2016-01-16T05:00:00"/>
  </r>
  <r>
    <x v="1733"/>
    <s v="What Faith Is EP/Album"/>
    <s v="I am trying to share the music I am blessed to have written. https://www.johncox4.com or https://reverbnation.com/johncox4"/>
    <x v="1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6:12:54"/>
    <d v="2016-09-13T21:30:00"/>
  </r>
  <r>
    <x v="1734"/>
    <s v="Street Prophet Los CD and new book"/>
    <s v="This is a double venture project. I have finished a new manuscript and currently working on creating a Christian rap CD."/>
    <x v="4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8T00:52:36"/>
    <d v="2015-05-08T00:52:36"/>
  </r>
  <r>
    <x v="1735"/>
    <s v="Leo's RainSong Artist program"/>
    <s v="RainSong is letting my buy a discounted guitar. I will use this to offer my talents to the ministry programs I'm a part of."/>
    <x v="4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9:32:25"/>
    <d v="2016-08-07T19:32:25"/>
  </r>
  <r>
    <x v="1736"/>
    <s v="In His Presence"/>
    <s v="A unique meditative album reflecting on the life of Christ, inviting Him into your presence"/>
    <x v="4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20:40:33"/>
    <d v="2015-11-08T21:40:33"/>
  </r>
  <r>
    <x v="1737"/>
    <s v="Healing"/>
    <s v="An instrumental project in which all songs are incorporated around the healing power of our God. Used for times of prayer &amp; devotion"/>
    <x v="4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22:46:32"/>
    <d v="2015-07-20T22:46:32"/>
  </r>
  <r>
    <x v="1738"/>
    <s v="The Flashing Lights"/>
    <s v="Music that inspires and gives hope for overcoming and change. And it is good music."/>
    <x v="0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20:59:02"/>
    <d v="2014-10-02T20:59:02"/>
  </r>
  <r>
    <x v="1739"/>
    <s v="SWEET LOVE - a Lovely Christian WEDDING SONG Happy Marriage"/>
    <s v="HELP US RECORD -- SWEET LOVE -- Listen to this sped up ROUGH version and be sure and check out the unique REWARDS ---"/>
    <x v="4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20:58:52"/>
    <d v="2016-05-04T19:58:52"/>
  </r>
  <r>
    <x v="1740"/>
    <s v="Recording Studio Time"/>
    <s v="I recently recorded a new single. With your help I can return to the studio. Would you like to be part of my next worship project?"/>
    <x v="4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9:37:02"/>
    <d v="2015-07-16T19:37:02"/>
  </r>
  <r>
    <x v="1741"/>
    <s v="Caught off Guard"/>
    <s v="A photo journal documenting my experiences and travels across New Zealand"/>
    <x v="4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5:04:3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x v="4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21:02:50"/>
    <d v="2017-01-07T21:00:00"/>
  </r>
  <r>
    <x v="1743"/>
    <s v="The Fringes Project: Photobook of a Dying Language"/>
    <s v="Visual documentation of the endangered IÃ±upiat language, captured in the form of a printed photography book."/>
    <x v="0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22:12:55"/>
    <d v="2016-08-27T03:59:00"/>
  </r>
  <r>
    <x v="1744"/>
    <s v="Water World"/>
    <s v="This book is the embodiment of my passion for water &amp; photography, which I hope will inspire you to pick up your camera and explore."/>
    <x v="0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14:31:17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x v="0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6:13:58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x v="6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5T04:14:27"/>
    <d v="2016-11-24T02:00:00"/>
  </r>
  <r>
    <x v="1747"/>
    <s v="'Tulip, my mother's favourite flower' - A Photo Book."/>
    <s v="A beautiful, limited edition, photobook about the story of the last year of my mother's life, to be published by Dewi Lewis."/>
    <x v="0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10:27:10"/>
    <d v="2015-11-13T15:00:00"/>
  </r>
  <r>
    <x v="1748"/>
    <s v="So It Is: Vancouver"/>
    <s v="Telling the story of the city through remarkable people who live in Vancouver today."/>
    <x v="10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22:49:03"/>
    <d v="2015-09-02T22:49:03"/>
  </r>
  <r>
    <x v="1749"/>
    <s v="E FOTOGRAFESCHE RECKBLECK - 367 DEEG AM AUSLAND ASAZ"/>
    <s v="Help me fund the production run of my first book by local Photographer Sandro Ortolani."/>
    <x v="1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23:25:21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x v="0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20:05:04"/>
    <d v="2016-04-19T20:05:04"/>
  </r>
  <r>
    <x v="1751"/>
    <s v="Daily Bread: Stories from Rural Greece"/>
    <s v="Photographs and stories culled from 10 years of road trips through rural Greece"/>
    <x v="1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8:45:23"/>
    <d v="2015-03-19T17:45:23"/>
  </r>
  <r>
    <x v="1752"/>
    <s v="Adfectus Book"/>
    <s v="A little book of calm, in picture form, that will soothe the soul and un-furrow the brow."/>
    <x v="4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6:04:4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x v="6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7:59:28"/>
    <d v="2016-03-21T16:59:28"/>
  </r>
  <r>
    <x v="1754"/>
    <s v="OFFICIAL OTTAWA (an unofficial portrait)"/>
    <s v="A photography publication that looks behind the myths, clichÃ©s and fairytales that surround Ottawa, the capital of Canada."/>
    <x v="0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21:02:33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x v="2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8:56:01"/>
    <d v="2015-10-05T18:56:01"/>
  </r>
  <r>
    <x v="1756"/>
    <s v="214: A Photobook of Dallas Hip Hop"/>
    <s v="214 is a photobook about the local hip hop culture in Dallas, Texas between 2012 and 2014 by photographer, Mariah Tyler."/>
    <x v="0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20T04:01:09"/>
    <d v="2016-08-29T04:01:09"/>
  </r>
  <r>
    <x v="1757"/>
    <s v="The Resurgence of Femininity Photo Thesis"/>
    <s v="I want to create a self published photo art book on the topic of the resurgence of femininity."/>
    <x v="0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9:51:23"/>
    <d v="2017-01-28T19:29:00"/>
  </r>
  <r>
    <x v="1758"/>
    <s v="Yashica TLR Cameras History -Playing Cards"/>
    <s v="Yashica TLRs (Twin Lens Reflex) history cards are a cool way to present Yashica TLR collections in a fun way: by playing cards. Enjoy!"/>
    <x v="4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22:56:32"/>
    <d v="2016-07-14T22:56:32"/>
  </r>
  <r>
    <x v="1759"/>
    <s v="Death Valley"/>
    <s v="Death Valley will be the first photo book of Andi State"/>
    <x v="0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9:53:49"/>
    <d v="2015-03-25T18:53:49"/>
  </r>
  <r>
    <x v="1760"/>
    <s v="Portraits by Aris Jerome"/>
    <s v="Thank you all so much for your pledges! We reached the goal! To continue supporting or for any questions email arisjerome@gmail.com"/>
    <x v="0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6:08:33"/>
    <d v="2016-02-25T16:08:33"/>
  </r>
  <r>
    <x v="1761"/>
    <s v="I Wanted To See Boobs"/>
    <s v="A hardcover photobook telling the naked truth of a young photographers journey."/>
    <x v="2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13:37:40"/>
    <d v="2015-09-12T13:37:40"/>
  </r>
  <r>
    <x v="1762"/>
    <s v="&quot;The Naked Pixel&quot; Ali Pakele"/>
    <s v="Project rewards $25 gets you 190+ digital images"/>
    <x v="2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23:34:05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x v="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20:50:40"/>
    <d v="2016-10-23T20:50:40"/>
  </r>
  <r>
    <x v="1764"/>
    <s v="Blood, Sweat &amp; Tears - Photobook"/>
    <s v="Individual sportspeople are masters of their own destiny. This book is a gritty behind the scenes look at boxers striving for success"/>
    <x v="1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11:39:39"/>
    <d v="2014-08-03T11:39:39"/>
  </r>
  <r>
    <x v="1765"/>
    <s v="Oklahoma, The Way I See It; The Book"/>
    <s v="Everyday I meet new people and everyday I learn a new story. These are the most popular of those stories from the first year of OTWISI."/>
    <x v="1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23:31:52"/>
    <d v="2014-08-13T23:31:52"/>
  </r>
  <r>
    <x v="1766"/>
    <s v="Photographic book on Melbourne's music scene"/>
    <s v="I want to create a beautiful book which documents the Melbourne music scene."/>
    <x v="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20:38:08"/>
    <d v="2014-08-25T20:38:08"/>
  </r>
  <r>
    <x v="1767"/>
    <s v="OR-GÃ“L-HO -A search for meaning during the World Cup"/>
    <s v="A photographic search for the true meaning of pride for ones country during the World Cup"/>
    <x v="0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15:48:04"/>
    <d v="2014-08-03T15:48:04"/>
  </r>
  <r>
    <x v="1768"/>
    <s v="SWFTTR: Southwest Farm-to-Table Recipes"/>
    <s v="My goal is to create a catalog of farm-to-table recipes with stunning images from restaurants and farms in the southwest."/>
    <x v="0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13:27:24"/>
    <d v="2014-09-27T13:27:24"/>
  </r>
  <r>
    <x v="1769"/>
    <s v="Navajo Textile Project"/>
    <s v="To create a publication, and exhibition documenting the collection of Jamie Ross, longtime collector of Navajo Textiles"/>
    <x v="3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9:39:1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x v="8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8:43:14"/>
    <d v="2014-10-14T18:43:14"/>
  </r>
  <r>
    <x v="1771"/>
    <s v="&quot;Drakes Folly&quot;"/>
    <s v="Photographic book on the historic oil region of Pennsylvania where Edwin Drake drilled the well that started the modern oil industry."/>
    <x v="4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23:30:40"/>
    <d v="2014-10-23T23:30:40"/>
  </r>
  <r>
    <x v="1772"/>
    <s v="White Mountain"/>
    <s v="A photobook and a short documentary film telling the story of Holocaust in Northwestern Lithuania"/>
    <x v="0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7:13:56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x v="5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8:14:58"/>
    <d v="2015-01-19T18:14:58"/>
  </r>
  <r>
    <x v="1774"/>
    <s v="The World Upside Down: Portraits"/>
    <s v="A photo book of the artist's present and future portraits from 2013 to 2015, including actor and human rights activist George Takei."/>
    <x v="4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8T05:14:52"/>
    <d v="2014-11-29T14:59:00"/>
  </r>
  <r>
    <x v="1775"/>
    <s v="Muhammad Ali - The Comeback"/>
    <s v="Rarely seen images of Muhammad Ali in his prime as he trained in Miami Beach at the famous 5th Street Gym in the early 70s"/>
    <x v="5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23:26:00"/>
    <d v="2014-10-24T23:26:00"/>
  </r>
  <r>
    <x v="1776"/>
    <s v="Dubai: A Synthetic City - Photobook &amp; Journal"/>
    <s v="A documentation of the implications of hedonistic architectural ventures in Dubai, the fastest growing city on the planet."/>
    <x v="0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22:57:51"/>
    <d v="2014-10-29T22:57:51"/>
  </r>
  <r>
    <x v="1777"/>
    <s v="All along the Control Tower"/>
    <s v="Photobook â€˜All along the Control Towerâ€™ by Theo and Frans Barten. Photos of more than 50 disused WW2 Control Towers in the UK."/>
    <x v="4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8:34:13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x v="10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20:43:15"/>
    <d v="2015-03-27T19:43:15"/>
  </r>
  <r>
    <x v="1779"/>
    <s v="Ozymandias : a photo book"/>
    <s v="Publication of an award-winning photographic series that explores the endless and beautiful dance between creation and destruction."/>
    <x v="1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16:36:20"/>
    <d v="2016-09-02T16:36:20"/>
  </r>
  <r>
    <x v="1780"/>
    <s v="Native Nation"/>
    <s v="It is time to recognize and give to the indigenus groups the credit they deserve. It is time to understand where we come from."/>
    <x v="5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14:25:1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x v="0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14:49:05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x v="7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13:48:09"/>
    <d v="2016-02-21T13:48:09"/>
  </r>
  <r>
    <x v="1783"/>
    <s v="Hues of my Vision"/>
    <s v="My Buddy Spirit and I, Ara, camping full time camera on hand for a bit over nine years. &quot;Hue of my Vision&quot; is our Photo Book."/>
    <x v="3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22:47:58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x v="0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15:44:00"/>
    <d v="2015-01-31T03:25:00"/>
  </r>
  <r>
    <x v="1785"/>
    <s v="Hank Bought A Bus - A photobook of our bus and adventure."/>
    <s v="A book about a school bus converted into a living space, and the adventure shared by friends on its maiden voyage."/>
    <x v="8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5T03:14:15"/>
    <d v="2014-10-16T00:00:00"/>
  </r>
  <r>
    <x v="1786"/>
    <s v="Observations in 6x6"/>
    <s v="A photo book that shows a timeless trip from Portugal to Sri Lanka in a subjective point of view through an old Hasselblad objective."/>
    <x v="4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13:12:57"/>
    <d v="2014-12-15T13:12:57"/>
  </r>
  <r>
    <x v="1787"/>
    <s v="Alpamayo to Yerupaja"/>
    <s v="Raising awareness to the effects of global warming through photographs of the high mountains of Peru."/>
    <x v="1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15:43:57"/>
    <d v="2015-04-04T14:43:57"/>
  </r>
  <r>
    <x v="1788"/>
    <s v="Beyond the Pale"/>
    <s v="A photo book celebrating Goths, exploring their lives and giving an insight into what Goth is for them."/>
    <x v="0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22:45:42"/>
    <d v="2014-10-31T22:45:42"/>
  </r>
  <r>
    <x v="1789"/>
    <s v="Paintball: Beyond The Paint"/>
    <s v="I want to create a portfolio to show all the aspects of the adrenaline filled game of paintball. Focusing on tournament players"/>
    <x v="0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3T06:00:03"/>
    <d v="2015-01-12T06:00:03"/>
  </r>
  <r>
    <x v="1790"/>
    <s v="Return to Relevance: The Scott Hyde Archive"/>
    <s v="70 years of incredible photography sits patiently in old film sheet boxes, waiting for a return to relevance."/>
    <x v="5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16:11:18"/>
    <d v="2015-02-05T16:11:18"/>
  </r>
  <r>
    <x v="1791"/>
    <s v="disCover: Napoli"/>
    <s v="For the love of street photography and the beauty of traditional cultures in southern Italy."/>
    <x v="4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7:46:05"/>
    <d v="2015-01-29T17:46:05"/>
  </r>
  <r>
    <x v="1792"/>
    <s v="Bensinger's: Photographs by Helaine Garren"/>
    <s v="In 1970 Helaine Garren shot a series of images at Bensingerâ€™s Pool Hall in Chicago, Illinois."/>
    <x v="9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4T00:44:42"/>
    <d v="2015-08-10T06:59:00"/>
  </r>
  <r>
    <x v="1793"/>
    <s v="Live to Learn, Learn to Fight, Fight to Live - The Karen"/>
    <s v="The beginning of a long term project to document life of the Karen ethnic group on the border of Thailand and Burma."/>
    <x v="4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21:24:00"/>
    <d v="2014-11-27T22:24:00"/>
  </r>
  <r>
    <x v="1794"/>
    <s v="Venus as Men"/>
    <s v="&quot;Venus as Menâ€ is a book about beauty of masculine nude. Is a reflection about men as a sensitive and sensual being and gender equity."/>
    <x v="0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13:13:42"/>
    <d v="2015-02-11T13:13:42"/>
  </r>
  <r>
    <x v="1795"/>
    <s v="THE AFGHANS - A Photo Book"/>
    <s v="A photography book documenting the impact of the ISAF mission on the Afghan people of Mazar-e Sharif."/>
    <x v="9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6:55:41"/>
    <d v="2016-10-14T16:00:00"/>
  </r>
  <r>
    <x v="1796"/>
    <s v="Kenema"/>
    <s v="Kenema is a stunning portrait photography book by British Photographer, Peter Dibdin, capturing community life in Kenema, Sierra Leone."/>
    <x v="6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10:32:46"/>
    <d v="2016-07-24T10:32:46"/>
  </r>
  <r>
    <x v="1797"/>
    <s v="Remnants, A Photography Book to Send to Congress"/>
    <s v="A photography book that serves as a call to action for Congress to stand up for survivors of domestic and sexual assault."/>
    <x v="1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13:39:49"/>
    <d v="2016-12-15T13:39:49"/>
  </r>
  <r>
    <x v="1798"/>
    <s v="Amoung Charros and Poetry/Entre Charros y Poesias"/>
    <s v="A photographic series on Mexican cowboys that I want to have published as a fine art book that will also include cowboy poetry."/>
    <x v="6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7:50:33"/>
    <d v="2016-02-04T07:50:33"/>
  </r>
  <r>
    <x v="1799"/>
    <s v="The UnDiscovered Image"/>
    <s v="The UnDiscovered Image, a monthly publication dedicated to photographers."/>
    <x v="4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20:13:28"/>
    <d v="2014-11-11T21:13:28"/>
  </r>
  <r>
    <x v="1800"/>
    <s v="The Sikh Project Book"/>
    <s v="Shot over 3 years in the U.K &amp; U.S, and featured in press worldwide, we need your help to back the highly anticipated Sikh Project book"/>
    <x v="11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14:32:50"/>
    <d v="2016-10-10T14:32:50"/>
  </r>
  <r>
    <x v="1801"/>
    <s v="Come, Bring, Punish"/>
    <s v="Get involved in Come, Bring, Punish, a new photo book by Ewen Spencer, documenting the European Ballroom scene and the life around it"/>
    <x v="6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15:51:08"/>
    <d v="2015-12-15T12:10:00"/>
  </r>
  <r>
    <x v="1802"/>
    <s v="Out Of The Dark"/>
    <s v="Inner Darkness turned into a photobook. Personal work i shot during my recovery...in Berlin."/>
    <x v="4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11:20:30"/>
    <d v="2015-06-27T21:59:00"/>
  </r>
  <r>
    <x v="1803"/>
    <s v="On the Verge, the book."/>
    <s v="Photographs capture fleeting experiences, where childhood is our past and adulthood is our future. In between. On the verge."/>
    <x v="6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4T01:43:02"/>
    <d v="2015-02-14T01:43:02"/>
  </r>
  <r>
    <x v="1804"/>
    <s v="No Dar Papaya:  Photographs from Colombia 2003-2013"/>
    <s v="A beautiful book of Polaroid photographs which celebrates the beauty, diversity, and distinctive character of Colombia"/>
    <x v="6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16:16:44"/>
    <d v="2015-11-14T17:16:44"/>
  </r>
  <r>
    <x v="1805"/>
    <s v="Book &quot;The Travellers&quot;"/>
    <s v="The production of the book about my long term project &quot;The Travellers&quot;, Ireland`s biggest minority group with a nomadic origin."/>
    <x v="8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9:17:38"/>
    <d v="2015-10-02T18:00:00"/>
  </r>
  <r>
    <x v="1806"/>
    <s v="American Presidents Naked"/>
    <s v="Join me in publishing an amazing and unprecedented book with full frontal photopraphs of 8 American Presidents Naked"/>
    <x v="8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15:19:09"/>
    <d v="2014-09-30T15:19:09"/>
  </r>
  <r>
    <x v="1807"/>
    <s v="Anywhere but Here"/>
    <s v="I want to explore alternative cultures and lifestyles in America."/>
    <x v="0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9T01:38:33"/>
    <d v="2014-09-28T01:38:33"/>
  </r>
  <r>
    <x v="1808"/>
    <s v="An Iranian Journey"/>
    <s v="An Iranian Journey exposes the duality of life in modern Iran where youth navigate a thicket of Islamic laws and customs to live freely"/>
    <x v="9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16:20:30"/>
    <d v="2017-02-11T16:20:30"/>
  </r>
  <r>
    <x v="1809"/>
    <s v="Hamilton: A Different Perspective"/>
    <s v="A stunning photo book highlighting the visual diversity of the City of Hamilton and showcasing it in a new light."/>
    <x v="4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21:47:19"/>
    <d v="2015-03-01T21:47:19"/>
  </r>
  <r>
    <x v="1810"/>
    <s v="Film Speed"/>
    <s v="Film Speed is a series of Zines focusing on architecture shot completely on 35 and 120mm film."/>
    <x v="2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21:50:26"/>
    <d v="2014-08-21T21:50:26"/>
  </r>
  <r>
    <x v="1811"/>
    <s v="The Year of Sunsets"/>
    <s v="A collection of 365 color photographs of sunsets in 2014, beautifully presented in a hardcover book."/>
    <x v="10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10:24:30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x v="0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7:38:56"/>
    <d v="2016-07-03T07:38:56"/>
  </r>
  <r>
    <x v="1813"/>
    <s v="Libya : The Lost Days"/>
    <s v="This project aims to document, Libyan photographic history; through both print and artisan mediums ."/>
    <x v="0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21:20:12"/>
    <d v="2014-08-08T21:20:12"/>
  </r>
  <r>
    <x v="1814"/>
    <s v="My Favourite Colour Was Yellow"/>
    <s v="A self published photo book documenting the overwhelming presence of the colour pink, in young girls lives here in the UK."/>
    <x v="1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7:32:16"/>
    <d v="2015-02-28T07:32:16"/>
  </r>
  <r>
    <x v="1815"/>
    <s v="Texas to Florida"/>
    <s v="Photographic roadtrip from Dallas/Ft Worth, Texas to Florida's beaches. A summer photography roadtrip project to include 5 states."/>
    <x v="4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21:45:37"/>
    <d v="2015-07-01T21:45:37"/>
  </r>
  <r>
    <x v="1816"/>
    <s v="Moments of Passion"/>
    <s v="A unique Photographic Book Project about the Passionate Moments and Strong Emotions that lie within Karate"/>
    <x v="9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21:01:43"/>
    <d v="2016-07-25T19:00:00"/>
  </r>
  <r>
    <x v="1817"/>
    <s v="Through the Lens of Jerry Gustafson"/>
    <s v="Hundreds of breathtaking rodeo photographs collected in a beautiful coffee table book."/>
    <x v="6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15:53:27"/>
    <d v="2017-01-30T06:59:00"/>
  </r>
  <r>
    <x v="1818"/>
    <s v="Give Me Your Goofy-ist"/>
    <s v="We are all different, this is a way to honor and celebrate the authenticity in being different."/>
    <x v="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5:37:30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x v="4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8:03:16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x v="9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2T02:01:30"/>
    <d v="2015-04-01T01:01:30"/>
  </r>
  <r>
    <x v="1821"/>
    <s v="Glass Cloud on the road!"/>
    <s v="Glass Cloud tour dates are already beginning to pile up. They are turning to YOU to help get them from town to town."/>
    <x v="4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7:39:27"/>
    <d v="2012-03-03T07:39:27"/>
  </r>
  <r>
    <x v="1822"/>
    <s v="Wood Butcher's new music video- I Don't Wanna Party"/>
    <s v="Wood Butcher needs your help to make this happen. Buy a CD, support local music!"/>
    <x v="2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9:07:42"/>
    <d v="2014-01-31T19:01:00"/>
  </r>
  <r>
    <x v="1823"/>
    <s v="Our Band Van Needs Serious Repairs!!!"/>
    <s v="Just as we are getting prepared to tour we find out our van has serious damage and can't run. We unfortunately don't have enough."/>
    <x v="2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6:26:16"/>
    <d v="2012-10-24T16:26:16"/>
  </r>
  <r>
    <x v="1824"/>
    <s v="Tin Man's Broken Wisdom Fund"/>
    <s v="cd fund raiser"/>
    <x v="4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21:59:27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x v="4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20:01:43"/>
    <d v="2013-07-11T20:01:43"/>
  </r>
  <r>
    <x v="1826"/>
    <s v="BEAR GHOST! Professional Recording! Yay!"/>
    <s v="Hear your favorite Bear Ghost in eargasmic quality!"/>
    <x v="4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22:10:17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x v="0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7:49:21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8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21:35:30"/>
    <d v="2014-05-09T22:00:00"/>
  </r>
  <r>
    <x v="1829"/>
    <s v="Help JUICE (Boston) Record Their First Album"/>
    <s v="Everything is set to record are EP except for our finances. Please donate if you can! Any amount is appreciated. "/>
    <x v="4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4T02:06:11"/>
    <d v="2011-01-21T22:00:00"/>
  </r>
  <r>
    <x v="1830"/>
    <s v="Help Vintage Blue Complete and Promote Our Record!"/>
    <s v="We have come a long way on our new record, but now we need your help.  Help us, and together we can make magic!"/>
    <x v="6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6:25:07"/>
    <d v="2014-02-24T16:25:07"/>
  </r>
  <r>
    <x v="1831"/>
    <s v="Darling Waste Trailer Bail Out!"/>
    <s v="After a 2 year Odyssey, Darling Waste's trailer is still not home! We need $3,500 to get it through U.S. Customs!"/>
    <x v="4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23:54:23"/>
    <d v="2012-05-12T23:54:23"/>
  </r>
  <r>
    <x v="1832"/>
    <s v="Black Swan Theories Debut CD"/>
    <s v="Hi! We're the music duo Black Swan Theories and our project is to manufacture our debut CD of 10 already-completed songs.  "/>
    <x v="2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12:57:07"/>
    <d v="2011-03-04T12:57:07"/>
  </r>
  <r>
    <x v="1833"/>
    <s v="HAIRcyclopedia Vol. 2 - The Vault"/>
    <s v="I am writing the second volume in a series of hair band encyclopedias, however I lack the means to afford the costs of the photos."/>
    <x v="2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9T01:03:23"/>
    <d v="2013-03-02T07:59:00"/>
  </r>
  <r>
    <x v="1834"/>
    <s v="TDJ - All Part of the Plan EP/Tour"/>
    <s v="Help us fund our first tour and promote our new EP!"/>
    <x v="1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23:08:15"/>
    <d v="2015-01-24T23:08:15"/>
  </r>
  <r>
    <x v="1835"/>
    <s v="DIRTY LITTLE REBEL EP"/>
    <s v="WE ARE A HARD ROCK/PUNK BAND SEEKING FUNDS TO RECORD A NEW EP. _x000a__x000a_https://www.reverbnation.com/dirtylittlerebel"/>
    <x v="2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6:51:11"/>
    <d v="2016-03-31T15:51:11"/>
  </r>
  <r>
    <x v="1836"/>
    <s v="KICKSTART OUR &lt;+3"/>
    <s v="Help fund our 2013 Sound &amp; Lighting Touring rig!"/>
    <x v="0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9:25:29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8T01:08:55"/>
    <d v="2012-03-18T00:08:55"/>
  </r>
  <r>
    <x v="1838"/>
    <s v="Closure - A Paul Haasch Music Video"/>
    <s v="Paul Haasch is producing his first music video! With awesome people involved and a great vision, it is sure to be an amazing piece."/>
    <x v="4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8:52:37"/>
    <d v="2011-10-01T03:00:00"/>
  </r>
  <r>
    <x v="1839"/>
    <s v="Help The King of Mars Record Their First EP!"/>
    <s v="The King of Mars, a Chicago rock band, needs your help funding their first EP! Visit us at thekingofmars.com for more."/>
    <x v="4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7:19:42"/>
    <d v="2016-10-01T17:19:42"/>
  </r>
  <r>
    <x v="1840"/>
    <s v="City of the Weak on Tour!"/>
    <s v="St. Paul five-piece band City of the Weak hits the road May 9th, heading for Ft. Lauderdale to attend the Driven Music Conference!"/>
    <x v="2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8T02:18:30"/>
    <d v="2013-05-07T04:59:00"/>
  </r>
  <r>
    <x v="1841"/>
    <s v="Hydra Effect Debut EP"/>
    <s v="Hard Rock with a Positive Message. Help us fund, release and promote our debut EP!"/>
    <x v="4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20:17:25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x v="4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5:09:41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1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23:52:34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x v="4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23:21:5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x v="4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7:59:58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x v="6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5:36:17"/>
    <d v="2012-12-15T15:36:17"/>
  </r>
  <r>
    <x v="1847"/>
    <s v="Deathtrap America Spring 2015 Tour"/>
    <s v="Deathtrap America is touring the country this spring.  Your pledge will help us across the country with Faster Pussycat and QueensrÃ¿che"/>
    <x v="4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5:40:32"/>
    <d v="2015-04-21T05:40:32"/>
  </r>
  <r>
    <x v="1848"/>
    <s v="Hopeless Jack First National Tour"/>
    <s v="Hopeless Jack &amp; the Handsome Devil's first American tour. Help us bring our dirty brand of &quot;Roots &amp; Roll&quot; across the country!"/>
    <x v="4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8:54:48"/>
    <d v="2011-07-31T06:59:00"/>
  </r>
  <r>
    <x v="1849"/>
    <s v="Release the Skyline Album"/>
    <s v="Release the Skylines is a small, local Cleveland metal band looking to record an album."/>
    <x v="2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20:17:39"/>
    <d v="2012-10-17T20:17:39"/>
  </r>
  <r>
    <x v="1850"/>
    <s v="WILKES EP"/>
    <s v="WILKES is the solo venture of HighFlightSociety singer / Disciple bassist, Jason Wilkes. This project is to fund the debut 6 song EP."/>
    <x v="0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23:01:4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x v="4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21:45:38"/>
    <d v="2014-07-28T01:00:00"/>
  </r>
  <r>
    <x v="1852"/>
    <s v="Radiolucent - Electric City."/>
    <s v="Athens, GA-based rock &amp; roll/soul band Radiolucent is kickstarting funds to mix, master, &amp; release their 2nd record, Electric City."/>
    <x v="6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8:30:52"/>
    <d v="2015-04-25T00:00:00"/>
  </r>
  <r>
    <x v="1853"/>
    <s v="Beyond the Victory recording their debut EP"/>
    <s v="The money will go towards our debut EP being Recorded mixed by Andrew Baylis and mastered by Drew Fulk of Think Sound Studios."/>
    <x v="2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5T01:26:57"/>
    <d v="2012-11-14T02:26:57"/>
  </r>
  <r>
    <x v="1854"/>
    <s v="Emily Bell is releasing her debut album"/>
    <s v="After much anticipation, I'm finally releasing my first album, &quot;In Technicolor&quot;! Let's join forces and get it done right!"/>
    <x v="6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4T00:30:37"/>
    <d v="2013-05-24T00:30:37"/>
  </r>
  <r>
    <x v="1855"/>
    <s v="Motion Device Debut EP"/>
    <s v="11 year old Sara &amp; Motion Device want rock &amp; metal fans all over the world to unite and join the ROCK REVOLUTION!!!"/>
    <x v="0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12:55:40"/>
    <d v="2014-01-06T12:55:40"/>
  </r>
  <r>
    <x v="1856"/>
    <s v="Lazy Sunday"/>
    <s v="We are an independent band who needs your help for the production of our new album, so we can share our music with you lovely people :)"/>
    <x v="4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20:31:12"/>
    <d v="2014-07-18T20:31:12"/>
  </r>
  <r>
    <x v="1857"/>
    <s v="Holy Water Moses - A Hail Dale Project"/>
    <s v="We need to get back to Nashville to record our second record, a full LP this time.  It ain't cheap and we need your help!"/>
    <x v="4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8:26:53"/>
    <d v="2014-09-12T18:26:53"/>
  </r>
  <r>
    <x v="1858"/>
    <s v="Curriculum-Based Rock Music For Kids"/>
    <s v="I write songs to teach with at two Chicago schools.  The enthusiastic response from my students &amp; colleagues inspired me to do do this!"/>
    <x v="0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7T04:48:41"/>
    <d v="2011-12-16T05:48:41"/>
  </r>
  <r>
    <x v="1859"/>
    <s v="Queen Kwong Tour to London and Paris"/>
    <s v="Queen Kwong is going ON TOUR to London and Paris!"/>
    <x v="4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8:28:49"/>
    <d v="2011-09-22T18:28:49"/>
  </r>
  <r>
    <x v="1860"/>
    <s v="A Simple Complex's 2013 CD Release Party DVD"/>
    <s v="ASC had a one-of-a-kind CD release party in 2013, and we want to share it with the world - in DVD format!"/>
    <x v="2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7:01:24"/>
    <d v="2014-02-06T17:01:24"/>
  </r>
  <r>
    <x v="1861"/>
    <s v="Galaxix - Take on the Universe!"/>
    <s v="A game for Apple &amp; Android devices that sees you get your own spacecraft, take on the competition, mine asteroids &amp; fight to survive."/>
    <x v="10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7:12:2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x v="6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11:49:34"/>
    <d v="2017-03-08T07:30:00"/>
  </r>
  <r>
    <x v="1863"/>
    <s v="Project: 20M813"/>
    <s v="This is an Android game where you take control of the zombies and try to eat your way to world domination!"/>
    <x v="4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9:08:05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x v="0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7:11:40"/>
    <d v="2014-05-04T17:11:40"/>
  </r>
  <r>
    <x v="1865"/>
    <s v="THE RUNNING GAME"/>
    <s v="This game is an alternative to the boring morning jogs This game will make you excited to workout Following elite footballer movements!"/>
    <x v="10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8:49:07"/>
    <d v="2016-11-06T09:49:07"/>
  </r>
  <r>
    <x v="1866"/>
    <s v="MathPlus Cards (FKA Random Math)"/>
    <s v="A mobile application that will allow math learners to practice math operations and improve critical thinking. Ideal for ages 7 to 12."/>
    <x v="9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7T05:54:57"/>
    <d v="2017-03-01T04:00:00"/>
  </r>
  <r>
    <x v="1867"/>
    <s v="Meme Wars - Dank Age"/>
    <s v="A mix of PokemonGo, Game of War- Fire Age, DragonSoul, &amp; Throwdown. Join a clan, collect meme, upgrade features, fight, &amp; compete."/>
    <x v="8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22:11:52"/>
    <d v="2016-11-05T22:11:52"/>
  </r>
  <r>
    <x v="1868"/>
    <s v="Help Build PaperChase Version 3 !"/>
    <s v="PaperChase is a popular endless flying game conceived by a 15 year old and loved by millions worldwide.  Help us build version 3!"/>
    <x v="9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8:42:05"/>
    <d v="2015-12-15T07:59:00"/>
  </r>
  <r>
    <x v="1869"/>
    <s v="Castle Crawler RPG"/>
    <s v="CCRPG will be a 2D Pixel Art Game based on similar elements to the SNES game &quot;Zelda: A Link to the Past&quot; with RPG elements added in."/>
    <x v="1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5T00:04:09"/>
    <d v="2017-01-04T00:04:09"/>
  </r>
  <r>
    <x v="1870"/>
    <s v="C.O.V.D.--A brand new board app game"/>
    <s v="Conflict of Van Helsing &amp; Dracula (C.O.V.D.) is a board game available as an App based on the story: Dracula. Can you survive?"/>
    <x v="4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8:32:15"/>
    <d v="2016-01-31T04:17:00"/>
  </r>
  <r>
    <x v="1871"/>
    <s v="The Adventures of Bible Bear"/>
    <s v="Journey with Bible Bear through each of the books of the Bible, exploring stories while learning verses, songs, and preschool concepts!"/>
    <x v="0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8:48:21"/>
    <d v="2014-11-20T19:48:21"/>
  </r>
  <r>
    <x v="1872"/>
    <s v="ZombieTime!"/>
    <s v="A Top-View Action game where you play as Bob, the FIRST zombie to rise from the grave. Bring chaos to town, feast and don't die again."/>
    <x v="8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1T03:06:42"/>
    <d v="2015-06-30T03:06:42"/>
  </r>
  <r>
    <x v="1873"/>
    <s v="The Red Card Blue Card Game"/>
    <s v="It's time for The Red Card Blue Card Game to be available everywhere! Help save the sanity of ALL parent's! Help make it an App!!"/>
    <x v="0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14:46:50"/>
    <d v="2015-07-08T16:45:00"/>
  </r>
  <r>
    <x v="1874"/>
    <s v="PATH to Reading Brain Training"/>
    <s v="PATH to Reading (PATH) is a patented break-through technology  that dramatically and permanently improves attention, reading, memory"/>
    <x v="10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23:15:33"/>
    <d v="2016-06-28T23:15:33"/>
  </r>
  <r>
    <x v="1875"/>
    <s v="Claws &amp; Fins"/>
    <s v="Sea opposition of Crab's family and angry fishes. Who is going to win, and who is going to loose ?!"/>
    <x v="1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21:35:08"/>
    <d v="2016-08-06T21:35:08"/>
  </r>
  <r>
    <x v="1876"/>
    <s v="Migration Madness (Android)"/>
    <s v="An arcade styled side scroller. Help Bob the pilot steer his plane through hordes of migrating birds strapped with explosives."/>
    <x v="2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6:50:05"/>
    <d v="2014-06-16T06:50:05"/>
  </r>
  <r>
    <x v="1877"/>
    <s v="Chip Dip II: Son of Chip Dip! - A Terrible, Terrible Game"/>
    <s v="It's obvious you won't survive by your wits alone. Unfortunately that's all you've got, Chip. Run!"/>
    <x v="2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1T00:42:05"/>
    <d v="2015-03-01T00:42:05"/>
  </r>
  <r>
    <x v="1878"/>
    <s v="Aussies versus Zombies"/>
    <s v="Action game now playable on Android/iOS platforms and PC browsers. Easy gameplay even for starters yet hard to be skilled. Multi-player"/>
    <x v="0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4T00:12:35"/>
    <d v="2014-06-13T00:12:35"/>
  </r>
  <r>
    <x v="1879"/>
    <s v="Alex and More"/>
    <s v="Juego de plataformas con 20 personajes. Cada personaje tiene cuatro habilidades distintas al resto de personajes y sus propias voces."/>
    <x v="0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15:35:29"/>
    <d v="2016-03-14T14:35:29"/>
  </r>
  <r>
    <x v="1880"/>
    <s v="Sim Betting Football"/>
    <s v="Sim Betting Football is the only football (soccer) betting simulation  game."/>
    <x v="0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13:36:20"/>
    <d v="2016-03-30T12:36:20"/>
  </r>
  <r>
    <x v="1881"/>
    <s v="Story Rock by The Jolly Llamas -- Our First Album!"/>
    <s v="We're now raising money to produce a music video. Those who donate get a vote in deciding which song!"/>
    <x v="4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8T03:39:49"/>
    <d v="2015-03-10T02:39:49"/>
  </r>
  <r>
    <x v="1882"/>
    <s v="American Lit or...Trespassing for Beginners"/>
    <s v="New songs have been popping out of Mark Donato for years now and he's got a large, squirming litter of them in need of triage.  Help!"/>
    <x v="4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22:46:52"/>
    <d v="2012-07-10T23:48:00"/>
  </r>
  <r>
    <x v="1883"/>
    <s v="Afraid Of Figs - Help Fund our New CD - &quot;SAFE&quot;"/>
    <s v="Afraid Of Figs is a high energy pop/rock band, with off-the-wall humor, catchy hooks, and wild interactive live shows."/>
    <x v="2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22:45:08"/>
    <d v="2012-04-08T21:45:08"/>
  </r>
  <r>
    <x v="1884"/>
    <s v="Glad Hearts New Album: Twenty Two - On Vinyl!"/>
    <s v="Glad Hearts Latest Album, Twenty Two, Pressed In A Very Limited Edition On Beautiful Vinyl With Accompanying Digital Download"/>
    <x v="4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3T04:45:35"/>
    <d v="2012-11-27T12:00:00"/>
  </r>
  <r>
    <x v="1885"/>
    <s v="KATA 'The Rising' - Double LP (Vinyl Release)"/>
    <s v="KATA's debut album 'The Rising' is ready for your ears, now all we need to do is press the vinyl. That's where you come in!"/>
    <x v="4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9T02:15:10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x v="4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21:45:38"/>
    <d v="2014-11-12T22:45:38"/>
  </r>
  <r>
    <x v="1887"/>
    <s v="Welcome To The Club - Music Video Project"/>
    <s v="Our dream of recording our second single in London and making it big in the UK is closer than ever! Do you want to be a part of it?"/>
    <x v="4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9:12:12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4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5:45:32"/>
    <d v="2010-06-01T04:59:00"/>
  </r>
  <r>
    <x v="1889"/>
    <s v="LittleBear"/>
    <s v="Sweeping epic melodies. I want to incorporate all my influences into one album I have been writing for 90 days now and ready to record!"/>
    <x v="4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9:02:26"/>
    <d v="2013-03-11T18:02:26"/>
  </r>
  <r>
    <x v="1890"/>
    <s v="The Spring Standards LIVE at the Arden Gild Hall!"/>
    <s v="We want to record a live album at this year's annual Boxing Day show at the Arden Gild Hall - we need your help to do it!"/>
    <x v="1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8:52:08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1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9:09:14"/>
    <d v="2010-07-22T06:00:00"/>
  </r>
  <r>
    <x v="1892"/>
    <s v="Nemes wants you to be able to hear their new songs!"/>
    <s v="Nemes has just recorded a new album and is raising $500 to get it mixed and mastered professionally."/>
    <x v="2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5:18:01"/>
    <d v="2011-06-07T15:18:01"/>
  </r>
  <r>
    <x v="1893"/>
    <s v="Archeology 7&quot; Vinyl"/>
    <s v="Archeology is looking to gain support to release their 7&quot; vinyl single &quot;Hunger&quot; as well as the b-side, &quot;Kings canyon."/>
    <x v="4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22:36:25"/>
    <d v="2011-04-16T03:59:00"/>
  </r>
  <r>
    <x v="1894"/>
    <s v="Help me release my first 3 song EP!!"/>
    <s v="Im trying to raise $1000 for a 3 song EP in a studio!"/>
    <x v="4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21:43:03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x v="0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7:55:22"/>
    <d v="2015-10-20T17:55:22"/>
  </r>
  <r>
    <x v="1896"/>
    <s v="the bridge"/>
    <s v="My barely anticipated second album of self produced songs is ready to go.  Just need a little help to cover mastering, artwork etc."/>
    <x v="2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7:02:45"/>
    <d v="2012-04-12T17:02:45"/>
  </r>
  <r>
    <x v="1897"/>
    <s v="Vanessa Lively's New Album 2014"/>
    <s v="My new album produced by Paul Curreri is one of the most unique musical projects I have done. Let's finish it before the baby comes!"/>
    <x v="0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14:00:06"/>
    <d v="2014-03-04T21:00:00"/>
  </r>
  <r>
    <x v="1898"/>
    <s v="Degenerate Matters EP Funding Campaign"/>
    <s v="We are heading into the studio to create the most soulfully orchestrated Indie Pop masterpiece mankind has ever witnessed."/>
    <x v="4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8T04:37:53"/>
    <d v="2016-02-01T18:00:00"/>
  </r>
  <r>
    <x v="1899"/>
    <s v="Ukulele Songs from the Zombie Apocalypse"/>
    <s v="Ukulele Songs from the Zombie Apocalypse, a concept album where boy meets girl, boy loses girl to Zombie King, boy gets girl back. Fun!"/>
    <x v="2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22:36:06"/>
    <d v="2015-03-25T21:36:06"/>
  </r>
  <r>
    <x v="1900"/>
    <s v="5 Bucks from 500 Friends"/>
    <s v="Angieâ€™s Curse, an Indie Goth/Dark Rock band &amp; local favorite from Ventura, are ready to record a professional CD of all original songs."/>
    <x v="4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20:55:31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x v="10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13:02:09"/>
    <d v="2015-05-22T13:00:00"/>
  </r>
  <r>
    <x v="1902"/>
    <s v="Cardboard reality"/>
    <s v="Virtual reality is expensive, here is the solution. I've created a VR device out of cardboard. I present: World's cheapest VR Device."/>
    <x v="4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8:57:27"/>
    <d v="2015-03-04T18:57:27"/>
  </r>
  <r>
    <x v="1903"/>
    <s v="MiPointer"/>
    <s v="A cool smart laser pointer for presenting professionals. Unique by design, widest functional coverage for both IOS and Android."/>
    <x v="4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8:29:51"/>
    <d v="2017-01-27T18:29:51"/>
  </r>
  <r>
    <x v="1904"/>
    <s v="Small Animal Deterrent Latch (S.A.D.L.)"/>
    <s v="Animals knocking over your waste wheeler making a mess on trash day? The S.A.D.L. will help prevent that from happening!"/>
    <x v="10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16:27:01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x v="9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22:13:14"/>
    <d v="2014-09-07T22:13:14"/>
  </r>
  <r>
    <x v="1906"/>
    <s v="Macbook all-in-one Portable storage docking station PLUSDOCK"/>
    <s v="Max 5Tb storage, Wired lan, Additional USB ports and Hi-res DAC, 10000mAh battery, Real portable docking station"/>
    <x v="10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6:06:23"/>
    <d v="2016-06-23T16:06:23"/>
  </r>
  <r>
    <x v="1907"/>
    <s v="Litter-Buddy"/>
    <s v="Litter-Buddy is great economical alternative to leading pet waste disposal systems with cartridge bag elements."/>
    <x v="5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14:05:25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x v="9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22:01:40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x v="7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10:17:5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x v="10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23:06:57"/>
    <d v="2015-10-31T22:45:00"/>
  </r>
  <r>
    <x v="1911"/>
    <s v="Charge Furniture"/>
    <s v="Charge furniture, making it simple and comfortable to charge your USB devices without leaving the comfort of your couch or armchair"/>
    <x v="3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10T00:48:54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x v="0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5T05:26:00"/>
    <d v="2015-06-04T05:26:00"/>
  </r>
  <r>
    <x v="1913"/>
    <s v="Tibio - Spreading warmth in everyones home"/>
    <s v="Tibio is a revolutionary new product designed to solve an age old problem."/>
    <x v="11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12:16:18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7T04:11:13"/>
    <d v="2014-11-01T03:59:00"/>
  </r>
  <r>
    <x v="1915"/>
    <s v="The Cat-Bath Contraption"/>
    <s v="The picture above is of our current prototype for the cat bath - we hope to move beyond a simple bin and create a cat bath revolution!"/>
    <x v="2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3T01:10:22"/>
    <d v="2014-09-02T01:10:22"/>
  </r>
  <r>
    <x v="1916"/>
    <s v="The Paint Can Holder by U.S. Green Products"/>
    <s v="The Paint Can Holder Makes Painting Easier and Safer on Extension Ladders."/>
    <x v="8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7:12:55"/>
    <d v="2016-11-07T18:12:55"/>
  </r>
  <r>
    <x v="1917"/>
    <s v="Chronovisor:The MOST innovative watch for night time reading"/>
    <s v="Let's build a legendary brand altogether"/>
    <x v="10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6:28:53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x v="9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8:57:31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x v="2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21:00:49"/>
    <d v="2015-05-19T21:00:49"/>
  </r>
  <r>
    <x v="1920"/>
    <s v="Brightside - Side lighting for cyclists"/>
    <s v="A new concept in bike light safety, protecting cyclists from being hit in the side. Bright, amber sideways."/>
    <x v="1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21:01:01"/>
    <d v="2015-10-21T23:00:00"/>
  </r>
  <r>
    <x v="1921"/>
    <s v="The Fine Spirits are making an album!"/>
    <s v="The Fine Spirits are making an album, but we need your help!"/>
    <x v="4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4T05:19:03"/>
    <d v="2012-07-14T05:19:03"/>
  </r>
  <r>
    <x v="1922"/>
    <s v="Low Weather // Debut Album"/>
    <s v="Low Weather's debut album is halfway finished.  With your help and your help alone we can record the rest!"/>
    <x v="4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6:08:27"/>
    <d v="2013-12-12T06:08:27"/>
  </r>
  <r>
    <x v="1923"/>
    <s v="Help Lions&amp;Creators print their album!"/>
    <s v="We just finished recording our first album! All we need is a little extra help to be able to get it printed!"/>
    <x v="2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20:22:12"/>
    <d v="2011-09-27T04:59:00"/>
  </r>
  <r>
    <x v="1924"/>
    <s v="The 'Songs from the Bookmark' Sessions"/>
    <s v="We are recording a cd of Songs- About life and love_x000a_from the perspective a conscious country girl_x000a_living in the city."/>
    <x v="4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8:15:55"/>
    <d v="2014-01-15T19:33:00"/>
  </r>
  <r>
    <x v="1925"/>
    <s v="The Freakniks Debut Album: Infinite Love"/>
    <s v="The Freakniks are making their psychedelic freak-folk debut studio album and they need your help."/>
    <x v="4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21:38:08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x v="4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22:54:16"/>
    <d v="2010-11-02T00:26:00"/>
  </r>
  <r>
    <x v="1927"/>
    <s v="GBS Detroit Presents Hampshire"/>
    <s v="Hampshire is headed to GBS Detroit."/>
    <x v="2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20:40:39"/>
    <d v="2012-03-08T04:59:00"/>
  </r>
  <r>
    <x v="1928"/>
    <s v="Jollyheads Circus Debut Album &quot;The Kaleidoscope Dawn&quot;"/>
    <s v="Help us master and release our debut album &quot;The Kaleidoscope Dawn&quot;"/>
    <x v="4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15:33:14"/>
    <d v="2013-05-07T15:33:14"/>
  </r>
  <r>
    <x v="1929"/>
    <s v="Surplus 1980 album funds for release on CD/LP."/>
    <s v="Trying to raise funds to release a full-length album on LP and CD by my post-punk studio project, Surplus 1980."/>
    <x v="4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4T00:31:06"/>
    <d v="2011-07-05T00:31:06"/>
  </r>
  <r>
    <x v="1930"/>
    <s v="Magnetic Flowers Presents: Old, Cold. Losing It."/>
    <s v="We're nearly done recording, but we're out of money! Help us release the record!!!"/>
    <x v="4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13:24:42"/>
    <d v="2013-07-07T13:24:42"/>
  </r>
  <r>
    <x v="1931"/>
    <s v="New Lions After Dark EP!"/>
    <s v="We're an indie rock band from Clearwater, FL headed back into the studio to finish our latest EP."/>
    <x v="4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21:25:09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x v="0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9:26:13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x v="0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8T03:08:27"/>
    <d v="2014-09-27T03:08:27"/>
  </r>
  <r>
    <x v="1934"/>
    <s v="The City Never Sleeps Needs A Tour Vehicle!"/>
    <s v="We are a band in need of a vehicle. We just released our new CD and have played almost every venue in town, now it's time to expand."/>
    <x v="0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20:48:41"/>
    <d v="2011-12-25T05:00:00"/>
  </r>
  <r>
    <x v="1935"/>
    <s v="the last echo AM/PM Project"/>
    <s v="AM/PM is a 20 song dual-disk album that we're trying to record with your help! AM is a pop album and PM is an ambient/intense album!"/>
    <x v="4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22:22:51"/>
    <d v="2014-06-21T04:59:00"/>
  </r>
  <r>
    <x v="1936"/>
    <s v="Grandkids Record a Full-length Album!"/>
    <s v="Hey, we're Grandkids! We have enough songs to record an LP, and we need your help! We're going to make you proud, promise!"/>
    <x v="0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21:21:10"/>
    <d v="2011-12-06T05:59:00"/>
  </r>
  <r>
    <x v="1937"/>
    <s v="GBS Detroit Presents My Pal Val"/>
    <s v="My Pal Val is headed to Groovebox Studios in Detroit, Michigan on June 15th to record and film a live GBS Detroit EP."/>
    <x v="2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30T02:51:21"/>
    <d v="2012-06-15T03:59:00"/>
  </r>
  <r>
    <x v="1938"/>
    <s v="Jon Shirley: Live Worship Album + Short Film"/>
    <s v="A live worship album + short film: Telling the story of a worshipping community adapting and thriving in a post-Christian context."/>
    <x v="6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6:13:51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x v="1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23:38:28"/>
    <d v="2013-03-10T22:38:28"/>
  </r>
  <r>
    <x v="1940"/>
    <s v="History Grows: New K. Record"/>
    <s v="K. is about *this* close to finishing up our third record, History Grows.  Now we just need to master it and release it!"/>
    <x v="2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12:10:33"/>
    <d v="2011-06-15T03:59:00"/>
  </r>
  <r>
    <x v="1941"/>
    <s v="Gramofon: Modern Cloud Jukebox"/>
    <s v="Gramofon streams cloud music to your sound system. A modern jukebox: smartphones are the remotes + WiFi brings everyone together."/>
    <x v="10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6:58:51"/>
    <d v="2014-05-15T06:58:51"/>
  </r>
  <r>
    <x v="1942"/>
    <s v="building the world's longest marble run relaunch"/>
    <s v="Getting a revolutionary new toy design into open source production, and using the design to create the worlds longest marble run."/>
    <x v="0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9:52:20"/>
    <d v="2011-07-04T19:52:20"/>
  </r>
  <r>
    <x v="1943"/>
    <s v="RuuviTag - Open-Source Bluetooth Sensor Beacon"/>
    <s v="Next-gen 100% open-source sensor beacon platform designed especially for makers, developers and IoT companies."/>
    <x v="1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6:28:36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x v="3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14:01:30"/>
    <d v="2014-05-01T14:01:30"/>
  </r>
  <r>
    <x v="1945"/>
    <s v="Oval - The First Digital HandPan"/>
    <s v="A new electronic musical instrument which allows you to play, learn and perform music using any sound you can imagine."/>
    <x v="10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6:02:38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x v="0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9T03:36:01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x v="2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22:02:00"/>
    <d v="2009-11-23T05:59:00"/>
  </r>
  <r>
    <x v="1948"/>
    <s v="UDOO X86: The Most Powerful Maker Board Ever"/>
    <s v="10 times more powerful than Raspberry Pi 3, x86 64-bit architecture"/>
    <x v="10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14:30:09"/>
    <d v="2016-06-06T17:02:00"/>
  </r>
  <r>
    <x v="1949"/>
    <s v="Shake Your Power"/>
    <s v="#ShakeYourPower brings clean energy to places in the world without electricity through the power of music."/>
    <x v="10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10:09:11"/>
    <d v="2014-07-10T10:09:11"/>
  </r>
  <r>
    <x v="1950"/>
    <s v="Trebuchette - the snap-together, desktop trebuchet"/>
    <s v="We're building snap-together model trebuchets that are perfect for office warfare or annoying your roommate!"/>
    <x v="11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2T04:21:13"/>
    <d v="2011-04-22T04:21:13"/>
  </r>
  <r>
    <x v="1951"/>
    <s v="Connect. Code. Create. With SBrick Plus"/>
    <s v="Take learning and playing with LEGOÂ® to the next level with sensors! Build creations with SBrick Plus and make them interactive!"/>
    <x v="10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10:05:37"/>
    <d v="2016-11-07T11:05:37"/>
  </r>
  <r>
    <x v="1952"/>
    <s v="Nix Color Sensor"/>
    <s v="Nix is a breakthrough smartphone accessory. Just scan an object and instantly view the color on your iPhone, Android, PC, or Mac."/>
    <x v="7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14:33:35"/>
    <d v="2013-10-16T14:33:35"/>
  </r>
  <r>
    <x v="1953"/>
    <s v="NTH Music Synthesizer"/>
    <s v="The NTH is an open source music synthesizer featuring instant fun, awesome sound, and a hackable design."/>
    <x v="6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2T04:47:45"/>
    <d v="2012-03-02T03:00:00"/>
  </r>
  <r>
    <x v="1954"/>
    <s v="Orison â€“ Rethink the Power of Energy"/>
    <s v="The First Home Battery System You Simply Plug in to Install"/>
    <x v="10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13:56:16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x v="3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6:31:21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x v="10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22:10:05"/>
    <d v="2015-04-18T21:10:05"/>
  </r>
  <r>
    <x v="1957"/>
    <s v="freeSoC and freeSoC Mini"/>
    <s v="An open hardware platform for the best microcontroller in the world."/>
    <x v="5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7T02:21:53"/>
    <d v="2012-10-27T02:21:53"/>
  </r>
  <r>
    <x v="1958"/>
    <s v="Mojo: Digital Design for the Hobbyist"/>
    <s v="The Mojo is an FPGA development board that is designed to be user friendly and a great introduction into digital design for anyone."/>
    <x v="0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23:42:41"/>
    <d v="2013-03-23T22:42:41"/>
  </r>
  <r>
    <x v="1959"/>
    <s v="Heat Seek NYC"/>
    <s v="A thermometer that connects to the internet to help New York City turn the heat on for thousands of tenants with no heat in the winter."/>
    <x v="1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20:17:40"/>
    <d v="2014-10-01T00:00:00"/>
  </r>
  <r>
    <x v="1960"/>
    <s v="TREKKAYAK"/>
    <s v="Trekkayak is an ultralight, durable and inflatable boat to be carried in your backpack to cross a lake or paddle down a river."/>
    <x v="10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8:42:21"/>
    <d v="2014-12-21T08:42:21"/>
  </r>
  <r>
    <x v="1961"/>
    <s v="Public Lab DIY Spectrometry Kit"/>
    <s v="This DIY kit helps analyze materials and contaminants. We need your help to build a library of open-source spectral data."/>
    <x v="1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7T04:40:17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x v="1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8:43:56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x v="6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10:18:54"/>
    <d v="2014-09-16T10:18:54"/>
  </r>
  <r>
    <x v="1964"/>
    <s v="Clairy: The Most Amazing Natural Air Purifier"/>
    <s v="Clairy combines the power of nature and technology with the beauty of design to eliminate indoor pollution and analyze it."/>
    <x v="10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6:32:52"/>
    <d v="2016-04-22T06:32:52"/>
  </r>
  <r>
    <x v="1965"/>
    <s v="BoardX: The Open Source Miniature Motherboard [Redemption]"/>
    <s v="BoardX is a collection of electronic circuit boards that stack on top of one another to share resources and communicate"/>
    <x v="0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1T02:08:30"/>
    <d v="2012-01-12T01:00:00"/>
  </r>
  <r>
    <x v="1966"/>
    <s v="InkCase Plus: E Ink screen for Android phone"/>
    <s v="InkCase Plus is an always on E Ink second screen; uses sports/fitness apps, an eBook reader, display Photo and receive notifications."/>
    <x v="10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12:58:18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x v="8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5:55:29"/>
    <d v="2014-05-01T15:55:29"/>
  </r>
  <r>
    <x v="1968"/>
    <s v="XSHIFTER: World's First Affordable Wireless Shifting System"/>
    <s v="Bringing the advantages of wireless smart shifting to every cyclist. FITS ANY BIKE"/>
    <x v="10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14:05:15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x v="8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9:01:08"/>
    <d v="2016-08-05T19:01:08"/>
  </r>
  <r>
    <x v="1970"/>
    <s v="APOC: Mini Radiation Detector"/>
    <s v="The APOC is a gamma particle detector that will help you learn about radiation and find radioactive things!"/>
    <x v="0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9T04:38:21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x v="10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12:01:0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x v="4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9T00:17:24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x v="10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7:21:04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x v="8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8:01:09"/>
    <d v="2013-08-19T08:01:09"/>
  </r>
  <r>
    <x v="1975"/>
    <s v="Bugle2: A DIY Phono Preamp"/>
    <s v="The Bugle2 is a second generation DIY kit phono preamplifier for vinyl playback."/>
    <x v="6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8:07:31"/>
    <d v="2013-03-10T18:07:31"/>
  </r>
  <r>
    <x v="1976"/>
    <s v="Pi Lite white - Bright white LED display for Raspberry Pi"/>
    <s v="Can you help us make an ultra bright white one a reality?"/>
    <x v="4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21:35:25"/>
    <d v="2013-07-13T21:35:25"/>
  </r>
  <r>
    <x v="1977"/>
    <s v="Ario: Smart Lighting. Better Health."/>
    <s v="Ario learns about you, syncs your body clock, and keeps you healthy through natural lighting patterns."/>
    <x v="10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5:12:20"/>
    <d v="2015-12-19T07:59:00"/>
  </r>
  <r>
    <x v="1978"/>
    <s v="B9Creator - A High Resolution 3D Printer"/>
    <s v="Please help us take DIY 3D Printing to the next level, support this open source photo-initiated polymer resin based 3D printing system!"/>
    <x v="10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5:24:52"/>
    <d v="2012-06-12T07:00:00"/>
  </r>
  <r>
    <x v="1979"/>
    <s v="Skybuds - truly wireless earbuds and smartphone case"/>
    <s v="Truly wireless premium earbuds with a battery-boosting smartphone case for charging and storage"/>
    <x v="10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11:02:26"/>
    <d v="2015-11-19T04:59:00"/>
  </r>
  <r>
    <x v="1980"/>
    <s v="YOUMO - Your Smart Modular Power Strip"/>
    <s v="Multi-power charging that is smarter, stylish and designed for you."/>
    <x v="10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13:01:02"/>
    <d v="2016-04-03T12:01:02"/>
  </r>
  <r>
    <x v="1981"/>
    <s v="Aspiring storyteller: connecting the dots"/>
    <s v="I would like to tell the story of a young man from Queens, New York and compare his life to a young Afghan man...to connect the dots."/>
    <x v="0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7:24:25"/>
    <d v="2014-07-09T17:24:25"/>
  </r>
  <r>
    <x v="1982"/>
    <s v="Lonely Boy: 55 male models 200s sensual expression"/>
    <s v="Express a very dark place in my childhood. Release my emotions through photography in a form of Art."/>
    <x v="1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14:04:47"/>
    <d v="2016-12-04T15:04:47"/>
  </r>
  <r>
    <x v="1983"/>
    <s v="Vegans of Hawai'i - 140'000 Strong?"/>
    <s v="A vegan photographer bringing Hawaii to the tipping point of plant pure wisdom, featuring the most influential early adopters."/>
    <x v="5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1T00:16:58"/>
    <d v="2016-09-02T07:00:00"/>
  </r>
  <r>
    <x v="1984"/>
    <s v="Love Locks - a photographic journey"/>
    <s v="Does love lasts longer than &quot;Love Locks&quot; ?_x000a__x000a_A photographic journey into the lives of these 'love-locked' couples."/>
    <x v="6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8:58:01"/>
    <d v="2014-11-30T19:58:01"/>
  </r>
  <r>
    <x v="1985"/>
    <s v="Metrospective - photography project"/>
    <s v="A personal journey to document people on the worlds 10 largest metro systems. The end result being one truly epic photographic essay!"/>
    <x v="4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16:46:11"/>
    <d v="2016-08-02T23:00:00"/>
  </r>
  <r>
    <x v="1986"/>
    <s v="Oddity Photography - help get us off the ground!"/>
    <s v="We are a married couple who have started a child photography business from home. We need help to put together equipment to grow."/>
    <x v="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10:24:43"/>
    <d v="2016-03-14T09:24:43"/>
  </r>
  <r>
    <x v="1987"/>
    <s v="Ethiopia: Beheld"/>
    <s v="A collection of images that depicts the beauty and diversity within Ethiopia"/>
    <x v="0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15:21:16"/>
    <d v="2015-03-01T15:21:16"/>
  </r>
  <r>
    <x v="1988"/>
    <s v="Phillip Michael Photography"/>
    <s v="Expressing art in an image!"/>
    <x v="0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8:19:02"/>
    <d v="2015-08-20T18:19:02"/>
  </r>
  <r>
    <x v="1989"/>
    <s v="Shutters of Hope: The Real Faces of Infertility"/>
    <s v="Creating an awareness for infertility through photographing families and showcasing the real faces of infertility."/>
    <x v="0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16:20:08"/>
    <d v="2016-12-11T16:20:08"/>
  </r>
  <r>
    <x v="1990"/>
    <s v="The Virgin of the Path"/>
    <s v="An art nude photography book that includes traditional black and white sepia nudes as well as experimiental color nudes."/>
    <x v="4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9T04:42:12"/>
    <d v="2016-02-13T04:42:12"/>
  </r>
  <r>
    <x v="1991"/>
    <s v="Portraits of Resilience"/>
    <s v="Taking (and giving) professional portraits of survivors of human trafficking in Myanmar."/>
    <x v="4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21:26:26"/>
    <d v="2015-07-03T21:26:26"/>
  </r>
  <r>
    <x v="1992"/>
    <s v="The Wonderful World of Princes &amp; Princesses"/>
    <s v="A complete revamp of all the Disney Princes &amp; Princesses!"/>
    <x v="4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9T03:26:31"/>
    <d v="2015-02-18T03:26:31"/>
  </r>
  <r>
    <x v="1993"/>
    <s v="Open a photography studio - photo shoots as rewards!"/>
    <s v="I am looking for help to open up an affordable photography studio in Cornwall for baby and family portraiture photography"/>
    <x v="4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14:07:17"/>
    <d v="2015-12-21T14:07:17"/>
  </r>
  <r>
    <x v="1994"/>
    <s v="The preservation of still and moving imagery"/>
    <s v="A program to preserve still imagery (photographs) and moving imagery captured on motion picture (film) stock, and videotape elements."/>
    <x v="4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8T00:09:02"/>
    <d v="2016-12-07T01:09:02"/>
  </r>
  <r>
    <x v="1995"/>
    <s v="The Girl With(out) The Camera"/>
    <s v="I'm looking to pursue my dream of becoming a full time photographer, using my current creative experience as a graphic designer."/>
    <x v="4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21:38:56"/>
    <d v="2015-07-16T21:38:56"/>
  </r>
  <r>
    <x v="1996"/>
    <s v="Life through the eye of war worldwide"/>
    <s v="I want to create a series of pictures of Life through the eyes - and capture some of the defining moments of our history now / to come."/>
    <x v="10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9:40:11"/>
    <d v="2014-07-10T19:40:11"/>
  </r>
  <r>
    <x v="1997"/>
    <s v="Photographically documenting my cultural travels"/>
    <s v="There is so many unseen places in the world, and I've made it my personal goal to show everyone through photography &amp; travel."/>
    <x v="0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22:20:12"/>
    <d v="2014-08-26T22:20:12"/>
  </r>
  <r>
    <x v="1998"/>
    <s v="Photography from Below"/>
    <s v="I am moving to Guatemala to document and report on the growing community resistance movements across Central America and Mexico"/>
    <x v="4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7T02:50:38"/>
    <d v="2014-08-01T02:50:38"/>
  </r>
  <r>
    <x v="1999"/>
    <s v="Planet Venus"/>
    <s v="This is a portrait photo project aiming to inspire women to explore themselves and live their passion"/>
    <x v="5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11:35:08"/>
    <d v="2014-11-13T12:35:08"/>
  </r>
  <r>
    <x v="2000"/>
    <s v="Jacs+Cam 2016 calendar"/>
    <s v="What do you get when you combine 2 of the hottest alt-models in North America with one Canadian photographer? Make a CALENDAR!!!"/>
    <x v="0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22:50:13"/>
    <d v="2016-01-06T22:50:13"/>
  </r>
  <r>
    <x v="2001"/>
    <s v="Nuimo: Seamless Smart Home Interface"/>
    <s v="Nuimo is a universal controller for the internet of things. Control your music, lights, locks and more."/>
    <x v="10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5:01:56"/>
    <d v="2015-06-12T20:00:00"/>
  </r>
  <r>
    <x v="2002"/>
    <s v="JeVois: Open-Source Quad-Core Smart Machine Vision Camera"/>
    <s v="Open-source quad-core camera effortlessly adds powerful machine vision to all your PC/Arduino/Raspberry Pi projects"/>
    <x v="1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7:05:43"/>
    <d v="2017-01-23T17:05:43"/>
  </r>
  <r>
    <x v="2003"/>
    <s v="velosynth"/>
    <s v="velosynth is an open-source bicycle interaction synthesizer. it interprets the speed and acceleration of a bicycle into expressive audio feedback."/>
    <x v="2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8T03:00:52"/>
    <d v="2010-07-02T23:00:00"/>
  </r>
  <r>
    <x v="2004"/>
    <s v="Printeer - a 3D printer for kids &amp; schools"/>
    <s v="Design and 3D print your own creations using an iPad. A delightful 3D printing experience for children and K-12 education."/>
    <x v="10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14:31:03"/>
    <d v="2014-07-10T14:31:03"/>
  </r>
  <r>
    <x v="2005"/>
    <s v="bassAware Holster"/>
    <s v="The bassAware Holster is a new type of wearable audio technology that uses vibration to create a massive bass experience."/>
    <x v="5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9:30:18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x v="10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12:00:45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1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20:06:26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x v="4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14:30:22"/>
    <d v="2011-09-19T14:30:22"/>
  </r>
  <r>
    <x v="2009"/>
    <s v="KiÃ«n Light: Intelligent daylight at your fingertips"/>
    <s v="Licht 1: The smart pendant lamp that increases your well-being and productivity while saving 80% in running energy expenses."/>
    <x v="10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7:45:43"/>
    <d v="2016-11-23T08:45:43"/>
  </r>
  <r>
    <x v="2010"/>
    <s v="Weighitz: Weigh Smarter"/>
    <s v="Weighitz are miniature smart scales designed to weigh anything in the home."/>
    <x v="5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23:54:51"/>
    <d v="2016-08-18T23:54:51"/>
  </r>
  <r>
    <x v="2011"/>
    <s v="FLUXO â€“ The Worldâ€™s First Truly Smart Lamp"/>
    <s v="FLUXO â€“ The first smart design lamp where you can move the light in any direction with app and sensor control."/>
    <x v="10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8:36:13"/>
    <d v="2016-01-11T23:00:00"/>
  </r>
  <r>
    <x v="2012"/>
    <s v="FishBit: Your Aquarium Made Simple (Beta Release)"/>
    <s v="FishBit is an app and connected device to monitor and control your aquariumâ€™s water composition to help your tank thrive."/>
    <x v="0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9:44:01"/>
    <d v="2015-02-05T19:44:01"/>
  </r>
  <r>
    <x v="2013"/>
    <s v="Portal: Turbocharged WiFi"/>
    <s v="Crowds can slow WiFi to a crawl, but not Portal. Stream ultraHD videos without buffering and play Internet games without lagging."/>
    <x v="10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23:03:34"/>
    <d v="2016-07-08T23:03:34"/>
  </r>
  <r>
    <x v="2014"/>
    <s v="3Doodler: The World's First 3D Printing Pen"/>
    <s v="It's a pen that can draw in the air! 3Doodler is the 3D printing pen you can hold in your hand. Lift your imagination off the page!"/>
    <x v="5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5:08:59"/>
    <d v="2013-03-25T04:08:59"/>
  </r>
  <r>
    <x v="2015"/>
    <s v="ExtraCore (Arduino Compatible)"/>
    <s v="ExtraCore is a 1&quot; x 1&quot; 22 I/O pin Arduino Compatible. It's 1.7 grams and 16mhz of tiny Arduino style coolness."/>
    <x v="0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21:02:43"/>
    <d v="2011-09-09T21:02:43"/>
  </r>
  <r>
    <x v="2016"/>
    <s v="Hydra: a triple-output power supply for electronics projects"/>
    <s v="A smart, compact power supply designed to power anything, anywhere"/>
    <x v="1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21:08:19"/>
    <d v="2013-03-09T21:08:19"/>
  </r>
  <r>
    <x v="2017"/>
    <s v="SparkLab: the educational build-mobile!"/>
    <s v="A big red truck filled with cutting-edge maker tools that goes from school to school, bringing the joy of building back to kids."/>
    <x v="9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2T01:22:35"/>
    <d v="2012-03-24T04:00:00"/>
  </r>
  <r>
    <x v="2018"/>
    <s v="Scriba - the stylus reinvented"/>
    <s v="Scriba puts creative control back in your hands. Its flexible body and dynamic squeeze motion responding beautifully to your touch."/>
    <x v="10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8:46:49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x v="3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7:00:21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x v="4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8T02:20:24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x v="0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10T01:41:37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x v="10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13:39:32"/>
    <d v="2016-06-11T13:39:32"/>
  </r>
  <r>
    <x v="2023"/>
    <s v="Atmoph Window - Your Room Can Be Anywhere"/>
    <s v="A digital window that opens to beautiful scenery from around the world with 4K-shot videos and sound. Place it anywhere, be anywhere."/>
    <x v="10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10:05:53"/>
    <d v="2015-06-11T10:05:53"/>
  </r>
  <r>
    <x v="2024"/>
    <s v="RA 3D printer controller by Elefu"/>
    <s v="RA - 3D Printer board. This board can control 3 extruders, bed heaters, Elefu control panel, 4 temp monitors, lighting and more."/>
    <x v="4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23:12: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x v="10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2T04:25:46"/>
    <d v="2015-06-11T04:25:46"/>
  </r>
  <r>
    <x v="2026"/>
    <s v="MIDI Sprout - Biodata Sonification Device"/>
    <s v="MIDI Sprout enables plants to play synthesizers in real time."/>
    <x v="9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7:39:45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x v="10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9:31:59"/>
    <d v="2015-03-30T18:31:59"/>
  </r>
  <r>
    <x v="2028"/>
    <s v="Building the Open Source Bussard Fusion Reactor "/>
    <s v="Building an open source Bussard fusion reactor, aka the Polywell."/>
    <x v="4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22:03:26"/>
    <d v="2010-03-15T21:55:00"/>
  </r>
  <r>
    <x v="2029"/>
    <s v="Lumin8 Pro"/>
    <s v="Lumin8 Pro is a fun and easy to use light controller that makes light dance to your favorite music."/>
    <x v="4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8T00:31:21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x v="5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23:54:56"/>
    <d v="2012-11-29T23:54:56"/>
  </r>
  <r>
    <x v="2031"/>
    <s v="Linkio: the $100 Smart Home Devices Solution"/>
    <s v="With Linkio you can use your smartphone to control every electronic you own- for only $100!"/>
    <x v="10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7:54:13"/>
    <d v="2015-01-09T01:00:00"/>
  </r>
  <r>
    <x v="2032"/>
    <s v="PocketLab Voyager | Explore Science in Your World"/>
    <s v="PocketLab Voyager and PocketLab Weather are rugged science labs that you can take anywhere to explore the world around you."/>
    <x v="9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13:34:34"/>
    <d v="2016-12-15T05:00:00"/>
  </r>
  <r>
    <x v="2033"/>
    <s v="BrewNanny Home Brew Monitor"/>
    <s v="BrewNannyâ„¢ accurately measures the health and progress of your home brew and alerts you to problems immediately, wherever you are."/>
    <x v="9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7T01:58:38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x v="10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3T03:07:13"/>
    <d v="2015-05-07T06:58:00"/>
  </r>
  <r>
    <x v="2035"/>
    <s v="OpenBCI: Biosensing for Everybody"/>
    <s v="Announcing the GANGLION and the ULTRACORTEXâ€”a $99 biodata acquisition device and a 3D-printed, brain-sensing headset."/>
    <x v="10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15:00:07"/>
    <d v="2015-12-19T01:00:00"/>
  </r>
  <r>
    <x v="2036"/>
    <s v="L.E.D Portable Charger"/>
    <s v="A high-capacity portable charger with LED lights keeps your iPhone, iPad, smartphones, tablets and other devices juiced up on-the-go."/>
    <x v="5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20:45:19"/>
    <d v="2014-05-09T20:45:19"/>
  </r>
  <r>
    <x v="2037"/>
    <s v="Pedal Power -- Human Scale Energy For Everyday Tasks"/>
    <s v="With an efficiency of 97%, bicycle technology is nearly perfect. So why do we use it only for transportation?"/>
    <x v="1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5:02:33"/>
    <d v="2013-12-30T06:02:33"/>
  </r>
  <r>
    <x v="2038"/>
    <s v="OWL Programmable Effects Pedal"/>
    <s v="The OWL is an open source, open hardware, reprogrammable effects pedal designed for musicians, coders, and hackers."/>
    <x v="0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6:30:21"/>
    <d v="2013-07-01T18:00:00"/>
  </r>
  <r>
    <x v="2039"/>
    <s v="ODIN2: Smart Projector for movies, video calls, and apps"/>
    <s v="Open up your digital worlds with the most sophisticated, intuitive android smart projector."/>
    <x v="10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10:32:05"/>
    <d v="2016-12-01T04:59:00"/>
  </r>
  <r>
    <x v="2040"/>
    <s v="Programmable Capacitor"/>
    <s v="4.29 Billion+ Capacitor Combinations._x000a_No Coding Required."/>
    <x v="4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22:15:03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x v="0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12:37:07"/>
    <d v="2016-11-10T13:37:07"/>
  </r>
  <r>
    <x v="2042"/>
    <s v="SoundBrake- Headphone gadget alerts you to outside sounds"/>
    <s v="The SoundBrake headphone attachment can be used with any audio player to alert you to important outside sounds."/>
    <x v="1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6:59:34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x v="4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8T04:14:37"/>
    <d v="2016-12-11T04:59:00"/>
  </r>
  <r>
    <x v="2044"/>
    <s v="PiSoC: Learn to Create"/>
    <s v="The PiSoC is an open source development platform which gives each person a unique opportunity to create, regardless of skill level."/>
    <x v="6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6:25:1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x v="4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9T02:07:27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x v="1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3T04:07:24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x v="10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21:41:10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x v="10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5:38:11"/>
    <d v="2013-05-23T15:38:11"/>
  </r>
  <r>
    <x v="2049"/>
    <s v="LOCK8 - the World's First Smart Bike Lock"/>
    <s v="Keyless. Alarm secured. GPS tracking."/>
    <x v="10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12:39:23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x v="1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1T01:42:58"/>
    <d v="2015-05-31T01:42:58"/>
  </r>
  <r>
    <x v="2051"/>
    <s v="YOYO WARRIOR - A premium yoyo for any budget"/>
    <s v="A collaborative effort between three generations who set out to provide a premium, top-quality yoyo at an affordable price."/>
    <x v="0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6T00:32:17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x v="10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6T02:00:53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x v="0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14:49:11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x v="7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12:30:10"/>
    <d v="2014-05-02T12:30:10"/>
  </r>
  <r>
    <x v="2055"/>
    <s v="The I2C and SPI Education System"/>
    <s v="An Arduino compatible shield matched with a web based tutorial system to teach you how to talk with I2C and SPI components."/>
    <x v="0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6:10:43"/>
    <d v="2014-12-03T04:00:00"/>
  </r>
  <r>
    <x v="2056"/>
    <s v="TYLT Energi Backpack - charge your mobile devices on the go."/>
    <s v="A lightweight backpack that can charge your smartphone 4 times or an iPad one full charge, and recharge via a USB port"/>
    <x v="10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8:15:42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x v="6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11:52:12"/>
    <d v="2016-02-26T11:52:12"/>
  </r>
  <r>
    <x v="2058"/>
    <s v="Raspberry Pi Debug Clip"/>
    <s v="Making using the serial terminal on the Raspberry Pi as easy as Pi!"/>
    <x v="4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8:53:50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x v="5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14:27:34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x v="9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5:25:5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x v="0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8:20:54"/>
    <d v="2016-12-31T18:20:54"/>
  </r>
  <r>
    <x v="2062"/>
    <s v="Rho Board"/>
    <s v="4K HEVC Android TV Media Player with optional DIY electronics, ideal for app development, home control, software developement, learning"/>
    <x v="10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9:11:38"/>
    <d v="2016-03-24T08:11:38"/>
  </r>
  <r>
    <x v="2063"/>
    <s v="Up to 4 axis Beaglebone black based CNC control"/>
    <s v="Build a professional grade Linux CNC control with Beaglebone black and our CNC cape."/>
    <x v="4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7:35:01"/>
    <d v="2016-05-15T17:35:01"/>
  </r>
  <r>
    <x v="2064"/>
    <s v="Lightpack â€” ambient backlight for your displays"/>
    <s v="Open-source content-driven lighting system you can use with TV or PC, Mac, HTPC displays in movies, games and daily work"/>
    <x v="10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8:45:23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x v="3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8:00:29"/>
    <d v="2013-12-25T08:00:29"/>
  </r>
  <r>
    <x v="2066"/>
    <s v="Garage Beacon - Turn your phone into a garage door remote"/>
    <s v="Automatically opens your garage door when you come home. Open, close, and monitor your garage door from your phone."/>
    <x v="4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8:31:23"/>
    <d v="2014-08-23T18:31:23"/>
  </r>
  <r>
    <x v="2067"/>
    <s v="Luminite (LED lighting)"/>
    <s v="The next generation of premium quality LED lighting. Extreme power efficiency in a small package."/>
    <x v="2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20:29:36"/>
    <d v="2015-05-24T20:29:36"/>
  </r>
  <r>
    <x v="2068"/>
    <s v="Netro - Scientifically Water Your Garden"/>
    <s v="Introducing Sprite, the cloud-based watering controller and Whisperer, the solar-powered plant sensor for effortless home irrigation"/>
    <x v="9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20:11:55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x v="10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23:19:51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x v="10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5:45:23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x v="8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6:41:24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x v="10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13:57:12"/>
    <d v="2016-05-07T13:57:12"/>
  </r>
  <r>
    <x v="2073"/>
    <s v="abode - The Future of Home Security."/>
    <s v="abode is a home security and automation company that offers a self-installed, professional-grade solution with no contracts."/>
    <x v="10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6:01:58"/>
    <d v="2015-05-08T16:01:58"/>
  </r>
  <r>
    <x v="2074"/>
    <s v="Advanced Simulation Products - PC Gaming Controllers"/>
    <s v="Creating PC gaming controllers to bring your gaming experience to a new level."/>
    <x v="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9:49:42"/>
    <d v="2016-05-06T19:49:42"/>
  </r>
  <r>
    <x v="2075"/>
    <s v="The Practical Meter: Know your power!"/>
    <s v="The Practical Meter helps you charge your phone faster by solving a problem millions of people experience."/>
    <x v="0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6:21:28"/>
    <d v="2013-07-25T16:21:28"/>
  </r>
  <r>
    <x v="2076"/>
    <s v="Earin - The Worlds Smallest Wireless Earbuds"/>
    <s v="Wireless earbuds filled with sound, yet so small they are almost invisible!"/>
    <x v="10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21:08:09"/>
    <d v="2014-07-23T21:08:09"/>
  </r>
  <r>
    <x v="2077"/>
    <s v="4SeTVâ„¢ - Watch 4 TV Channels on Any Screen At Once"/>
    <s v="A Whole New Way to Get TV: Watch four live TV channels at once on your tablet, smartphone, or big screen TV!"/>
    <x v="10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9T01:01:16"/>
    <d v="2015-06-05T21:00:00"/>
  </r>
  <r>
    <x v="2078"/>
    <s v="Hoterway - Hot shower from the first second"/>
    <s v="With hoterway you won't wait anymore for hot water in the beginning of your shower. Save Water, Energy, Time and Money."/>
    <x v="8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8:30:57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x v="1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7:03:13"/>
    <d v="2015-06-25T19:00:00"/>
  </r>
  <r>
    <x v="2080"/>
    <s v="Tinker Tie Beta - Programmable RGB LED Bow Tie!"/>
    <s v="Tinker Tie is a fully programmable, hackable Arduino-compatible RGB LED bow tie that can last over 20 hours on a single charge!"/>
    <x v="4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22:58:20"/>
    <d v="2015-11-11T23:58:20"/>
  </r>
  <r>
    <x v="2081"/>
    <s v="Our Vintage Film: Summer Tour Kickstarter"/>
    <s v="Embarking on a Summer Tour to spread their message of cherishing your unforgettable memories through nostalgic rock music."/>
    <x v="4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5T03:45:55"/>
    <d v="2012-05-16T04:59:00"/>
  </r>
  <r>
    <x v="2082"/>
    <s v="Nights On First's First CD!"/>
    <s v="Local bay area band looking to share our vision with people, looking to create something we are proud of, no more bedroom recordings!"/>
    <x v="4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5T02:53:16"/>
    <d v="2011-11-24T03:53:16"/>
  </r>
  <r>
    <x v="2083"/>
    <s v="These Old Streets Album"/>
    <s v="Autumn's Song is working on a debut album that brings accustic / singer-songwriter / piano rock to the central Florida music scene."/>
    <x v="2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7:19:55"/>
    <d v="2012-06-04T17:19:55"/>
  </r>
  <r>
    <x v="2084"/>
    <s v="Project: Ballerina Black UK Tour"/>
    <s v="Los Angeles based Ballerina Black are on their way to tour the UK in May. Join our club &amp; help make it happen."/>
    <x v="4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9:59:42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x v="0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20:03:07"/>
    <d v="2012-07-15T20:03:07"/>
  </r>
  <r>
    <x v="2086"/>
    <s v="Adam Sullivan - Recording 4 New EPs for 2012!"/>
    <s v="I am in the process of completing 4 new EPs to be released in Winter, Spring, Summer, and Fall of 2012."/>
    <x v="4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6:05:32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4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9T04:54:18"/>
    <d v="2011-09-08T04:54:18"/>
  </r>
  <r>
    <x v="2088"/>
    <s v="Chris Dorman - Sita worldwide"/>
    <s v="Indie Folk musician, Chris Dorman is releasing his second full length album.  Let's release this record worldwide - grassroots style!"/>
    <x v="4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7:09:12"/>
    <d v="2010-09-11T03:59:00"/>
  </r>
  <r>
    <x v="2089"/>
    <s v="Little Moses EP"/>
    <s v="Little Moses is trying to record their first EP, and we can't do it without your help!"/>
    <x v="4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8T01:49:54"/>
    <d v="2013-08-02T01:49:54"/>
  </r>
  <r>
    <x v="2090"/>
    <s v="Insect Surfers 2013 Release !"/>
    <s v="Insect Surfers, Planet Earth's Longest-Running Modern Surf Band, come twanging back into 2013 with a new surfadelic musical release!"/>
    <x v="0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9:09:15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x v="6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7:44:38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x v="0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6:58:52"/>
    <d v="2011-10-07T16:58:52"/>
  </r>
  <r>
    <x v="2093"/>
    <s v="Lift The Decade Debut Full-Length Record"/>
    <s v="Help Lift The Decade record their debut full length album with with Ace Enders! (The Early November, I Can Make A Mess)"/>
    <x v="4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20:30:32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x v="4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1T00:28:50"/>
    <d v="2012-03-05T03:00:00"/>
  </r>
  <r>
    <x v="2095"/>
    <s v="&quot; Prodigal Daughter&quot; Recording Project"/>
    <s v="This CD celebrates a journey beginning with the death of a father and culminating with the joyous victory expressed in music!"/>
    <x v="4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7:36:13"/>
    <d v="2011-10-02T17:36:13"/>
  </r>
  <r>
    <x v="2096"/>
    <s v="GBS Detroit Presents Shone Nuisance"/>
    <s v="Shone Nuisance is heading to GBS Detroit on Friday, October 26th to record and film their GBS Detroit EP and video."/>
    <x v="2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8:12:15"/>
    <d v="2012-10-26T03:59:00"/>
  </r>
  <r>
    <x v="2097"/>
    <s v="Caverns of Sonora"/>
    <s v="Engine is ready to record our sophomore release. The songs are written, the musicians are ready. Help us bring this into existence!"/>
    <x v="4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14:02:15"/>
    <d v="2011-12-01T15:02:15"/>
  </r>
  <r>
    <x v="2098"/>
    <s v="The Christopher Battles EP"/>
    <s v="The Christopher Battles EP Project will fund professional recording, publicity, and release for this original singer-songwriter."/>
    <x v="0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7T02:43:55"/>
    <d v="2012-03-08T02:43:55"/>
  </r>
  <r>
    <x v="2099"/>
    <s v="Roosevelt Died."/>
    <s v="Our tour van died, we need help!"/>
    <x v="4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7:54:44"/>
    <d v="2015-07-02T03:40:00"/>
  </r>
  <r>
    <x v="2100"/>
    <s v="GBS Detroit Presents The Skylit Letter"/>
    <s v="The Skylit Letter is heading to Groovebox Studios in Detroit on Friday, June 29th to record and film a live GBS Detroit video and EP."/>
    <x v="2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20:02:21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x v="4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5T03:35:14"/>
    <d v="2012-02-13T03:35:14"/>
  </r>
  <r>
    <x v="2102"/>
    <s v="The Guru releases &quot;Native Sun&quot;"/>
    <s v="The Guru is basement parties, lake swimming, a smile shared between reunited friends, and the doe-eyed innocence of youth."/>
    <x v="4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20:50:48"/>
    <d v="2011-05-05T20:50:48"/>
  </r>
  <r>
    <x v="2103"/>
    <s v="Matthew Moon's New Album"/>
    <s v="Indie rocker, Matthew Moon, has something to share with you..."/>
    <x v="0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8:07:07"/>
    <d v="2012-11-09T19:07:07"/>
  </r>
  <r>
    <x v="2104"/>
    <s v="In the Raw: the ink &amp; the Echo's debut album"/>
    <s v="In the Raw is Seattle's the Ink &amp; the Echo's debut album.  It is honest, compelling, and speaks of raw human emotion."/>
    <x v="2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30T01:47:14"/>
    <d v="2013-05-31T00:00:00"/>
  </r>
  <r>
    <x v="2105"/>
    <s v="Layla The Wolf Debut E.P. &quot;Sugar&quot;"/>
    <s v="Help Layla the Wolf fund the printing and releasing of our first E.P. Release called &quot;Sugar&quot;."/>
    <x v="4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8:55:53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x v="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5:09:34"/>
    <d v="2013-01-26T05:09:34"/>
  </r>
  <r>
    <x v="2107"/>
    <s v="ACKER Studio Album and Vinyl Pressing"/>
    <s v="ACKER, an instrumental noise-rock band from Central Illinois, is raising funds to record a new album and release it on vinyl."/>
    <x v="4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7:03:13"/>
    <d v="2014-11-12T18:03:13"/>
  </r>
  <r>
    <x v="2108"/>
    <s v="THE SADDEST LANDSCAPE: Deluxe Vinyl Reissues"/>
    <s v="A project to raise the funds for our early discography, pressed on vinyl the way we always envisioned it + help w/ future band plans."/>
    <x v="6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4T04:13:00"/>
    <d v="2012-09-10T03:55:00"/>
  </r>
  <r>
    <x v="2109"/>
    <s v="Skyline Sounds - First Studio Album (and Merch!)"/>
    <s v="We are ready to make our first full-length album, and with your help, we can make it happen!"/>
    <x v="4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7:00:17"/>
    <d v="2015-07-05T17:00:17"/>
  </r>
  <r>
    <x v="2110"/>
    <s v="&quot;Vision&quot; - New Album - Brent Brown"/>
    <s v="Brent Brown's breakout new album! Requires help from the record label... You!"/>
    <x v="4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6:06:09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x v="4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9T04:43:45"/>
    <d v="2011-08-15T01:00:00"/>
  </r>
  <r>
    <x v="2112"/>
    <s v="BBB Kickstarter Two"/>
    <s v="BBB is going back into the studio to record and release &quot;Felix From Canada&quot; by popular demand.  We need your help!"/>
    <x v="2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22:16:33"/>
    <d v="2013-04-15T22:16:33"/>
  </r>
  <r>
    <x v="2113"/>
    <s v="Summer Underground // Honeycomb LP"/>
    <s v="Help us fund our second full-length album Honeycomb!"/>
    <x v="0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20:46:16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x v="0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9:34:30"/>
    <d v="2010-12-09T04:59:00"/>
  </r>
  <r>
    <x v="2115"/>
    <s v="The Violet Tone and the City of Angels!"/>
    <s v="The Violet Tone is heading to California but we need your help!  We've been at this for years and finally have a shot!"/>
    <x v="4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1T01:56:41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x v="11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8:40:03"/>
    <d v="2012-10-02T18:40:03"/>
  </r>
  <r>
    <x v="2117"/>
    <s v="You Said It Would Go Down Like This"/>
    <s v="Our next album is being mastered and we want your help to release it by putting your name down for a pre-sale copy and awesome merch!"/>
    <x v="4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3T01:25:49"/>
    <d v="2015-10-27T04:59:00"/>
  </r>
  <r>
    <x v="2118"/>
    <s v="PORCHES. vs. THE U.S.A."/>
    <s v="PORCHES.  and Documentarians tour from New York to San Francisco and back."/>
    <x v="4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20:08:56"/>
    <d v="2011-07-24T20:08:56"/>
  </r>
  <r>
    <x v="2119"/>
    <s v="Big Long Now's Debut Album"/>
    <s v="big long now is recording our debut album and we are looking for help mastering and pressing it to vinyl"/>
    <x v="4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7T03:07:25"/>
    <d v="2012-08-16T03:07:25"/>
  </r>
  <r>
    <x v="2120"/>
    <s v="Hearty Har Full Length Album"/>
    <s v="&lt;3_x000a_Coming in from outer space. Help Hearty Har record their 1st album!!"/>
    <x v="0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23:08:56"/>
    <d v="2014-01-01T23:08:56"/>
  </r>
  <r>
    <x v="2121"/>
    <s v="Legend of Decay"/>
    <s v="Join us on an epic journey to discover a millennia old secret which will change the world forever."/>
    <x v="10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7:49:08"/>
    <d v="2017-01-11T17:49:08"/>
  </r>
  <r>
    <x v="2122"/>
    <s v="CapitÃ¡n Kalani y el sindicato robÃ³tico"/>
    <s v="Captain Kalani it's a retro game full of nostalgia for the old gamers but interesting for the new ones"/>
    <x v="10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7:12:49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10:11:47"/>
    <d v="2010-03-15T06:59:00"/>
  </r>
  <r>
    <x v="2124"/>
    <s v="AZAMAR"/>
    <s v="AZAMAR is a Role Playing Game world involving fantasy and high magic, based on the popular OpenD6 OGL using the Cinema6 RPG Framework."/>
    <x v="4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3T00:40:35"/>
    <d v="2010-11-30T05:00:00"/>
  </r>
  <r>
    <x v="2125"/>
    <s v="Becoming - A Metaphysical Game About Mental Illness"/>
    <s v="Becoming is a video game that aims to portray mental illness through a metaphysical and emotional story."/>
    <x v="10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6T00:33:53"/>
    <d v="2015-08-05T00:33:53"/>
  </r>
  <r>
    <x v="2126"/>
    <s v="DodgeBall Blitz"/>
    <s v="Lead your team to victory in this fast-paced, action, sports game! Use Power-ups and avoid attacks as you fight for victory!"/>
    <x v="8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23:21:27"/>
    <d v="2014-12-08T23:21:27"/>
  </r>
  <r>
    <x v="2127"/>
    <s v="Three Monkeys - Part 1: Into the Abyss"/>
    <s v="Three Monkeys is an audio adventure game for PC."/>
    <x v="9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12:07:43"/>
    <d v="2015-03-12T11:07:43"/>
  </r>
  <r>
    <x v="2128"/>
    <s v="Makayla's Quest"/>
    <s v="The Royal Snail has misdelivered all the invitations to the Royal Ball.  It's up to Makayla to set things right in the Fairy Forest"/>
    <x v="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8:32:49"/>
    <d v="2014-09-21T18:32:49"/>
  </r>
  <r>
    <x v="2129"/>
    <s v="Pretty Kitty Fuzzy"/>
    <s v="PKF is a Cat-Tastic 2D side-scrolling shooter! Stand up to all the big meanies with the power of positivity and save the universe!"/>
    <x v="4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9T00:35:00"/>
    <d v="2016-03-10T00:35:00"/>
  </r>
  <r>
    <x v="2130"/>
    <s v="Wondrous Adventures: A Kid's Game"/>
    <s v="You are the hero tasked to save your home from the villainous Sanword."/>
    <x v="3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2T02:04:23"/>
    <d v="2014-08-16T02:04:23"/>
  </r>
  <r>
    <x v="2131"/>
    <s v="Scout's Honor"/>
    <s v="From frightened girl to empowered woman, Scout's Honor is a tale about facing your fears and overcoming odds."/>
    <x v="2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2T04:58:11"/>
    <d v="2015-07-12T04:58:11"/>
  </r>
  <r>
    <x v="2132"/>
    <s v="Universe Rush"/>
    <s v="Fight your way to dominate the universe. Be the first to try our engaging cross-platform mmo-strategy and bring it closer to reality."/>
    <x v="10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11:41: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x v="4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7T02:19:59"/>
    <d v="2011-04-24T06:59:00"/>
  </r>
  <r>
    <x v="2134"/>
    <s v="Prehistoric Landing"/>
    <s v="1st person Action Survivalist Rpg game. You get sent to a deadly Island to die not knowing that your not alone on the island."/>
    <x v="0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21:16:31"/>
    <d v="2013-04-27T21:16:31"/>
  </r>
  <r>
    <x v="2135"/>
    <s v="Tesla's Electric Mist"/>
    <s v="Point-and-click adventure: The mysterious Nikola Tesla, a time traveling device, and an experiment gone wrong in Colorado Springs"/>
    <x v="0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23:07:13"/>
    <d v="2012-10-04T23:07:13"/>
  </r>
  <r>
    <x v="2136"/>
    <s v="Dark Paradise"/>
    <s v="A dark and twisted game with physiological madness and corruption as a man becomes the ultimate bio weapon."/>
    <x v="10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12:13:06"/>
    <d v="2013-10-19T12:13:06"/>
  </r>
  <r>
    <x v="2137"/>
    <s v="Late To The Party : A Cold War Espionage RPG in the Baltics"/>
    <s v="Arrest, interrogate, and uncover the truth as a local woman recruited by the KGB. For Windows, Mac &amp; Linux."/>
    <x v="10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8:30:29"/>
    <d v="2014-12-05T18:30:29"/>
  </r>
  <r>
    <x v="2138"/>
    <s v="Tales Of Tameria - Dawning Light"/>
    <s v="A game with a mixture of a few genres from RPG, Simulation and to adventure elements."/>
    <x v="4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10T00:18:59"/>
    <d v="2013-11-09T01:18:59"/>
  </r>
  <r>
    <x v="2139"/>
    <s v="Manorkept"/>
    <s v="An adventuring RPG with ghosts, mysteries, and flexible gameplay paths, Manorkept is a game that promises an unforgettable experience."/>
    <x v="5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8:00:08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x v="10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20:00:24"/>
    <d v="2013-01-11T20:00:24"/>
  </r>
  <r>
    <x v="2141"/>
    <s v="King of Consoles"/>
    <s v="A place where people can test out the latest video games, for an hourly fee. It's cheaper than wasting money on a $60 game that sucked"/>
    <x v="6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5:39:19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x v="1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16:50:10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4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21:16:52"/>
    <d v="2010-07-21T19:00:00"/>
  </r>
  <r>
    <x v="2144"/>
    <s v="Project Starborn"/>
    <s v="A thousand community-built sandbox games (and more!) with a fully-customizable game engine."/>
    <x v="7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13:07:20"/>
    <d v="2013-09-14T13:07:20"/>
  </r>
  <r>
    <x v="2145"/>
    <s v="Theocalypse - Mythology and Modern day collide in this RPG"/>
    <s v="When the gods of religions and days passed return to our modern world, humanity must fight for its survival and future."/>
    <x v="6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8T05:41:54"/>
    <d v="2013-11-27T06:41:54"/>
  </r>
  <r>
    <x v="2146"/>
    <s v="Nanaue eSports"/>
    <s v="New professional gaming organization with a tournament winning Dota 2 team, &amp; divisions in all eSports games looking to re brand/expand"/>
    <x v="0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16:18:30"/>
    <d v="2016-02-11T16:18:30"/>
  </r>
  <r>
    <x v="2147"/>
    <s v="Johnny Rocketfingers 3"/>
    <s v="A Point and Click Adventure on Steroids."/>
    <x v="10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7:05:48"/>
    <d v="2014-11-16T08:05:48"/>
  </r>
  <r>
    <x v="2148"/>
    <s v="ZomBlock's"/>
    <s v="zomblock's is a online zombie survival game where you can craft new weapons,find food and water to keep yourself alive."/>
    <x v="2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7:36:22"/>
    <d v="2015-04-02T16:36:22"/>
  </r>
  <r>
    <x v="2149"/>
    <s v="Project Gert on Xbox Live "/>
    <s v="Project Gert is a sequel to the Android game Project Gert, for Xbox Live.  One character embodying two personality's, and sets of abilities.  "/>
    <x v="4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6T00:35:56"/>
    <d v="2010-07-31T00:00:00"/>
  </r>
  <r>
    <x v="2150"/>
    <s v="The Unknown Door"/>
    <s v="A pixel styled open world detective game."/>
    <x v="10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3T06:49:59"/>
    <d v="2016-07-13T06:49:59"/>
  </r>
  <r>
    <x v="2151"/>
    <s v="Handee Job for PS4 Gets on Shark Tank"/>
    <s v="Crazy Artist makes gaming more comfortable and fun for Playstation 4 users. I really want to give you a Handee Job!"/>
    <x v="11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20:20:14"/>
    <d v="2016-06-29T20:20:14"/>
  </r>
  <r>
    <x v="2152"/>
    <s v="Space Shooter RPG+"/>
    <s v="Our game is going to be a space shooter that has RPG elements with New Game+! It will be unlike any space shooter ever played."/>
    <x v="5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9:58:29"/>
    <d v="2014-03-15T18:58:29"/>
  </r>
  <r>
    <x v="2153"/>
    <s v="It's The GOD Complex"/>
    <s v="Crowdfunding the Gamers Way. An online game with real world consequences.Do you dare to play? Can you turn the world around?"/>
    <x v="10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21:51:58"/>
    <d v="2015-01-10T07:59:00"/>
  </r>
  <r>
    <x v="2154"/>
    <s v="Demigods - Rise of the Children - Part 1 (Design)"/>
    <s v="A Real Time Strategy game based on Greek mythology in a fictional world."/>
    <x v="2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15:10:27"/>
    <d v="2014-01-28T15:10:27"/>
  </r>
  <r>
    <x v="2155"/>
    <s v="VoxelMaze"/>
    <s v="A Level Editor, Turned up to eleven. Infinite creativity in one package, solo or with up to 16 of your friends."/>
    <x v="0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7:56:25"/>
    <d v="2016-03-31T16:56:25"/>
  </r>
  <r>
    <x v="2156"/>
    <s v="Beyond Black Space"/>
    <s v="Captain and manage your ship along with your crew in this deep space adventure! (PC/Linux/Mac)"/>
    <x v="10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20:30:06"/>
    <d v="2013-09-16T20:30:06"/>
  </r>
  <r>
    <x v="2157"/>
    <s v="Nin"/>
    <s v="Gamers and 90's fans unite in this small tale of epic proportions!"/>
    <x v="10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23:33:03"/>
    <d v="2016-12-23T07:59:00"/>
  </r>
  <r>
    <x v="2158"/>
    <s v="PerfectGolf"/>
    <s v="A next generation golf game with a course designer and a massively multiplayer online tour. Join the fun and help us create it"/>
    <x v="10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20:29:34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x v="4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7:32:54"/>
    <d v="2011-07-16T17:32:54"/>
  </r>
  <r>
    <x v="2160"/>
    <s v="Army vs Aliens - Currently in Alpha"/>
    <s v="An awesome side-scroller tower defense game.  Think &quot;Plants vs Zombies&quot; but from a side-on perspective."/>
    <x v="1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7:05:05"/>
    <d v="2012-05-19T17:05:05"/>
  </r>
  <r>
    <x v="2161"/>
    <s v="CallMeGhost DEBUT ALBUM preorder!"/>
    <s v="We're trying to fund hard copies of our debut album!"/>
    <x v="2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20:27:39"/>
    <d v="2015-09-23T20:27:39"/>
  </r>
  <r>
    <x v="2162"/>
    <s v="&quot;Then &amp; Now&quot;"/>
    <s v="Then &amp; Now is the 1st Solo album from me Ian Stewart. To learn more about me, my music, and my life visit www.ianstewartlive.com"/>
    <x v="4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8:23:11"/>
    <d v="2014-07-24T18:23:11"/>
  </r>
  <r>
    <x v="2163"/>
    <s v="Help MONGREL record our new cd !"/>
    <s v="Mongrel is looking to hit the studio once again in June so we can bring you a new cd later this year and we need your help!"/>
    <x v="4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21:35:20"/>
    <d v="2015-06-08T03:50:00"/>
  </r>
  <r>
    <x v="2164"/>
    <s v="Rosaline debut record"/>
    <s v="South Florida roots country/rock outfit's long awaited debut record"/>
    <x v="0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7:13:34"/>
    <d v="2016-06-25T03:59:00"/>
  </r>
  <r>
    <x v="2165"/>
    <s v="Le Temps Nous Est ComtÃ©"/>
    <s v="Vous aimez le rock fort ? Aidez les Beat Cheese Ã  produire leur premier album ! Do you like cheese? Help us produce our first album!"/>
    <x v="4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6:00:35"/>
    <d v="2016-04-08T15:00:35"/>
  </r>
  <r>
    <x v="2166"/>
    <s v="Johnny Rock &amp; Friends: For The Record"/>
    <s v="Drummer John Roccesano (Johnny Rock) produces an album written and performed by friends, recorded and mixed on tape, pressed on vinyl."/>
    <x v="4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20:06:58"/>
    <d v="2014-12-05T21:06:58"/>
  </r>
  <r>
    <x v="2167"/>
    <s v="Planes and Planets needs to get their EP finished!!"/>
    <s v="We need YOUR HELP to take one more step to this make release sound amazing!"/>
    <x v="2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01T01:35:37"/>
    <d v="2012-09-15T01:35:37"/>
  </r>
  <r>
    <x v="2168"/>
    <s v="PIZAZZ: Pigeons Playing Ping Pong's New Album"/>
    <s v="We're hitting the studio to record our next album, &quot;Pizazz&quot;!! Help us put the FUN in FUNK!!"/>
    <x v="6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14:24:21"/>
    <d v="2017-02-10T05:00:00"/>
  </r>
  <r>
    <x v="2169"/>
    <s v="Pedals and Effects Arena Corner"/>
    <s v="An innovative new YouTube series reviewing the HOT new music technology that people love. For Rockers, Jazzers, Rappers and everyone"/>
    <x v="2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6:49:11"/>
    <d v="2017-03-02T16:49:11"/>
  </r>
  <r>
    <x v="2170"/>
    <s v="STETSON'S NEW EP"/>
    <s v="We are a hard rock band from Northern California trying to raise $350 for our next EP. Be a part of our journey!"/>
    <x v="2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8:00:22"/>
    <d v="2015-08-22T18:00:22"/>
  </r>
  <r>
    <x v="2171"/>
    <s v="Brainspoonâ€™s New Record"/>
    <s v="Like records? We do, too! Help this Los Angeles based rock 'n' roll band get their new album out on vinyl!"/>
    <x v="4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22:58:15"/>
    <d v="2015-06-22T05:00:00"/>
  </r>
  <r>
    <x v="2172"/>
    <s v="Hollow point 9, Sins Of Yesterday CD"/>
    <s v="hey friends. We are Hollow Point 9._x000a_We are calling on you to help us._x000a_In our journey to make our debut album."/>
    <x v="4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13:55:20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x v="4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6:37:23"/>
    <d v="2013-09-10T03:59:00"/>
  </r>
  <r>
    <x v="2174"/>
    <s v="Chivo Funge and the Extensions"/>
    <s v="Chivo and his band of miscreants present their debut album _x000a_'Blind Energy' ...we think you are going to like it."/>
    <x v="4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13:01:47"/>
    <d v="2016-05-05T13:01:47"/>
  </r>
  <r>
    <x v="2175"/>
    <s v="Repulsur's First Record"/>
    <s v="Trying to get the last bit of money together to finish recording the first full length Repulsur album, &quot;The After School Special&quot;."/>
    <x v="2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4T00:13:06"/>
    <d v="2016-07-21T00:13:06"/>
  </r>
  <r>
    <x v="2176"/>
    <s v="Mike Farley Band - New Album!"/>
    <s v="The Mike Farley Band has re-assembled its original line up and needs your help to make a new full-length album!"/>
    <x v="0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5:11:49"/>
    <d v="2015-05-02T15:11:49"/>
  </r>
  <r>
    <x v="2177"/>
    <s v="Nobody Rides For Free ~ Stone Horse"/>
    <s v="Stone Horse ~ _x000a_Doing what they do best, laying down honest and _x000a_proper Rock-n-Roll guaranteed to soothe your soul!"/>
    <x v="4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6:01:07"/>
    <d v="2016-06-06T06:01:07"/>
  </r>
  <r>
    <x v="2178"/>
    <s v="The Letter Black - New Record"/>
    <s v="We are making our third studio album and no longer have a label telling us what we can/can't do. This record is for the fans."/>
    <x v="9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5:16:37"/>
    <d v="2017-01-18T15:16:37"/>
  </r>
  <r>
    <x v="2179"/>
    <s v="Woodhouse EP"/>
    <s v="Woodhouse is making an EP!  If you are a fan of whiskey and loud guitars, contribute to the cause!"/>
    <x v="4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2T04:06:32"/>
    <d v="2015-04-11T04:06:32"/>
  </r>
  <r>
    <x v="2180"/>
    <s v="FOUR STAR MARY &quot;PIECES&quot;"/>
    <s v="Help fund the new record by independent alternative rockers FOUR STAR MARY &quot;PIECES&quot;"/>
    <x v="0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6:04:28"/>
    <d v="2015-11-13T17:04:28"/>
  </r>
  <r>
    <x v="2181"/>
    <s v="Broken Contract Rulebook Relaunch"/>
    <s v="Broken Contract is a sci-fi, action/adventure, miniature based game of sci-fi worker insurrection in a dystopian future for 2+ players."/>
    <x v="4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7T00:07:33"/>
    <d v="2017-02-21T00:07:33"/>
  </r>
  <r>
    <x v="2182"/>
    <s v="Broken World - A Post-Apocalypse Tabletop RPG"/>
    <s v="An incredibly comprehensive tabletop rpg book for the post apocalypse, inspired by Dungeon World."/>
    <x v="4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21:37:05"/>
    <d v="2014-10-02T21:37:05"/>
  </r>
  <r>
    <x v="2183"/>
    <s v="D12 Trap Dice + Trapped The Dice Game"/>
    <s v="Don't just kill them, let the dice decide what kills'em. As a Bonus Get the game TRAPPED free, a Fast paced Dice game for 2-8 Players."/>
    <x v="4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8:46:17"/>
    <d v="2017-02-09T05:00:00"/>
  </r>
  <r>
    <x v="2184"/>
    <s v="Liguria"/>
    <s v="Trading beautiful colors on behalf of the bishop! Become the best merchant of the Fresco World in this innovative game by Queen Games."/>
    <x v="1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6:34:01"/>
    <d v="2016-01-25T16:00:00"/>
  </r>
  <r>
    <x v="2185"/>
    <s v="Empire of the Dead: REQUIEM"/>
    <s v="Empire of the Dead-Requiem is a miniatures expansion to our 28mm tabletop game set in a Dark and Gothic, Steampunk Victorian Empire."/>
    <x v="0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8:23:59"/>
    <d v="2013-03-26T08:23:59"/>
  </r>
  <r>
    <x v="2186"/>
    <s v="Latitude 90Â° : The Origin"/>
    <s v="The real-time digital social deduction game where there's no moderator, no sleeping, and no dying."/>
    <x v="8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14:45:43"/>
    <d v="2016-09-07T02:00:00"/>
  </r>
  <r>
    <x v="2187"/>
    <s v="Tesla vs. Edison"/>
    <s v="The War of Currents! 2-5 electricity innovators build routes, grow tech trees, and play the stock market in 20 minutes per player."/>
    <x v="8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5:01:06"/>
    <d v="2015-04-03T03:59:00"/>
  </r>
  <r>
    <x v="2188"/>
    <s v="PHOENIX DICE: A New Approach to an Outdated Gaming Tool"/>
    <s v="Beautifully unique, precision cut, metal gaming dice derived from a passion in tabletop gaming and engineering design."/>
    <x v="0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14:04:01"/>
    <d v="2016-10-25T17:00:00"/>
  </r>
  <r>
    <x v="2189"/>
    <s v="Odyssey: ARGONAUTS"/>
    <s v="Help me fund the Argonauts! Sculpted by Dave Kidd, based on concept art from Roberto Cirillo, created by Fet Milner and myself!"/>
    <x v="4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8:55:00"/>
    <d v="2016-04-21T22:00:00"/>
  </r>
  <r>
    <x v="2190"/>
    <s v="Overlords of Infamy - A Board Game of Silly Super-Villainy!"/>
    <s v="You are an evil Overlord.  Your mission?  To make everyone as miserable as possible.  Can you achieve world domination?"/>
    <x v="6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5:00:04"/>
    <d v="2016-03-23T06:59:00"/>
  </r>
  <r>
    <x v="2191"/>
    <s v="SpecForce Rangers: Outlanders Phase 4"/>
    <s v="This campaign features the Government Special Forces on Outland. 28mm scale white metal miniatures for Sci-Fi games in any setting."/>
    <x v="2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20:00:27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x v="1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20:25:44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x v="6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9:44:32"/>
    <d v="2016-11-21T04:59:00"/>
  </r>
  <r>
    <x v="2194"/>
    <s v="Monster Lab"/>
    <s v="LAST CHANCE! A fast paced card game for people who like to play god, build hybrid cat monsters and add flamethrowers to space dragons."/>
    <x v="1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8:11:30"/>
    <d v="2016-03-26T17:11:30"/>
  </r>
  <r>
    <x v="2195"/>
    <s v="Purgatoria: City of Angels"/>
    <s v="A gritty, noir tabletop RPG with a fast-paced combo-based battle system."/>
    <x v="4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8:31:40"/>
    <d v="2015-08-11T18:31:40"/>
  </r>
  <r>
    <x v="2196"/>
    <s v="LACORSA Grand Prix Game (relaunch)"/>
    <s v="Race your friends in style with this classic Grand Prix game."/>
    <x v="1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11:41:42"/>
    <d v="2016-12-02T07:00:00"/>
  </r>
  <r>
    <x v="2197"/>
    <s v="Trickerion - Legends of Illusion"/>
    <s v="A strategy game of magic and deception, where aspiring  Illusionists clash in a grand contest for fame and fortune."/>
    <x v="5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14:00:59"/>
    <d v="2015-02-28T14:00:59"/>
  </r>
  <r>
    <x v="2198"/>
    <s v="Rivals: Masters of the Deep"/>
    <s v="A tactical Miniatures board game for 2-4 players set in a mysterious underwater realm where 4 factions battle for supremacy."/>
    <x v="3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12:20:00"/>
    <d v="2015-11-14T13:20:00"/>
  </r>
  <r>
    <x v="2199"/>
    <s v="Decadolo. Flip it!"/>
    <s v="A new strategic board game designed to flip out your opponent."/>
    <x v="0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9:59:58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x v="4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5:01:08"/>
    <d v="2015-07-06T03:00:00"/>
  </r>
  <r>
    <x v="2201"/>
    <s v="Superpowerless - Princess - Music Video"/>
    <s v="Oh Hello! I make 8bit / Pop Punk under the name of Superpowerless and with your help, I'm looking to fund a new music video! :)"/>
    <x v="2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20:19:25"/>
    <d v="2013-01-16T20:19:25"/>
  </r>
  <r>
    <x v="2202"/>
    <s v="zircon - &quot;Identity Sequence&quot;: A cyberpunk-inspired journey"/>
    <s v="An electro-organic album of evolved dance music inspired by seminal cyberpunk works."/>
    <x v="4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20:22:48"/>
    <d v="2012-11-01T20:22:48"/>
  </r>
  <r>
    <x v="2203"/>
    <s v="Andy's iLL - The Invisible City"/>
    <s v="The Invisible City is a project built &amp; powered by my fans. A full video and audio experience that I hope to merge into a live show."/>
    <x v="4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20:38:02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x v="4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7:28:39"/>
    <d v="2013-03-09T07:28:39"/>
  </r>
  <r>
    <x v="2205"/>
    <s v="Lestat - Midnight Toll Video"/>
    <s v="Lestat is filming their first video, and they need your help! From their release, Arisen, &quot;Midnight Toll&quot;. Hear it at lestatmusic.com."/>
    <x v="2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9:43:09"/>
    <d v="2012-06-01T19:43:09"/>
  </r>
  <r>
    <x v="2206"/>
    <s v="Arbor Oasis's First Album!"/>
    <s v="We really think we might have what it takes to make it someday! But we really need help to take the first step and release this album!"/>
    <x v="4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6:10:24"/>
    <d v="2012-04-16T06:10:24"/>
  </r>
  <r>
    <x v="2207"/>
    <s v="Piece of Happy"/>
    <s v="Each piece has a story behind it. Not of some life drama but of an experience you live whilst listening; Happiness evoking"/>
    <x v="4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7T04:39:33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x v="4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21:10:26"/>
    <d v="2012-04-07T04:00:00"/>
  </r>
  <r>
    <x v="2209"/>
    <s v="NYPC's North American (+ Colombia!) Tour May 2014 - Part 2"/>
    <s v="Support us and pledge for rewards on our new bigger Tour of the US, Canada and Colombia!"/>
    <x v="2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11:30:44"/>
    <d v="2014-04-14T23:00:00"/>
  </r>
  <r>
    <x v="2210"/>
    <s v="The Seshen's Debut Album Release"/>
    <s v="Influenced by Little Dragon, J. Dilla, Erykah Badu &amp; Beach House, this genre-defying record fuses hip-hop, soul, pop and electronica."/>
    <x v="4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7T01:35:10"/>
    <d v="2012-04-14T17:36:00"/>
  </r>
  <r>
    <x v="2211"/>
    <s v="Kickstart the Future (of Telefuture)"/>
    <s v="Telefuture, a record label sharing 80's inspired electronic music, wants to release some incredible albums on various physical mediums!"/>
    <x v="4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8:50:25"/>
    <d v="2014-04-10T06:59:00"/>
  </r>
  <r>
    <x v="2212"/>
    <s v="Dragon's Eye Recordings: Label Relaunch"/>
    <s v="Help Dragon's Eye relaunch with 4 new releases by Yann Novak, Pinkcourtesyphone, Steve Roden &amp; Lawrence English + Stephen Vitiello"/>
    <x v="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7:56:17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x v="2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9:49:39"/>
    <d v="2015-05-15T19:49:39"/>
  </r>
  <r>
    <x v="2214"/>
    <s v="Spiff is ready to join the digital age!"/>
    <s v="Join this Kickstarter project today to assist Spiff in converting his analog recordings from the 80's to digital!"/>
    <x v="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9:00:48"/>
    <d v="2014-02-06T19:00:48"/>
  </r>
  <r>
    <x v="2215"/>
    <s v="&quot;Something to See, Not to Say&quot; - Anemometer's First EP Album"/>
    <s v="Ambient Electro Grind-fest!"/>
    <x v="2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7:12:52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x v="2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8:02:25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x v="2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8:38:33"/>
    <d v="2015-11-02T08:00:00"/>
  </r>
  <r>
    <x v="2218"/>
    <s v="Idiot Stare &quot;Unknown to Millions&quot; CD"/>
    <s v="Help Idiot Stare press their next album to CD. Over 40 minutes of intense industrial rock that you're going to want to own!"/>
    <x v="4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9:29:43"/>
    <d v="2012-08-29T00:00:00"/>
  </r>
  <r>
    <x v="2219"/>
    <s v="Moments by eBurner"/>
    <s v="An album that illustrates events in our lives, whether trivial or significant, through the tones of electronic music."/>
    <x v="4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7:15:12"/>
    <d v="2015-08-19T17:15:12"/>
  </r>
  <r>
    <x v="2220"/>
    <s v="Be Part of Darkpine's Debut EP"/>
    <s v="Darkpine is recording and releasing a 5-track EP within the coming months this summer and hopes for your support."/>
    <x v="4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7T01:27:16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x v="0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6:00:09"/>
    <d v="2016-04-23T00:00:00"/>
  </r>
  <r>
    <x v="2222"/>
    <s v="Passing Shot: Dice Tennis Game"/>
    <s v="Passing Shot is a tennis dice game for two players. Strategic use of the dice rolls allow you to score points to win game, set &amp; match."/>
    <x v="2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8:54:07"/>
    <d v="2012-01-28T18:54:07"/>
  </r>
  <r>
    <x v="2223"/>
    <s v="M4 Collapsible Cardboard Scenery"/>
    <s v="Cardboard scenery for Sci-Fi 28-32mm miniature games. Easy to assemble, disassemble and transport. Supplied unpainted. By MCSTUDIO."/>
    <x v="6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5:22:48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x v="1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6:01:15"/>
    <d v="2016-10-29T19:00:00"/>
  </r>
  <r>
    <x v="2225"/>
    <s v="Battle Systemsâ„¢ Fantasy Dungeon Terrain"/>
    <s v="Fantasy Dungeon terrain for 28mm tabletop games. This is pre-punched card that is easy to assemble with no painting required."/>
    <x v="8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9:00:15"/>
    <d v="2014-09-21T19:00:15"/>
  </r>
  <r>
    <x v="2226"/>
    <s v="Street Kings Boardgame"/>
    <s v="Missed the Kickstarter? Contact your local gaming store before going online. Or click on the order button. Thanks for the support!"/>
    <x v="6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9:10:22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x v="1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9:22:35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x v="4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6:40:36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x v="0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5:56:31"/>
    <d v="2013-09-03T04:00:00"/>
  </r>
  <r>
    <x v="2230"/>
    <s v="Little Dungeon: Turtle Rock"/>
    <s v="Dungeon Crawl for All! A card game of swords, monsters and LOOT! Adventurers as young as 5 and &quot;seasoned&quot; warriors are all welcomed."/>
    <x v="0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21:08:47"/>
    <d v="2014-04-25T21:08:47"/>
  </r>
  <r>
    <x v="2231"/>
    <s v="Kingdom"/>
    <s v="A game about communities by Ben Robbins, creator of Microscope. Do you change the Kingdom or does the Kingdom change you?"/>
    <x v="4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21:51:41"/>
    <d v="2013-06-25T05:00:00"/>
  </r>
  <r>
    <x v="2232"/>
    <s v="Backstory Cards"/>
    <s v="Backstory Cards help you and your friends create vibrant backstories for roleplaying games, no matter the system or genre."/>
    <x v="0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9:03:28"/>
    <d v="2014-07-19T03:00:00"/>
  </r>
  <r>
    <x v="2233"/>
    <s v="Cadaver - A Card Game For Aspiring Necromancers"/>
    <s v="Cadaver is a lighthearted game of friendly necromancy! Players compete to resurrect as many bodies as possible!"/>
    <x v="4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9:05:39"/>
    <d v="2015-12-14T00:00:00"/>
  </r>
  <r>
    <x v="2234"/>
    <s v="Pine Tar Baseball: 1936 Negro League + 1960 Season"/>
    <s v="Pine Tar Baseball is a fun and fast paced dice and card game for 1 to 2 players. The game features fast streamlined game play."/>
    <x v="2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9:47:27"/>
    <d v="2017-01-05T19:47:27"/>
  </r>
  <r>
    <x v="2235"/>
    <s v="Miniature Scenery Terrain for Tabletop gaming and Wargames"/>
    <s v="An amazing set of sceneries to create unique atmospheres for your tabletop gaming."/>
    <x v="1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7T00:31:51"/>
    <d v="2015-03-28T23:31:51"/>
  </r>
  <r>
    <x v="2236"/>
    <s v="Alienation - an intergalactic card drafting game"/>
    <s v="Assume the role of an intergalactic real-estate agent attempting to satisfy various creature clientele!"/>
    <x v="4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14:48:43"/>
    <d v="2016-02-01T14:48:43"/>
  </r>
  <r>
    <x v="2237"/>
    <s v="Monster Mansion"/>
    <s v="A real-time cooperative adventure for 2-8 players. Defeat legendary monsters to earn gold and escape before the time RUNS OUT!"/>
    <x v="6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3T00:04:43"/>
    <d v="2014-11-12T07:59:00"/>
  </r>
  <r>
    <x v="2238"/>
    <s v="28mm Fantasy Miniature range Feral Orcs!"/>
    <s v="28mm Fantasy Miniature Range in leadfree white metal: Orcs, wolves and more."/>
    <x v="4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14:55:16"/>
    <d v="2017-03-10T14:55:16"/>
  </r>
  <r>
    <x v="2239"/>
    <s v="Pro Tabletop Gaming Audio Collection"/>
    <s v="Next stretch goal unlocks at $33,000 and/or 500 backers unlocks 2 bonus stretch goals."/>
    <x v="9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23:00:14"/>
    <d v="2013-12-01T04:02:00"/>
  </r>
  <r>
    <x v="2240"/>
    <s v="Dice Base 2: Vault - Case - Rolling Surface"/>
    <s v="Protect, store, organize and display 225 of your favorite dice in this modular and easy to use dice vault system. Oak and leather."/>
    <x v="0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9:49:04"/>
    <d v="2016-04-22T19:49:04"/>
  </r>
  <r>
    <x v="2241"/>
    <s v="Savage Worlds Zombie Squad"/>
    <s v="You are Ex- Military criminals sent on suicide missions on the edge of space. Science Fiction Tabletop RPG using Savage Worlds"/>
    <x v="4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9:51:40"/>
    <d v="2017-03-02T19:51:40"/>
  </r>
  <r>
    <x v="2242"/>
    <s v="The Princess Bride Playing Cards from USPCC"/>
    <s v="Inconceivable! An amazing new illustrative deck based on The Princess Bride movie."/>
    <x v="1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13:48:53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x v="2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8:01:30"/>
    <d v="2017-03-13T03:00:00"/>
  </r>
  <r>
    <x v="2244"/>
    <s v="Warbands of the Cold North III"/>
    <s v="Finely sculpted 28mm Classic Fantasy metal and resin miniatures perfectly themed for use as a warband or adventuring party."/>
    <x v="0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9:39:06"/>
    <d v="2016-10-16T20:30:00"/>
  </r>
  <r>
    <x v="2245"/>
    <s v="TimeWatch: GUMSHOE Investigative Time Travel RPG"/>
    <s v="You've got a time machine, high-powered weapons and a whole lot of history to save. Welcome to TimeWatch!"/>
    <x v="4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7:00:17"/>
    <d v="2014-02-21T18:00:00"/>
  </r>
  <r>
    <x v="2246"/>
    <s v="The BESPOKE GEEK: Cosplay for Everyday"/>
    <s v="The BESPOKE GEEK is a brand new clothing company from Bletchley, England producing handmade and individual hoodies for geeks."/>
    <x v="4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9:00:10"/>
    <d v="2015-09-04T19:00:10"/>
  </r>
  <r>
    <x v="2247"/>
    <s v="Foragers"/>
    <s v="Take on the role of an ancient forager in this fun strategy game from the designer of Biblios."/>
    <x v="6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5:59:25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x v="0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21:01:18"/>
    <d v="2016-12-14T21:01:18"/>
  </r>
  <r>
    <x v="2249"/>
    <s v="Centurion: Legionaries of Rome"/>
    <s v="March with the legions against the enemies of Rome in this role-playing game of military adventures."/>
    <x v="4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6:52:45"/>
    <d v="2013-04-02T15:52:45"/>
  </r>
  <r>
    <x v="2250"/>
    <s v="The Game Anywhere Table"/>
    <s v="A customizable gaming table, for the best gaming experience, portable, storable and lightweight, that can be taken anywhere"/>
    <x v="9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3T00:07:53"/>
    <d v="2016-12-03T01:07:53"/>
  </r>
  <r>
    <x v="2251"/>
    <s v="Werewolf: Full Moon Expansion"/>
    <s v="A great game full of lying, scheming, and werewolves.  Now with additional characters to add even more mayhem!"/>
    <x v="0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8:17:57"/>
    <d v="2014-08-16T08:17:57"/>
  </r>
  <r>
    <x v="2252"/>
    <s v="Punkapocalyptic - Black Blood Children Band"/>
    <s v="A new faction for the 30 mm scale wargame, featuring skirmishes between gangs in a pimp and lethal post-apocalyptic world."/>
    <x v="0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7:52:18"/>
    <d v="2016-08-06T07:52:18"/>
  </r>
  <r>
    <x v="2253"/>
    <s v="ZoMbushed! - A Zombie Co-Op Survival Card Game"/>
    <s v="ZoMbushed! - a solo/co-op action zombie survival card game where players must fight to survive by overcoming obstacles and monsters."/>
    <x v="0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5:09:07"/>
    <d v="2015-11-18T16:09:07"/>
  </r>
  <r>
    <x v="2254"/>
    <s v="Green Couch Games Limited: FrogFlip!"/>
    <s v="A dexterity microgame by father/daughter team, Jason and Claire Kotarski. Make 100 project."/>
    <x v="2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5:32:48"/>
    <d v="2017-01-24T15:32:48"/>
  </r>
  <r>
    <x v="2255"/>
    <s v="Jumbo Jets - Jet Set Expansion Set #2"/>
    <s v="This is the second set of 5 expansions for our route-building game, Jet Set!"/>
    <x v="4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22:50:51"/>
    <d v="2016-05-07T22:50:51"/>
  </r>
  <r>
    <x v="2256"/>
    <s v="Bitcoin Empire"/>
    <s v="Build your crypto-currency empire and sabotage your opponents. A deck building, card game. 2-4 players. 15 minutes."/>
    <x v="2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10:50:4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x v="4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22:28:49"/>
    <d v="2016-06-19T23:00:00"/>
  </r>
  <r>
    <x v="2258"/>
    <s v="A Sundered World"/>
    <s v="A Dungeon World campaign setting that takes place after the end of the worlds."/>
    <x v="4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8:01:27"/>
    <d v="2015-06-11T18:01:27"/>
  </r>
  <r>
    <x v="2259"/>
    <s v="The Second Breakfast"/>
    <s v="More Halfmen, more goats, more guns, and most of all some neat buildings and structures for the little fellas to hang out in!"/>
    <x v="4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9:18:56"/>
    <d v="2016-12-08T19:18:56"/>
  </r>
  <r>
    <x v="2260"/>
    <s v="Cryptex Dice Vault"/>
    <s v="A fine wood cryptex dice vault to store your favorite dice. Designed to hold a standard set of 7 polyhedrals for your favorite RPG."/>
    <x v="4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5T00:24:1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x v="4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7:23:40"/>
    <d v="2017-02-14T17:23:40"/>
  </r>
  <r>
    <x v="2262"/>
    <s v="Riders: A Game About Cheating Doomsday"/>
    <s v="An RPG about mortal servants of the Horsemen of the Apocalypse deciding to not end the world."/>
    <x v="4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14:02:38"/>
    <d v="2014-11-18T00:00:00"/>
  </r>
  <r>
    <x v="2263"/>
    <s v="Corvus Corax Miniatures - Outcasts"/>
    <s v="These are degenerated men who have, since birth, suffered the effect of mutation and turned into something wicked!"/>
    <x v="0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9:58:3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x v="0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13:58:3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x v="2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20:28:27"/>
    <d v="2016-11-22T20:28:27"/>
  </r>
  <r>
    <x v="2266"/>
    <s v="GOAT LORDS."/>
    <s v="Want to be LORD OF THE GOATS? Start building your herd using thievery, magic, bombs and mostly goats."/>
    <x v="4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20:59:52"/>
    <d v="2016-04-27T02:00:00"/>
  </r>
  <r>
    <x v="2267"/>
    <s v="Stones Dungeon Tiles"/>
    <s v="Highly-detailed 2x2&quot; dungeon tiles made of a durable polymer-plastic &amp; VERY affordable cost. Perfect for tabletop &amp; role-playing games."/>
    <x v="8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9:54:57"/>
    <d v="2014-12-21T01:00:00"/>
  </r>
  <r>
    <x v="2268"/>
    <s v="Chardonnay Go"/>
    <s v="Chardonnay Go, the viral video with 23 million views, is now a hilarious board game for wine lovers, moms and other shameless people."/>
    <x v="9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10T01:58:35"/>
    <d v="2017-03-12T01:58:35"/>
  </r>
  <r>
    <x v="2269"/>
    <s v="Treasure Decks for 5th Edition - Only $12!"/>
    <s v="Add exciting loot drops to your CR 1-4, 5-8, 9-12, 13-16, and 17-20 encounters! Each deck has over 200 possible outcomes!"/>
    <x v="4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6:54:23"/>
    <d v="2017-03-07T05:00:00"/>
  </r>
  <r>
    <x v="2270"/>
    <s v="MCG Premium Sleeves &amp; Accessories"/>
    <s v="MCG Premium Sleeves offer excellent protection for your cards. This line is about to be expanded with new sleeves sizes!"/>
    <x v="9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20:51:53"/>
    <d v="2017-01-10T21:59:00"/>
  </r>
  <r>
    <x v="2271"/>
    <s v="Man vs Meeple Season One Kickstarter"/>
    <s v="Man vs Meeple is the show where we talk about all things board game related. Help us make the very most of our channel for you."/>
    <x v="8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10T00:00:04"/>
    <d v="2016-12-10T00:00:04"/>
  </r>
  <r>
    <x v="2272"/>
    <s v="Pick the Lock"/>
    <s v="Pick the Lock is a game of chance and strategy. Attempt to obtain priceless treasures and outwit the other players."/>
    <x v="4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6:47:16"/>
    <d v="2015-12-07T16:47:16"/>
  </r>
  <r>
    <x v="2273"/>
    <s v="Get Adler! Premium Edition"/>
    <s v="London, 1937. Top-Secret docs are missing. So, too, is Agent Adler! Intelligence has 7 hrs to find him. Deduction, Deception &amp; Action!"/>
    <x v="4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13:10:42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x v="4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12:00:57"/>
    <d v="2014-02-23T12:00:57"/>
  </r>
  <r>
    <x v="2275"/>
    <s v="Samurai Dwarves (Korobokuru)"/>
    <s v="The aim of this project is to extend our existing Samurai Dwarf range from 6 to 9. The new sculpts will be done by Bob Olley."/>
    <x v="2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14:47:59"/>
    <d v="2014-12-22T14:47:59"/>
  </r>
  <r>
    <x v="2276"/>
    <s v="Giggle Chips:  ABC Computer Science Game Cards"/>
    <s v="ABC cards include definitions, shapes recognition, robot tangram, a binary concentration and color memory games! Made in the U.S."/>
    <x v="4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5:38:09"/>
    <d v="2014-01-05T15:38:09"/>
  </r>
  <r>
    <x v="2277"/>
    <s v="Police Precinct"/>
    <s v="Police Precinct is a cooperative game where the players take on the roles as police officers, with different areas of expertise."/>
    <x v="0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6:17:03"/>
    <d v="2012-02-27T16:17:03"/>
  </r>
  <r>
    <x v="2278"/>
    <s v="Eternity Dice - Regular and D6 Charms Edition"/>
    <s v="Dice forged from stone one by one entirely by hand for demanding Gamers and Collectors."/>
    <x v="4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7:01:07"/>
    <d v="2016-01-03T22:59:00"/>
  </r>
  <r>
    <x v="2279"/>
    <s v="Zombie Apocalypse Geocaching"/>
    <s v="The Zombie Apocalypse has begun! Fortunately, YOU have your priorities straight. What could be more important than Geocaching?"/>
    <x v="4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9:21:39"/>
    <d v="2015-02-04T04:00:00"/>
  </r>
  <r>
    <x v="2280"/>
    <s v="Song of Blades: Hammer and Forge"/>
    <s v="A range of highly detailed 28mm fantasy miniatures and supporting gaming rules by Andrea Sfiligoi, creator of Song of Blades and Heroes"/>
    <x v="0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14:59:51"/>
    <d v="2015-09-17T14:59:51"/>
  </r>
  <r>
    <x v="2281"/>
    <s v="Lewis Robertson Band EP!"/>
    <s v="I am trying to get a new band off the ground, and in order to be taken seriously and get gigs, we need some killer recordings!"/>
    <x v="2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6:51:37"/>
    <d v="2011-07-25T06:50:00"/>
  </r>
  <r>
    <x v="2282"/>
    <s v="Sage King's Debut Album"/>
    <s v="Sage King is recording his debut album and wants YOU to be a part of the creation process"/>
    <x v="2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5T04:11:26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x v="4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10T03:00:04"/>
    <d v="2012-05-09T02:00:04"/>
  </r>
  <r>
    <x v="2284"/>
    <s v="Make a record, write a song, take the Vinyl Skyway. "/>
    <s v="The Vinyl Skyway reunite to make a third album. "/>
    <x v="0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9:07:25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x v="4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30T04:27:23"/>
    <d v="2012-06-29T04:27:23"/>
  </r>
  <r>
    <x v="2286"/>
    <s v="Arson In The Suburbs"/>
    <s v="Arson In The Suburbs is ready to release its FIRST three song E.P. and looking to raise funds to get back in the studio! RnFnR!"/>
    <x v="4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23:07:34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x v="4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6:01:00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x v="4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9:51:29"/>
    <d v="2012-06-26T18:00:00"/>
  </r>
  <r>
    <x v="2289"/>
    <s v="Blind Man Deaf Boy Tour!"/>
    <s v="Blind Man Deaf Boy is a Folk Punk band from Denver, we need money to get ourselves a van and take it on tour around the west coast."/>
    <x v="4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23:57:40"/>
    <d v="2013-12-06T23:22:00"/>
  </r>
  <r>
    <x v="2290"/>
    <s v="American Standard Needs to Release Their Debut EP"/>
    <s v="American Standard needs your help pressing their debut EP. Be involved in the artistic process and receive swag in return!"/>
    <x v="4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6:05:30"/>
    <d v="2009-12-01T17:00:00"/>
  </r>
  <r>
    <x v="2291"/>
    <s v="Create thatwasthen's new album with them!"/>
    <s v="So we've recorded a 5-song EP with a 2-time Grammy winner, but we need to raise the  $$$ to mix, master and press it to CD and vinyl!"/>
    <x v="4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23:26:58"/>
    <d v="2012-04-23T04:00:00"/>
  </r>
  <r>
    <x v="2292"/>
    <s v="BE A PART OF HISTORY!"/>
    <s v="Aiding Contra in the telling of the &quot;Blue Planet Chronicles&quot;, a concept about the history of our beautiful home; Planet Earth!"/>
    <x v="4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6:44:36"/>
    <d v="2012-04-18T16:44:36"/>
  </r>
  <r>
    <x v="2293"/>
    <s v="&quot;Hurt N' Wrong&quot; New Album Fundraiser!"/>
    <s v="Donate here to be a part of the upcoming album. Every little bit helps!"/>
    <x v="2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6:59:59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x v="0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7:21:20"/>
    <d v="2013-01-20T17:21:20"/>
  </r>
  <r>
    <x v="2295"/>
    <s v="SHADOWRAPTR: The Second Coming. (Sophomore LP)"/>
    <s v="The second full length album by SHADOWRAPTR is nearly complete. We just need a little boost to get us there. Think of the children."/>
    <x v="4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22:54:16"/>
    <d v="2013-01-26T22:54:16"/>
  </r>
  <r>
    <x v="2296"/>
    <s v="HAMELL ON TRIAL IS RECORDING AN ALBUM"/>
    <s v="Ed Hamell AKA Hamell on Trial is recording an album titled The Happiest Man in the World. He needs your help."/>
    <x v="0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7:33:46"/>
    <d v="2012-02-23T17:33:46"/>
  </r>
  <r>
    <x v="2297"/>
    <s v="Company Company: Debut EP"/>
    <s v="New Jersey Alternative Rock band COCO needs YOUR help self-releasing debut EP!"/>
    <x v="4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9T01:00:49"/>
    <d v="2012-03-14T03:59:00"/>
  </r>
  <r>
    <x v="2298"/>
    <s v="Jonny Gray: First Full Length Album"/>
    <s v="My name is Jonny Gray, and my friends and I are working together to raise funds for my debut album"/>
    <x v="5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20:10:33"/>
    <d v="2014-03-26T19:10:33"/>
  </r>
  <r>
    <x v="2299"/>
    <s v="HELP FLY RADIO FINISH THEIR FULL LENGTH ALBUM!"/>
    <s v="Fly Radio has finished tracking their album now all that is left is the mixing/mastering and duplication!"/>
    <x v="2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2T00:46:49"/>
    <d v="2011-02-06T00:46:49"/>
  </r>
  <r>
    <x v="2300"/>
    <s v="Keep The Prison Van Rolling"/>
    <s v="Big Fiction leaves for tour on 6/27 but the Prison Van needs some work!  New brakes, transmission repair, tires... it needs a bit."/>
    <x v="2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7:26:56"/>
    <d v="2012-06-28T17:26:56"/>
  </r>
  <r>
    <x v="2301"/>
    <s v="Time Crash"/>
    <s v="We are America's first trock band, and we're ready to bring you our first album!"/>
    <x v="0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2T03:31:36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x v="4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20:50:34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x v="0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3T02:39:56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x v="0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9:34:51"/>
    <d v="2011-01-01T04:59:00"/>
  </r>
  <r>
    <x v="2305"/>
    <s v="HANK &amp; CUPCAKES 'CA$H 4 GOLD' MEGA TOUR!"/>
    <s v="If you're reading this, we want to say that every dollar counts in these final hours of our campaign. Thank you for all your support!"/>
    <x v="6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6:41:12"/>
    <d v="2014-08-08T18:00:00"/>
  </r>
  <r>
    <x v="2306"/>
    <s v="Cook Up a Record with Dewveall"/>
    <s v="Indie rockers, Dewveall, are recording new music. Take a seat at the table; let them cook you a meal and sing you some songs."/>
    <x v="4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9T04:02:09"/>
    <d v="2012-03-10T04:02:09"/>
  </r>
  <r>
    <x v="2307"/>
    <s v="Bones - The New EP by Matt Phillips"/>
    <s v="Printing, copywriting, and album art for my first record. It's 100% ready to listen we just need some help to get it out there."/>
    <x v="4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9:15:33"/>
    <d v="2012-05-05T19:15:28"/>
  </r>
  <r>
    <x v="2308"/>
    <s v="The Ember Days Audio/Visual Experience"/>
    <s v="For our next record we're combining amazing visuals with new and creative music to create an truly beautiful worship experience."/>
    <x v="10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23:06:36"/>
    <d v="2014-08-29T01:00:00"/>
  </r>
  <r>
    <x v="2309"/>
    <s v="// Marny Lion Proudfit /\/\/\ Album Release \\"/>
    <s v="|| HELP MARNY LION PROUDFIT RECORD HER SECOND INDIE FOLK ALBUM THIS MARCH â€“ THE BARN IS WAITING ||"/>
    <x v="0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23:42:17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x v="6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9:03:35"/>
    <d v="2013-03-21T18:03:35"/>
  </r>
  <r>
    <x v="2311"/>
    <s v="Mary Fagan's CD Project!"/>
    <s v="I'm heading back into the studio!  I'm planning to record a CD of original songs and one with some jazz standards."/>
    <x v="0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7T00:06:29"/>
    <d v="2014-05-07T00:06:29"/>
  </r>
  <r>
    <x v="2312"/>
    <s v="DINOWALRUS: 3RD RECORD ON VINYL"/>
    <s v="Help Brooklyn psychedelic synth rockers DINOWALRUS release their 3rd Record, COMPLEXION, on vinyl!"/>
    <x v="4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5:11:18"/>
    <d v="2014-04-18T23:00:00"/>
  </r>
  <r>
    <x v="2313"/>
    <s v="A SUNNY DAY IN GLASGOW"/>
    <s v="A Sunny Day in Glasgow are recording a new album and we need your help!"/>
    <x v="0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23:00:26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x v="4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13:14:17"/>
    <d v="2012-06-07T13:14:17"/>
  </r>
  <r>
    <x v="2315"/>
    <s v="RICE Presses Their Debut Album 'Keep Warm' On Vinyl"/>
    <s v="Rice invites you to be a part of the creation of their first album and spread their message of love."/>
    <x v="4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7:25:43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6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7:24:10"/>
    <d v="2009-12-09T18:24:00"/>
  </r>
  <r>
    <x v="2317"/>
    <s v="ibreatheFUR / He Can Jog split Cassette"/>
    <s v="Snag the first Wolf Interval release by droners ibreatheFUR and He Can Jog. One month to preorder and then they're gone!"/>
    <x v="2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13:00:49"/>
    <d v="2010-02-15T05:00:00"/>
  </r>
  <r>
    <x v="2318"/>
    <s v="Songs For Unusual Creatures"/>
    <s v="A book/CD by Michael Hearst featuring songs and factoids that celebrate some of the most bizarre (and under-appreciated) animals that roam the planet!"/>
    <x v="0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5:26:54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x v="4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5T01:58:05"/>
    <d v="2013-12-15T01:58:05"/>
  </r>
  <r>
    <x v="2320"/>
    <s v="Ocean Versus Daughter's New Album!"/>
    <s v="We've been hard at work crafting our next batch of songs, and we need your help to record it!  Have a look at our quick witchy video!"/>
    <x v="0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9:36:40"/>
    <d v="2014-04-02T18:36:40"/>
  </r>
  <r>
    <x v="2321"/>
    <s v="WienerWÃ¼rze"/>
    <s v="Universal organic liquid seasoning brewed all natural from lupine, oat, salt and water for soups, salads, stews and more"/>
    <x v="1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6:15:01"/>
    <d v="2017-04-04T05:15:01"/>
  </r>
  <r>
    <x v="2322"/>
    <s v="Jen bakes shortbread needs a commercial kitchen!"/>
    <s v="Jen bakes shortbread is a small batch, all natural shortbread cookie business looking for smart funding to grow!"/>
    <x v="4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21:29:29"/>
    <d v="2017-04-09T20:29:29"/>
  </r>
  <r>
    <x v="2323"/>
    <s v="Beef Sticks, the Ultimate Protein Snack"/>
    <s v="You can never go wrong with a Beef Stick, great taste with no fillers and can easily goes with you everywhere."/>
    <x v="2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8:07:27"/>
    <d v="2017-03-20T18:07:27"/>
  </r>
  <r>
    <x v="2324"/>
    <s v="Pies not Lies"/>
    <s v="A city centre shop selling great locally made food with room to chat and learn about eachother."/>
    <x v="0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21:14:45"/>
    <d v="2017-03-26T20:14:45"/>
  </r>
  <r>
    <x v="2325"/>
    <s v="MAGA Private Label Spicy Sauce"/>
    <s v="Do you like to Maga? Do you like hot sauce as spicy as your memes? Do you like sexy frogs? Of course you do were all adults here."/>
    <x v="4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8T00:32:11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x v="6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10T00:49:08"/>
    <d v="2017-04-30T17:00:00"/>
  </r>
  <r>
    <x v="2327"/>
    <s v="Kraut Source - Fermentation Made Simple"/>
    <s v="Gourmet Fermentation in a Mason Jar. Create delicious, nutritious fermented foods at home."/>
    <x v="7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22:00:40"/>
    <d v="2014-08-26T22:00:40"/>
  </r>
  <r>
    <x v="2328"/>
    <s v="Bravado Spice | Bigger &amp; Bolder"/>
    <s v="Our mission: To launch our Crimson Hot Sauce &amp; introduce our Chili &amp; Garlic Pickles. _x000a__x000a_Let's change the game together!"/>
    <x v="1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8:45:37"/>
    <d v="2015-06-14T18:45:37"/>
  </r>
  <r>
    <x v="2329"/>
    <s v="Half Moon Bay Distillery"/>
    <s v="Vodka, whiskey and fruit brandy - coming soon! We are a coastal distillery located in historic Half Moon Bay, California."/>
    <x v="9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14:59:06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x v="7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21:35:43"/>
    <d v="2015-12-25T00:00:00"/>
  </r>
  <r>
    <x v="2331"/>
    <s v="Meadowlands Chocolate"/>
    <s v="Handcrafted, organic, single-origin, bean-to-bar, dark chocolate. Like fine wine, the secret is in the terroir."/>
    <x v="0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9T00:08:10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x v="9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5:04:31"/>
    <d v="2015-02-06T15:04:31"/>
  </r>
  <r>
    <x v="2333"/>
    <s v="Two Hundred Chocolate Truffles"/>
    <s v="Homemade truffles for NYC chocolate fanatics. Truffle recipes for chocolate addicts from all over the world. Chocolate lovers unite."/>
    <x v="2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5:36:30"/>
    <d v="2014-05-29T17:50:00"/>
  </r>
  <r>
    <x v="2334"/>
    <s v="Picnic Pops in Your Grocery Store!"/>
    <s v="Help us get our delicious, organic, artisanal frozen pops on grocery store shelves in the Baltimore &amp; DC areas."/>
    <x v="4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6:04:58"/>
    <d v="2014-11-05T17:34:00"/>
  </r>
  <r>
    <x v="2335"/>
    <s v="A Modern-Day Salt Works in Gloucester, Mass.!"/>
    <s v="We hand-harvest water to make flake finishing salt. We're opening a modern-day salt works in historic Gloucester, Massachusetts!"/>
    <x v="9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13:44:03"/>
    <d v="2014-06-11T13:44:03"/>
  </r>
  <r>
    <x v="2336"/>
    <s v="SOSU Barrel-Aged Sriracha"/>
    <s v="Aged in whiskey barrels for a unique fruity, spicy, and smoky flavor. Youâ€™ve never tasted sriracha quite like this before."/>
    <x v="8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22:11:35"/>
    <d v="2014-03-08T22:11:35"/>
  </r>
  <r>
    <x v="2337"/>
    <s v="The Hudson Standard Bitters and Shrubs"/>
    <s v="We make small batch, locally sourced bitters and shrubs for cocktails and cooking."/>
    <x v="1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5:22:23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x v="6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21:31:24"/>
    <d v="2014-06-29T21:31:24"/>
  </r>
  <r>
    <x v="2339"/>
    <s v="CACOCO - The Drinking Chocolate Revival"/>
    <s v="The 'food of the gods' has returned in molten glory! CACOCO revives drinking chocolate with a revolutionary sustainable model."/>
    <x v="9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9:11:49"/>
    <d v="2016-12-19T07:59:00"/>
  </r>
  <r>
    <x v="2340"/>
    <s v="Doughnuts with love by Strange Matter Coffee"/>
    <s v="Strange Matter Coffee is opening a scratch bakery featuring craft doughnuts with vegan and gluten free options!"/>
    <x v="3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5:25:38"/>
    <d v="2016-10-30T15:25:38"/>
  </r>
  <r>
    <x v="2341"/>
    <s v="Cutting Edge Fitness Website (Canceled)"/>
    <s v="This website will serve as an interface to change lives and have a community routing for your success!"/>
    <x v="0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9:31:44"/>
    <d v="2015-07-12T19:31:44"/>
  </r>
  <r>
    <x v="2342"/>
    <s v="The Future Mind of Business Project (Canceled)"/>
    <s v="A series of informational and interactive online tutorials enabling businesses to proactively ensure mental and corporate vitality."/>
    <x v="0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6:51:10"/>
    <d v="2014-10-06T05:00:00"/>
  </r>
  <r>
    <x v="2343"/>
    <s v="Mobile Excellence Awards (Canceled)"/>
    <s v="The most influential and prestigious awards program that honors innovation and leadership in mobile technology and entertainment"/>
    <x v="1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9:48:25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x v="4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7:27:49"/>
    <d v="2016-06-24T17:27:49"/>
  </r>
  <r>
    <x v="2345"/>
    <s v="Social Media Website (Canceled)"/>
    <s v="My team and I are creating a social media website for pet lovers across the world! Fashion, animal shows, adoptions, and more."/>
    <x v="4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5T00:02:36"/>
    <d v="2015-03-31T23:39:00"/>
  </r>
  <r>
    <x v="2346"/>
    <s v="Ez 2c 3D Viewers (Canceled)"/>
    <s v="Watch and Make FREE 3D Videos &amp; Pics - No Viewer needed. To Help Learn we have Training and Instant 3D viewers."/>
    <x v="10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9:10:31"/>
    <d v="2016-10-17T19:10:31"/>
  </r>
  <r>
    <x v="2347"/>
    <s v="Course: Create Complete Web Apps without Coding (Canceled)"/>
    <s v="Back this project and get access to a course about building COMPLETE web applications without coding."/>
    <x v="4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14:34:36"/>
    <d v="2016-08-25T14:34:36"/>
  </r>
  <r>
    <x v="2348"/>
    <s v="Business &amp; Entertainment In 3D World! (Canceled)"/>
    <s v="Own, Buy, Sell 3D property! 3D games, 3D traveling and earn in one virtual 3D NEASPACE, Best for Oculus Rift environment."/>
    <x v="10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22:22:1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x v="10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8:37:08"/>
    <d v="2015-08-11T18:37:08"/>
  </r>
  <r>
    <x v="2350"/>
    <s v="HoxWi - Simple and reliable online customer services (Canceled)"/>
    <s v="HoxWi are the future for real time interaction with on-line customers via chat or video conference."/>
    <x v="10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20:12:50"/>
    <d v="2017-01-03T20:12:50"/>
  </r>
  <r>
    <x v="2351"/>
    <s v="NZ Auction site.  No listing or success fees. Only $2 p/m"/>
    <s v="Donate $30 or more and receive a free selfie stick."/>
    <x v="6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1T02:25:39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x v="4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5:12:3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x v="4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6:13:42"/>
    <d v="2015-04-21T16:13:42"/>
  </r>
  <r>
    <x v="2354"/>
    <s v="Dissertation (Canceled)"/>
    <s v="Almost done with doctorate degree but need funding of $35,000 to complete research of project."/>
    <x v="7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7:21:00"/>
    <d v="2015-01-10T17:21:00"/>
  </r>
  <r>
    <x v="2355"/>
    <s v="PriceItUpPlease (Canceled)"/>
    <s v="PriceItUpPlease will be an easy to use website that estimates the amount of your startup costs for that great idea you have!"/>
    <x v="0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22:02:16"/>
    <d v="2015-05-02T22:02:16"/>
  </r>
  <r>
    <x v="2356"/>
    <s v="HardstyleUnited.com (Canceled)"/>
    <s v="HardstyleUnited.com The Global Hardstyle community. Your Hardstyle community."/>
    <x v="1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8:48:24"/>
    <d v="2015-06-05T18:48:24"/>
  </r>
  <r>
    <x v="2357"/>
    <s v="Online therapist directory - Click For Therapy (Canceled)"/>
    <s v="Click For Therapy is a website that was created to connect consumers and therapists across the UK."/>
    <x v="9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14:52:58"/>
    <d v="2015-10-17T14:52:58"/>
  </r>
  <r>
    <x v="2358"/>
    <s v="Auction, Sell Swap without excessive fees, the next ebay."/>
    <s v="A website to auction, sell and swap items in the uk without a charge, without excess fees, the next ebay."/>
    <x v="4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22:20:36"/>
    <d v="2015-01-31T00:39:00"/>
  </r>
  <r>
    <x v="2359"/>
    <s v="crowd-funded public genome sequencing (Canceled)"/>
    <s v="I want to crowdfund the sequencing of my own genome to make it publicly available with crowd-sourced interpretation."/>
    <x v="0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15:35:24"/>
    <d v="2015-08-03T15:35:24"/>
  </r>
  <r>
    <x v="2360"/>
    <s v="Bee Bay Microjobs (Canceled)"/>
    <s v="Welcome to Bee Bay Canada, your commission free microjobs website.  Sell at any price and keep 100% of what you earn!"/>
    <x v="0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6:58:00"/>
    <d v="2016-02-07T16:58:00"/>
  </r>
  <r>
    <x v="2361"/>
    <s v="Lemme Grab it (Canceled)"/>
    <s v="A website for email/sms alerts of your personal selection, comparison of prices,consolidated database, best deals around for clothing."/>
    <x v="2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20:36:48"/>
    <d v="2016-04-30T22:00:00"/>
  </r>
  <r>
    <x v="2362"/>
    <s v="Help CRB obtain 501(c)(3) status! (Canceled)"/>
    <s v="The Columbus Ruby Brigade has brought monthly ruby goodness and camaraderie to all participants."/>
    <x v="2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6:31:10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x v="10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4T00:16:40"/>
    <d v="2015-12-29T00:16:40"/>
  </r>
  <r>
    <x v="2364"/>
    <s v="Minecraft Server and Website Help (Name: Forge Realms)"/>
    <s v="Making a Minecraft server and Website and I need your help to fund it. Thanks in Advance!"/>
    <x v="2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22:25:56"/>
    <d v="2015-10-26T22:25:56"/>
  </r>
  <r>
    <x v="2365"/>
    <s v="IMI - It's My Identity (Canceled)"/>
    <s v="A website that could group all your social 'identities' and online property together and find new followers or creators to follow"/>
    <x v="4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7:40:2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x v="9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12:45:33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x v="10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23:16:56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x v="3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7:19:25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x v="9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9:30:11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x v="9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8T04:32:21"/>
    <d v="2014-12-18T04:32:21"/>
  </r>
  <r>
    <x v="2371"/>
    <s v="ProjectPetal.com (Canceled)"/>
    <s v="ProjectPetal.com is an all in one website for all Makers to share projects and ideas. A Facebook(R) Twitter(R) &amp; Github(R) all in one."/>
    <x v="4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8:39:56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x v="0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5T01:39:31"/>
    <d v="2015-04-24T01:39:31"/>
  </r>
  <r>
    <x v="2373"/>
    <s v="Cykelauktion.com (Canceled)"/>
    <s v="We want to create a safe marketplace for buying and selling bicycles."/>
    <x v="10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15:53:44"/>
    <d v="2015-08-29T15:53:44"/>
  </r>
  <r>
    <x v="2374"/>
    <s v="Alcohol On Call (Canceled)"/>
    <s v="Next time you want a beer, put down your keys and pick up your phone. We prevent drunk driving by delivering alcohol to you at home."/>
    <x v="8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20:14:20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x v="1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  <d v="2016-09-09T20:03:57"/>
  </r>
  <r>
    <x v="2376"/>
    <s v="Phone Tags: lost and found stickers (Canceled)"/>
    <s v="Tough, pre-manufactured lost and found stickers that forward messages to the owners email and cellphone."/>
    <x v="4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22:12:46"/>
    <d v="2015-12-10T22:12:46"/>
  </r>
  <r>
    <x v="2377"/>
    <s v="Fluttify - New Canadian Tech Start Up (Canceled)"/>
    <s v="Fluttify is an Online Video Sharing Platform allowing friends to share their favorite Trending Content with each other."/>
    <x v="4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20:53:03"/>
    <d v="2016-11-25T21:53:03"/>
  </r>
  <r>
    <x v="2378"/>
    <s v="KEEPUP INC (Canceled)"/>
    <s v="KEEPUP allows you to extend your social circle by introducing you to new people via your friends."/>
    <x v="10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  <d v="2015-08-26T00:18:50"/>
  </r>
  <r>
    <x v="2379"/>
    <s v="SelectCooks.com (Canceled)"/>
    <s v="Selectcooks.com is a community marketplace for people to list, find and hire chefs."/>
    <x v="5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  <d v="2015-10-05T00:23:36"/>
  </r>
  <r>
    <x v="2380"/>
    <s v="Finit - Hashtag Chatting (Canceled)"/>
    <s v="Tired of waiting for likes? Here is a brand new social network centered on real-time hashtag chatting. Just chat and enjoy!"/>
    <x v="6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9:02:22"/>
    <d v="2015-10-01T19:02:22"/>
  </r>
  <r>
    <x v="2381"/>
    <s v="Cannabis Connection (Canceled)"/>
    <s v="Social Media Platform for the Marijuana Industry to create professionalism and a stable lasting market."/>
    <x v="10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22:27:28"/>
    <d v="2015-04-10T22:27:28"/>
  </r>
  <r>
    <x v="2382"/>
    <s v="These Easy Days (Canceled)"/>
    <s v="Netiquette classes to teach our youth how make proper use of computer-mediated communications for personal and educational success."/>
    <x v="4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10T04:30:03"/>
    <d v="2015-08-04T04:30:03"/>
  </r>
  <r>
    <x v="2383"/>
    <s v="KindaQuirky (Canceled)"/>
    <s v="A quirky online shop where you can buy, sell and discover stuff that's &quot;a little bit different&quot;. We think &quot;it's right up your alley!&quot;"/>
    <x v="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3T01:21:47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x v="4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5T01:37:23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x v="10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6:50:32"/>
    <d v="2015-08-05T16:50:32"/>
  </r>
  <r>
    <x v="2386"/>
    <s v="Realjobmatch.com (Canceled)"/>
    <s v="Realjobmatch is not just a job search site but a matching site , matching the right jobseekers with the best jobs."/>
    <x v="5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x v="10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15:02:20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x v="7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20:29:19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x v="6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15:40:52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x v="10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  <d v="2015-01-04T06:17:44"/>
  </r>
  <r>
    <x v="2391"/>
    <s v="oToBOTS.com - Freedom from high cost auto repairs (Canceled)"/>
    <s v="Using the power of internet to help people save hundreds in car repair."/>
    <x v="8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9:04:04"/>
    <d v="2015-03-31T18:04:04"/>
  </r>
  <r>
    <x v="2392"/>
    <s v="WILLAMETTE EXTRA BOARD (Canceled)"/>
    <s v="I am asking for $4,200 to launch a unique website serving professionals in any and all industries seeking additional income in Oregon."/>
    <x v="4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  <d v="2015-10-29T02:53:43"/>
  </r>
  <r>
    <x v="2393"/>
    <s v="Game Swapper (Canceled)"/>
    <s v="Imagine a world where you can swap a video game you're tired of playing for a video game you actually want to play for just $1.50!"/>
    <x v="10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15:33:37"/>
    <d v="2015-08-08T15:33:37"/>
  </r>
  <r>
    <x v="2394"/>
    <s v="Wriyon - WRIte Your Own (Canceled)"/>
    <s v="We want to create the &quot;Facebook&quot; for Writers. We are working on a new world for people who like to write. Check out more wriyon.com"/>
    <x v="0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8:41:33"/>
    <d v="2015-02-26T08:41:33"/>
  </r>
  <r>
    <x v="2395"/>
    <s v="VENT it out (Canceled)"/>
    <s v="I am making a social website where people can anonymously or openly vent, All walks of life all over the world"/>
    <x v="5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  <d v="2017-01-10T08:57:00"/>
  </r>
  <r>
    <x v="2396"/>
    <s v="Projektwebseite (Canceled)"/>
    <s v="I'm creating a website with projects which I'll create later / Ich erstelle eine Webseite mit Projekten, welche ich spÃ¤ter erstelle."/>
    <x v="0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20:22:38"/>
    <d v="2015-10-15T20:22:38"/>
  </r>
  <r>
    <x v="2397"/>
    <s v="#ADOPTROHINGYA PROJECT (Canceled)"/>
    <s v="Matching refugees with sponsors in the US for 5 years. Our goal is to assist 300 Rohingya refugee families with supportive communities."/>
    <x v="10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  <d v="2015-01-02T21:14:16"/>
  </r>
  <r>
    <x v="2398"/>
    <s v="Roekee.com (Canceled)"/>
    <s v="The internets new search engine. Looking for funding to develop our backend web indexing software with an emphasis on automation."/>
    <x v="4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  <d v="2015-07-02T21:59:44"/>
  </r>
  <r>
    <x v="2399"/>
    <s v="SheLifts - the #1 Female Bodybuilding HUB (Canceled)"/>
    <s v="SheLifts is going to be the number One international social HUB &amp; information resource for women into weight lifting"/>
    <x v="1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  <d v="2014-12-18T20:28:26"/>
  </r>
  <r>
    <x v="2400"/>
    <s v="NEW 2016 Social Media Litesbook (Canceled)"/>
    <s v="New Innovation of Social Media with New Technology created to bring users even closer togethor - Tabs &amp; Features never seen before!"/>
    <x v="10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6:26:04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x v="9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9:44:56"/>
    <d v="2016-03-05T19:44:56"/>
  </r>
  <r>
    <x v="2402"/>
    <s v="Cupcake Truck Unite"/>
    <s v="Small town, delicious treats, and a mobile truck"/>
    <x v="1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16:18:51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x v="4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21:10:58"/>
    <d v="2016-03-30T20:10:58"/>
  </r>
  <r>
    <x v="2404"/>
    <s v="Square Donuts Truck"/>
    <s v="We would love another Donut Food Truck for your famous Square Donuts.  We have one successful truck and retail store open already!"/>
    <x v="6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4T00:56:47"/>
    <d v="2016-01-03T00:56:47"/>
  </r>
  <r>
    <x v="2405"/>
    <s v="JoyShtick Food Truck"/>
    <s v="We are the first gaming-themed food truck, bringing gourmet pub fare to the Jacksonville area."/>
    <x v="0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14:02:55"/>
    <d v="2016-09-03T14:02:55"/>
  </r>
  <r>
    <x v="2406"/>
    <s v="Arnold's Happy Days Food Truck"/>
    <s v="Be a part of something BIG, support us in opening the best burger truck in Tacoma! ~ &quot;So I donâ€™t have to dream alone!&quot;"/>
    <x v="4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10T02:39:50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x v="8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13:48:48"/>
    <d v="2015-04-11T06:00:00"/>
  </r>
  <r>
    <x v="2408"/>
    <s v="Sabroso On Wheels"/>
    <s v="A US Army Vet trying to get a Peruvian food truck going! Really good Peruvian food now mobile!"/>
    <x v="6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7T03:22:37"/>
    <d v="2014-11-06T04:22:37"/>
  </r>
  <r>
    <x v="2409"/>
    <s v="Johnny's Food Truck a Puerto Rican and BBQ infusion"/>
    <s v="I am looking to start a food truck with an infusion of my Puerto Rican heritage and my love for BBQ."/>
    <x v="9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21:01:15"/>
    <d v="2015-08-18T21:01:15"/>
  </r>
  <r>
    <x v="2410"/>
    <s v="Websters grill truck       slow cooked meats"/>
    <s v="Websters grill truck the best slow cooked meats on hot coals_x000a_Beef bisket, roast Lamb, roast chicken, Ribs, burgers, sliders,"/>
    <x v="6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9:47:55"/>
    <d v="2015-09-07T09:47:55"/>
  </r>
  <r>
    <x v="2411"/>
    <s v="Was ist das"/>
    <s v="I want to create an authentic German food truck to travel all over the US. Spreading amazing German Food to Summer Time Music Festivals"/>
    <x v="9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7:34:42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x v="0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7:41:13"/>
    <d v="2016-11-26T18:41:13"/>
  </r>
  <r>
    <x v="2413"/>
    <s v="Lone Pine Coffee Brewery"/>
    <s v="Lone Pine Coffee Brewery will be a portable third-wave coffee shop available for wedding receptions and other events!"/>
    <x v="4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01T02:38:02"/>
    <d v="2014-05-31T23:30:00"/>
  </r>
  <r>
    <x v="2414"/>
    <s v="Help 95th St.Tacos get a food truck in Atlanta"/>
    <s v="95th St. Tacos needs your help in purchasing a food truck so that we can deliver the flavors of LA Tacos right to your neighborhood"/>
    <x v="6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16:41:00"/>
    <d v="2015-08-22T03:59:00"/>
  </r>
  <r>
    <x v="2415"/>
    <s v="Local Food Truck is Off the Hoof!"/>
    <s v="It will be ridiculously easy to become addicted to the full, rich flavor of locally raised beef, pork, and more..."/>
    <x v="10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20:42:26"/>
    <d v="2016-07-15T20:42:26"/>
  </r>
  <r>
    <x v="2416"/>
    <s v="Smokin' J's BBQ. food truck"/>
    <s v="ex school bus redesigned into pickup truck complete with giant meat smoker in &quot;bed&quot; of truck and kitchen in the &quot;cab&quot; of the truck."/>
    <x v="8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7:42:23"/>
    <d v="2015-03-14T15:00:00"/>
  </r>
  <r>
    <x v="2417"/>
    <s v="I want to make the best fried chicken!!"/>
    <s v="I have been working on a recipe for 20 years now and need to perfect it!  Also want to do a gluten free version, then open a food truck"/>
    <x v="4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21:13:07"/>
    <d v="2014-08-10T21:13:07"/>
  </r>
  <r>
    <x v="2418"/>
    <s v="Mexican food truck"/>
    <s v="I want to start my food truck business."/>
    <x v="9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20:34:04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x v="4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7:43:09"/>
    <d v="2015-02-18T17:43:09"/>
  </r>
  <r>
    <x v="2420"/>
    <s v="Pangea Cuisines &quot;Continental Drift&quot; A Paleo food Truck!"/>
    <s v="Pangea Cuisines offers authentic hand crafted dishes, utilizing fresh ingredients selected that very morning."/>
    <x v="6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1T00:41:35"/>
    <d v="2014-11-10T01:41:35"/>
  </r>
  <r>
    <x v="2421"/>
    <s v="hot dog cart"/>
    <s v="help me start Merrill's first hot dog cart in this empty lot"/>
    <x v="0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16:29:56"/>
    <d v="2015-02-21T16:29:56"/>
  </r>
  <r>
    <x v="2422"/>
    <s v="Help starting a family owned food truck"/>
    <s v="Family owned business serving BBQ and seafood to the public"/>
    <x v="2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7:23:56"/>
    <d v="2015-03-11T16:23:56"/>
  </r>
  <r>
    <x v="2423"/>
    <s v="FBTR BBQ"/>
    <s v="FBTR is a Texas-style, North Carolina based, homemade BBQ company looking to bring good meat to the masses."/>
    <x v="10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16:54:50"/>
    <d v="2014-12-31T16:54:50"/>
  </r>
  <r>
    <x v="2424"/>
    <s v="Lily and Memphs"/>
    <s v="Great and creative food from the heart in the form of a sweet food truck!"/>
    <x v="9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21:25:08"/>
    <d v="2014-10-27T21:25:08"/>
  </r>
  <r>
    <x v="2425"/>
    <s v="Food Cart Tour With Raz Simone and Macklemore"/>
    <s v="I have the chance to take my Food Cart Business on the road. This is a major opportunity for a lot of people to learn and prosper."/>
    <x v="4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21:55:49"/>
    <d v="2016-05-27T22:04:00"/>
  </r>
  <r>
    <x v="2426"/>
    <s v="The Low-Calorie Food Truck"/>
    <s v="Aspiring to create a food truck with many delicious low calorie meals to encourage healthy eating while enjoying every bite."/>
    <x v="8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9T04:04:52"/>
    <d v="2015-08-08T04:04:52"/>
  </r>
  <r>
    <x v="2427"/>
    <s v="Wraps in a snap. Fast lunch with a gourmet punch!"/>
    <s v="Fast and simple lunches for those on the go.  All (lunch) deals $10 or less."/>
    <x v="10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7:38:53"/>
    <d v="2016-03-23T06:38:53"/>
  </r>
  <r>
    <x v="2428"/>
    <s v="Premium Burgers"/>
    <s v="From Moo 2 You! We want to offer premium burgers to a taco flooded environment."/>
    <x v="7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8:49:11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x v="10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21:06:06"/>
    <d v="2017-02-05T16:44:00"/>
  </r>
  <r>
    <x v="2430"/>
    <s v="It's so cute! - Great food!"/>
    <s v="This little guy will be circling the streets of Brickell &amp; Wynwood in Miami serving Venezuelan dishes. It needs TLC and some equipment"/>
    <x v="4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3T03:08:24"/>
    <d v="2016-02-12T03:08:24"/>
  </r>
  <r>
    <x v="2431"/>
    <s v="Murphy's good eatin'"/>
    <s v="Go to Colorado and run a food truck with homemade food of all kinds."/>
    <x v="10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9T02:23:33"/>
    <d v="2016-06-28T02:23:33"/>
  </r>
  <r>
    <x v="2432"/>
    <s v="funding for bbq trailer"/>
    <s v="Looking to start competition cooking and need start-up help.  Offering brisket tasting to all contributors."/>
    <x v="1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6T05:14:57"/>
    <d v="2015-03-08T05:14:57"/>
  </r>
  <r>
    <x v="2433"/>
    <s v="TWIZTID CREATIONS"/>
    <s v="I want to create an amazing menu that no one eals has.I have great ideas like a non-traditional pb&amp;j thats wraped in an eggroll &amp; fried"/>
    <x v="1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21:35:43"/>
    <d v="2016-02-27T21:35:43"/>
  </r>
  <r>
    <x v="2434"/>
    <s v="Fresh fruit and veggies for the hood!"/>
    <s v="Mobile food truck loaded with locally grown fresh fruits and veggies. Caters to the inner-city and zip codes known as food deserts."/>
    <x v="8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5T04:27:5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x v="10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5T06:39:46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x v="10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14:46:10"/>
    <d v="2016-01-29T14:46:10"/>
  </r>
  <r>
    <x v="2437"/>
    <s v="Cuppa Gumbos"/>
    <s v="Homemade Gumbo, Stews and Curry to be served hot and fresh everyday at any festival or concert we can attend."/>
    <x v="0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23:09:48"/>
    <d v="2015-03-17T18:00:00"/>
  </r>
  <r>
    <x v="2438"/>
    <s v="FOOD|Art"/>
    <s v="I'm starting a catering and food truck business of southern comfort food. My FOOD is my Art!  _x000a_Thanks for you help!"/>
    <x v="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21:57:42"/>
    <d v="2015-12-07T22:57:42"/>
  </r>
  <r>
    <x v="2439"/>
    <s v="Pillow Puffs Concessions"/>
    <s v="Expand cotton candy concession to include other foods and purchase a trailer to haul._x000a_Purchase unstuffed pets to fill with cotton candy"/>
    <x v="1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9:38:49"/>
    <d v="2015-10-18T19:38:49"/>
  </r>
  <r>
    <x v="2440"/>
    <s v="The first green Food Truck in Phnom Penh"/>
    <s v="Starting a entire clean energy food truck and set a new standard for Cambodia"/>
    <x v="0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21:35:13"/>
    <d v="2016-02-13T21:35:13"/>
  </r>
  <r>
    <x v="2441"/>
    <s v="Bring Alchemy Pops to the People!"/>
    <s v="YOU can help Alchemy Pops POP up on a street near you!"/>
    <x v="0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2T03:00:54"/>
    <d v="2015-07-23T04:59:00"/>
  </r>
  <r>
    <x v="2442"/>
    <s v="Young Mountain Tea: A New White Tea from India's Himalayas"/>
    <s v="The first tea from a new sustainable tea region in India's young, rising Himalayas."/>
    <x v="8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6:00:28"/>
    <d v="2015-03-19T15:00:28"/>
  </r>
  <r>
    <x v="2443"/>
    <s v="VEGA: One-of-A-Kind Coffee that Changes Lives"/>
    <s v="We empower coffee farmers to process their own premium beans, and connect them directly with coffee lovers on our online marketplace."/>
    <x v="8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5:00:22"/>
    <d v="2014-08-15T15:00:22"/>
  </r>
  <r>
    <x v="2444"/>
    <s v="Trish's Truffles &amp; Sweet Treats."/>
    <s v="Chocolate Truffles &amp; Sweet Treats handcrafted the European traditional way.  One bite and you will always want to eat dessert first!"/>
    <x v="4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8:06:31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x v="0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7T04:33:41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x v="0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14:27:51"/>
    <d v="2016-11-26T15:27:51"/>
  </r>
  <r>
    <x v="2447"/>
    <s v="The Workingman's Cake by Delectabites"/>
    <s v="Some days you just need cake! Homemade cake, wild (and classic) flavors, icing on the inside and shipped fresh to your home or office!"/>
    <x v="4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11:16:33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x v="2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7:35:13"/>
    <d v="2016-08-31T05:36:00"/>
  </r>
  <r>
    <x v="2449"/>
    <s v="Born to Crunch - Jackson Holesome Granola"/>
    <s v="Wholesome, gluten-free, crunchy granola hand-baked in Jackson, WY. Rich in protein, omega 3's, and fiber. Help me get it to you!"/>
    <x v="1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1T03:25:15"/>
    <d v="2014-11-30T04:25:15"/>
  </r>
  <r>
    <x v="2450"/>
    <s v="Old Coast Ales: Brewery and Taproom"/>
    <s v="Old Coast Ales will be St. Augustine's very own micro brewery where our focus will be on creating unique and traditional beer styles."/>
    <x v="6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20T01:44:16"/>
    <d v="2014-10-28T03:11:00"/>
  </r>
  <r>
    <x v="2451"/>
    <s v="Boss Balls Protein Balls"/>
    <s v="Meet the best tasting high protein, low sugar protein snack on the planet. Guaranteed to turn you into a stone cold fox."/>
    <x v="1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21:48:10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x v="2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20:15:00"/>
    <d v="2015-12-29T23:00:00"/>
  </r>
  <r>
    <x v="2453"/>
    <s v="Bounce Jerky - Natural - Hand-Crafted - Quality"/>
    <s v="Creating naturally smoked Jerky without the use of artificial ingredients or preservatives. A healthier snack that taste great!"/>
    <x v="4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6:36:49"/>
    <d v="2017-02-02T16:36:49"/>
  </r>
  <r>
    <x v="2454"/>
    <s v="Bine Brewing - Brewed Within Reach"/>
    <s v="Beer. Delicious, Salem made beer. Only the freshest, small batch beer straight from the source. Our beer is brewed within reach."/>
    <x v="7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4T04:50:08"/>
    <d v="2017-03-11T04:50:08"/>
  </r>
  <r>
    <x v="2455"/>
    <s v="Yo Mama's Sauces &amp; Rubs"/>
    <s v="Mama wants everyone to try her secret recipes for sauces and rubs. She uses only the freshest ingredients for them."/>
    <x v="2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8:45:50"/>
    <d v="2016-04-20T18:45:50"/>
  </r>
  <r>
    <x v="2456"/>
    <s v="Beef Sticks to Chomp On!!"/>
    <s v="These beef sticks will make your taste buds dance with happiness. Plus they are healthier than most available today!"/>
    <x v="4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23:03:59"/>
    <d v="2017-02-25T23:03:59"/>
  </r>
  <r>
    <x v="2457"/>
    <s v="NDWK The North Dakota Wine Kitchen"/>
    <s v="If you love wine, and have ever dreamed of crafting your own. You can in 3 easy steps.  Sample~Sprinkle~Savor."/>
    <x v="8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14:27:36"/>
    <d v="2016-03-24T13:27:36"/>
  </r>
  <r>
    <x v="2458"/>
    <s v="Smoke, Loaf &amp; Saucer"/>
    <s v="Three ladies starting a small bakery/toast bar concept @SmorgasburgLA.  House made pastries and bread using local and fun ingredients."/>
    <x v="0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20:55:1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x v="5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5:18:05"/>
    <d v="2016-03-23T14:18:05"/>
  </r>
  <r>
    <x v="2460"/>
    <s v="Grano: The Good Place to Get Great Bread"/>
    <s v="A humble and homey bakery passionately obsessed with good bread. Grano will fast become your favorite neighborhood food hub."/>
    <x v="0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30T04:29:27"/>
    <d v="2017-01-03T04:17:00"/>
  </r>
  <r>
    <x v="2461"/>
    <s v="Christian &amp; The Sinners"/>
    <s v="Songs of faith and worship that are so deeply spiritual you could sing them in church, so down to earth you could play them in a bar."/>
    <x v="0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9T00:18:17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x v="4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9T04:28:16"/>
    <d v="2012-07-19T04:28:16"/>
  </r>
  <r>
    <x v="2463"/>
    <s v="Emma Ate the Lion &quot;Songs Two Count Too&quot;"/>
    <s v="Emma Ate The Lion's debut full length album"/>
    <x v="4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8T02:40:25"/>
    <d v="2013-04-16T19:00:00"/>
  </r>
  <r>
    <x v="2464"/>
    <s v="The Enemy Feathers NEW EP"/>
    <s v="The Enemy Feathers are passing the proverbial hat to see if we can raise enough money to complete Our NEW EP"/>
    <x v="4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21:36:37"/>
    <d v="2015-09-30T19:29:00"/>
  </r>
  <r>
    <x v="2465"/>
    <s v="The Lion Oh My - Our first full length release"/>
    <s v="An indie band from Spokane, WA looking to master and package their first full length album."/>
    <x v="2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7:15:48"/>
    <d v="2012-09-23T17:15:48"/>
  </r>
  <r>
    <x v="2466"/>
    <s v="Jesse Alexander's Independent Debut Album"/>
    <s v="With big dreams and big sounds, Jesse Alexander's Debut album titled &quot;For Once&quot; brings Indie Rock to a whole new level."/>
    <x v="4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9T02:27:33"/>
    <d v="2013-05-09T02:27:33"/>
  </r>
  <r>
    <x v="2467"/>
    <s v="Nature Boy Explorer EP"/>
    <s v="We've finished our first EP and we're taking it on the road in three weeks! Help us fund manufacturing?"/>
    <x v="4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20:58:51"/>
    <d v="2012-05-10T17:00:00"/>
  </r>
  <r>
    <x v="2468"/>
    <s v="New &quot;Jesse Denaro&quot; Album!"/>
    <s v="Please donate, support &amp; share this project so that I may be able to record my new EP this fall!"/>
    <x v="4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2T03:42:01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x v="4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10:18:49"/>
    <d v="2011-02-08T10:18:49"/>
  </r>
  <r>
    <x v="2470"/>
    <s v="Geoff Zimmerman's Urban-Folk/ Indie-Rock Album"/>
    <s v="Music is my passion.  I've been recording this album for 2 years now, and I just want the world to finally hear it!"/>
    <x v="4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4T01:47:35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x v="2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23:49:52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x v="0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5T02:46:20"/>
    <d v="2010-09-04T01:03:00"/>
  </r>
  <r>
    <x v="2473"/>
    <s v="Mike Midwestern &quot;Oh My Soul&quot; Album"/>
    <s v="Wrote some new songs and it turned into an album. I even have a title already, &quot;Oh My Soul&quot;. Would love your support!"/>
    <x v="4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7:57:49"/>
    <d v="2012-11-10T18:57:49"/>
  </r>
  <r>
    <x v="2474"/>
    <s v="Suggestion's Upcoming Album!"/>
    <s v="Even though were still recording our first album, were taking pre orders to help with manufacturing costs. We have a lot to cover with this CD/ DVD. "/>
    <x v="0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7T00:16:16"/>
    <d v="2010-10-11T00:16:16"/>
  </r>
  <r>
    <x v="2475"/>
    <s v="BRANDTSON - &quot;Send Us A Signal&quot; Vinyl LP"/>
    <s v="Help BRANDTSON and DREAMOVERrecords press their 2004 record, &quot;Send Us A Signal&quot;."/>
    <x v="4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6:54:15"/>
    <d v="2010-07-10T22:00:00"/>
  </r>
  <r>
    <x v="2476"/>
    <s v="Arts &amp; Crafts"/>
    <s v="Eleven songs, the accumulation of several memorable occurrences in a sleepy town; stories of fiction &amp; fact."/>
    <x v="4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7:52:50"/>
    <d v="2014-11-03T08:52:50"/>
  </r>
  <r>
    <x v="2477"/>
    <s v="Debut Album"/>
    <s v="Releasing my first album in August, and I need your help in order to get it done!"/>
    <x v="2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6:35:45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x v="0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22:48:33"/>
    <d v="2013-01-13T22:48:33"/>
  </r>
  <r>
    <x v="2479"/>
    <s v="FUEL FAKE NATIVES"/>
    <s v="Fake Natives is headed on tour this summer. Help them fill their tank with fossil fuels."/>
    <x v="2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7:26:34"/>
    <d v="2012-07-28T02:00:00"/>
  </r>
  <r>
    <x v="2480"/>
    <s v="Either, Either EP"/>
    <s v="We are a band from Long Beach, Ca looking to record our first EP. Any little bit counts and your support would mean the world to us!"/>
    <x v="4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22:28:04"/>
    <d v="2015-10-10T22:28:04"/>
  </r>
  <r>
    <x v="2481"/>
    <s v="The Chrome Cranks launch PR campaign for new album!"/>
    <s v="To support the media blitz for their brand-new album, the band is offering a Kickstarter-only EP and other amazing premiums."/>
    <x v="4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5:30:08"/>
    <d v="2012-04-30T15:30:08"/>
  </r>
  <r>
    <x v="2482"/>
    <s v="Journey to Japan"/>
    <s v="Singer Jude Roberts has been asked to perform his song &quot;The Flood&quot;  in Hiroshima.  You can assist in making this opportunity a reality."/>
    <x v="4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8:46:23"/>
    <d v="2011-08-01T18:46:23"/>
  </r>
  <r>
    <x v="2483"/>
    <s v="Intangible Animal's &quot;Oh The Humanity&quot; Tour"/>
    <s v="Send Intangible Animal on our first West Coast Tour!!! The fate of the world rests in your hands."/>
    <x v="4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8:00:0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x v="4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22:00:03"/>
    <d v="2011-09-15T22:00:03"/>
  </r>
  <r>
    <x v="2485"/>
    <s v="Calli Dollinger and The Dusters Fall Tour Fund"/>
    <s v="We're trying to fund a fall tour to Dallas,  where we will record our debut album with Grammy award-winning producer, Stuart Sikes."/>
    <x v="4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23:57:59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x v="2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6:59:36"/>
    <d v="2012-04-22T16:59:36"/>
  </r>
  <r>
    <x v="2487"/>
    <s v="Copyrighting 1978 Champs Finished Album"/>
    <s v="Raise enough money to fund the copyright cost for the full length indie rock record we spent the year recording."/>
    <x v="4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7T01:59:57"/>
    <d v="2012-05-27T01:59:57"/>
  </r>
  <r>
    <x v="2488"/>
    <s v="Pull Some Strings For Jameson Elder"/>
    <s v="Nashville independent singer/songwriter Jameson Elder making a new album! Check out the video to preview the single &quot;Take Me Back&quot;!"/>
    <x v="4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5:11:4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x v="4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6:33:59"/>
    <d v="2013-05-09T16:33:59"/>
  </r>
  <r>
    <x v="2490"/>
    <s v="The Offbeats Summer Tour 2012"/>
    <s v="We are trying to fund our first multi-state tour this summer in an effort to get our music out to as many people as possible."/>
    <x v="2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5:27:56"/>
    <d v="2012-06-23T05:27:56"/>
  </r>
  <r>
    <x v="2491"/>
    <s v="Nathan Evans - Remove The Illusion EP "/>
    <s v="Nathan Evans, instrumental rock guitarist and official V3fights.com artist, is releasing his first solo EP entitled Remove The Illusion"/>
    <x v="2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20:08:34"/>
    <d v="2011-01-16T01:51:00"/>
  </r>
  <r>
    <x v="2492"/>
    <s v="SUPER NICE EP 2012"/>
    <s v="We're a band from Hawaii trying to produce our first EP and we need help!"/>
    <x v="2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23:39:48"/>
    <d v="2012-06-16T09:59:00"/>
  </r>
  <r>
    <x v="2493"/>
    <s v="Lets Make A Record Together!"/>
    <s v="Making the record I've always dreamed of, and I want you to be part of the journey. Join me and let's make a great album together!"/>
    <x v="8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5T04:02:20"/>
    <d v="2013-04-29T04:02:20"/>
  </r>
  <r>
    <x v="2494"/>
    <s v="Motive Makes a Man - Heavy Boots Album Production"/>
    <s v="Multi-Instrumentalist Ace Waters' new double album with 2+hours of music needs to be professionally made and replicated."/>
    <x v="4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5:29:0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x v="4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22:42:55"/>
    <d v="2012-06-06T22:42:55"/>
  </r>
  <r>
    <x v="2496"/>
    <s v="Lynn Haven - The First Album, &quot;Fair Weather Friends&quot;"/>
    <s v="Be a part of making the first Lynn Haven album, &quot;Fair Weather Friends.&quot;"/>
    <x v="0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23:54:52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x v="4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21:05:38"/>
    <d v="2011-08-05T21:05:38"/>
  </r>
  <r>
    <x v="2498"/>
    <s v="Race Bandit's Debut EP Validated"/>
    <s v="We've been working hard on getting our music out and we are taking the final steps to releasing our EP, but we need your help."/>
    <x v="4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23:13:07"/>
    <d v="2015-01-27T23:13:07"/>
  </r>
  <r>
    <x v="2499"/>
    <s v="Ryan Hamilton : UK House Party Tour 2013"/>
    <s v="Ryan is headed to the UK for a series of Private House Parties! He needs your help. Don't miss your chance to be a part of the fun!"/>
    <x v="4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5:33:57"/>
    <d v="2012-12-31T18:00:00"/>
  </r>
  <r>
    <x v="2500"/>
    <s v="Completing &quot;God's Justice&quot;"/>
    <s v="ST's 4th LP has been tracked and mixed, but before he can set it free upon the world, it needs proper mastering and pressing!"/>
    <x v="2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8:32:55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x v="1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8:38:24"/>
    <d v="2015-09-27T18:38:24"/>
  </r>
  <r>
    <x v="2502"/>
    <s v="Cupcake Chaos"/>
    <s v="A small sweet shop featuring the cupcake variety offered by Cupcake Chaos, candy, cotton candy, shakes and malts, located in Dalhart,TX"/>
    <x v="10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9:48:38"/>
    <d v="2014-09-21T19:48:38"/>
  </r>
  <r>
    <x v="2503"/>
    <s v="Cardinal Bistro BYOB Start Up"/>
    <s v="Cardinal Bistro will be Contemporary American dinning establishment based in Ventnor, NJ featuring local, seasonal ingredients."/>
    <x v="1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21:35:08"/>
    <d v="2016-06-07T21:06:00"/>
  </r>
  <r>
    <x v="2504"/>
    <s v="Halal Restaurant and Internet Cafe"/>
    <s v="Halal Restaurant and Internet Cafe 20 percent of profits will go to building masjids."/>
    <x v="7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6T00:22:14"/>
    <d v="2014-11-15T01:22:14"/>
  </r>
  <r>
    <x v="2505"/>
    <s v="PASTATUTION"/>
    <s v="PASTATUTION- The act or practice of engaging in Pasta Making for money.  _x000a__x000a_Help us get the Arcobaleno Pasta Extruder!"/>
    <x v="0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2T01:20:16"/>
    <d v="2015-03-14T00:20:16"/>
  </r>
  <r>
    <x v="2506"/>
    <s v="Bowlz Cafe, Hull"/>
    <s v="Love cereal as much as we do? Then we need your help! We are opening a worldwide cereal cafe, serving the best in imported cereals!"/>
    <x v="0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7:07:49"/>
    <d v="2015-10-03T21:00:00"/>
  </r>
  <r>
    <x v="2507"/>
    <s v="Help Cafe Talavera get a New Kitchen!"/>
    <s v="Unique dishes for a unique city!."/>
    <x v="3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1T01:45:04"/>
    <d v="2015-05-11T01:45:04"/>
  </r>
  <r>
    <x v="2508"/>
    <s v="Silver Linning Gourmet Fudge"/>
    <s v="I make Amazing homemade fudge available in 18 flavors. I want to open my own business to be able to let my area eat my incredible fudge"/>
    <x v="8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22:50:34"/>
    <d v="2014-08-14T22:50:34"/>
  </r>
  <r>
    <x v="2509"/>
    <s v="&quot;Chuck J. Brubecker&quot;"/>
    <s v="Relax in a new Cheesecake Lounge in London, serving freshly made cheesecakes, all day and all night, along with great coffees and teas."/>
    <x v="10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9:25:4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x v="10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23:56:12"/>
    <d v="2015-05-14T23:56:12"/>
  </r>
  <r>
    <x v="2511"/>
    <s v="loluli's"/>
    <s v="Fresh Fast Food. A bbq ramen bar thats healthy, tasty and made to order right in front of your eyes....... From flame to bowl"/>
    <x v="10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10:43:33"/>
    <d v="2016-02-01T10:43:33"/>
  </r>
  <r>
    <x v="2512"/>
    <s v="Somethin' Tasty"/>
    <s v="Somethin' Tasty is a unique coffee, pastry &amp; retail store. We consign from all local sources: pottery, glass &amp; art."/>
    <x v="4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21:02:41"/>
    <d v="2014-12-13T21:02:41"/>
  </r>
  <r>
    <x v="2513"/>
    <s v="Yahu Restaurants"/>
    <s v="Wir wollen einen Ort erschaffen an dem man sich wohlfÃ¼hlen kann, ein Ort an dem die Gedanken frei sind und man das Essen genieÃŸen kann."/>
    <x v="10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8T00:09:49"/>
    <d v="2017-02-26T00:09:49"/>
  </r>
  <r>
    <x v="2514"/>
    <s v="Lunch For Tots"/>
    <s v="My little cafe has been challenged to provide healthy, fun lunches to kids at a Montessori School. Local/organic as much as possible."/>
    <x v="1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9:21:17"/>
    <d v="2014-08-20T09:21:17"/>
  </r>
  <r>
    <x v="2515"/>
    <s v="The Barrel Room Restaurant &amp; Tavern"/>
    <s v="The Barrel Room SF is moving to a new location in San Francisco with a 60-seat restaurant &amp; full liquor. Help us make our move amazing!"/>
    <x v="0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20:09:13"/>
    <d v="2015-02-22T20:09:13"/>
  </r>
  <r>
    <x v="2516"/>
    <s v="Morning Glory"/>
    <s v="Hi, everyone my name is Alex, and i want to create not just a cafe spot, but a place that gives everyone a nice warm homey feeling."/>
    <x v="8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5:40:52"/>
    <d v="2014-11-29T16:40:52"/>
  </r>
  <r>
    <x v="2517"/>
    <s v="The Canteen"/>
    <s v="KICK START US! Chef-driven dining experience offering a multi-course tasteful and playful menu that hems in familiar seasonal comfort."/>
    <x v="6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9:15:30"/>
    <d v="2015-03-19T18:15:30"/>
  </r>
  <r>
    <x v="2518"/>
    <s v="Southern California's Backroad Eateries"/>
    <s v="I am traveling the backroads of Southern California, to discover the best out-of-the-way eateries the area has to offer"/>
    <x v="0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6:20:28"/>
    <d v="2014-11-13T17:20:28"/>
  </r>
  <r>
    <x v="2519"/>
    <s v="Kelli's Kitchen"/>
    <s v="Better than your mom's, better than Cracker Barrel, only at Kelli's Kitchen (all from scratch)."/>
    <x v="10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9T03:43:24"/>
    <d v="2014-07-19T03:43:24"/>
  </r>
  <r>
    <x v="2520"/>
    <s v="The Aurora Outpost Restaurant/NightClub"/>
    <s v="Aurora restaurant/night club, a Star Wars/Star Trek Science fiction community gathering place and club in the Tulsa/Oklahoma city area."/>
    <x v="10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14:24:45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1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23:13:4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x v="0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13:46:00"/>
    <d v="2016-04-22T14:52:00"/>
  </r>
  <r>
    <x v="2523"/>
    <s v="Pater Noster Project"/>
    <s v="PATER NOSTER (2003) by Thomas Oboe Lee, scored for baritone solo and string quartet.  Hauntingly beautiful, yet never performed."/>
    <x v="2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23:24:52"/>
    <d v="2014-11-18T00:24:52"/>
  </r>
  <r>
    <x v="2524"/>
    <s v="Les Bostonades' First CD"/>
    <s v="We're bringing some of our favorite music from the past 10 years to disc for the first time ever."/>
    <x v="0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9:22:37"/>
    <d v="2014-12-21T04:30:00"/>
  </r>
  <r>
    <x v="2525"/>
    <s v="Jenny &amp; Rossâ”‚To Sing in Germany"/>
    <s v="Husband and wife operatic team specializing in German opera. Fundraising for an audition tour of Germany."/>
    <x v="0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20:16:11"/>
    <d v="2012-06-28T20:16:11"/>
  </r>
  <r>
    <x v="2526"/>
    <s v="10 Years and Counting...a new album by Valor Brass!"/>
    <s v="New music and arrangements, amazing sound, brass chamber music at the highest level!  Be a part of our community!"/>
    <x v="4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10T02:11:14"/>
    <d v="2014-12-08T04:59:00"/>
  </r>
  <r>
    <x v="2527"/>
    <s v="Britten in Song: A Centennial Celebration"/>
    <s v="Five Programs of Benjamin Britten's vocal works featuring over 20 extraordinary vocalists and pianists."/>
    <x v="4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8:01:31"/>
    <d v="2013-10-18T03:59:00"/>
  </r>
  <r>
    <x v="2528"/>
    <s v="Three Voices"/>
    <s v="I've been offered a contract with HatHut to record Feldman's 'Three Voices', which would be my first solo disc. I need your help!"/>
    <x v="4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20:01:43"/>
    <d v="2015-08-20T11:00:00"/>
  </r>
  <r>
    <x v="2529"/>
    <s v="UrbanArias is DC's Contemporary Opera Company"/>
    <s v="Opera. Short. New."/>
    <x v="0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9T01:56:15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x v="0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20:45:05"/>
    <d v="2015-04-20T04:50:00"/>
  </r>
  <r>
    <x v="2531"/>
    <s v="Modern Chamber Music"/>
    <s v="The first CD of chamber music composed by John Leupold to be released on PARMA records. The album features solo, duets, and a quartet."/>
    <x v="4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6:19:14"/>
    <d v="2015-08-15T03:59:00"/>
  </r>
  <r>
    <x v="2532"/>
    <s v="The Pacific Guitar Ensemble's Debut Recording!"/>
    <s v="Please help us record our first album, which will contain an exciting collection of works, old and new, for large guitar ensemble!"/>
    <x v="4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20:22:46"/>
    <d v="2012-08-16T20:22:46"/>
  </r>
  <r>
    <x v="2533"/>
    <s v="HOLOGRAPHIC - 2013 Concert and Commission Campaign"/>
    <s v="HOLOGRAPHIC is raising money for our 2013 live, four-concert new music project and to commission composer Jonathan Sokol!"/>
    <x v="0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8:01:51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4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6:48:32"/>
    <d v="2010-01-01T06:00:00"/>
  </r>
  <r>
    <x v="2535"/>
    <s v="Mark Hayes Requiem Recording"/>
    <s v="Mark Hayes: Requiem Recording"/>
    <x v="8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8:59:05"/>
    <d v="2014-12-01T19:59:05"/>
  </r>
  <r>
    <x v="2536"/>
    <s v="Become the subject of my next composition!"/>
    <s v="I create my solo piano Vignettes by encrypting someone's name in the melody. Next up is the fourth Vignette, and I need a subject!"/>
    <x v="2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9T02:32:4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x v="4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5:34:15"/>
    <d v="2011-08-01T15:34:15"/>
  </r>
  <r>
    <x v="2538"/>
    <s v="Me, Myself and Albinoni"/>
    <s v="I will record 2 of Tomaso Albinoni's concertos for 2 oboes playing both parts myself."/>
    <x v="6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12:14:21"/>
    <d v="2013-02-24T04:59:00"/>
  </r>
  <r>
    <x v="2539"/>
    <s v="The Flying Gambas"/>
    <s v="Help ABS Academy musicians get their cellos, gambas, &amp; contrabasses to San Francisco by supporting their instruments' travel."/>
    <x v="1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21:39:12"/>
    <d v="2015-02-02T21:39:12"/>
  </r>
  <r>
    <x v="2540"/>
    <s v="Vladimir in Butterfly Country"/>
    <s v="â€œVladimir in Butterfly Countryâ€ is a chamber opera by composer Ann Callaway and Jaime Robles, which will premiere October 30, 2011."/>
    <x v="4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6:12:01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x v="4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10:46:58"/>
    <d v="2013-09-26T10:46:58"/>
  </r>
  <r>
    <x v="2542"/>
    <s v="Classical Music by Marquita"/>
    <s v="Marquita Renee Ntim records her first Classical Album, complete with her playing the viola, cello and singing opera."/>
    <x v="2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10:14:17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x v="2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2T02:34:58"/>
    <d v="2011-01-02T03:00:00"/>
  </r>
  <r>
    <x v="2544"/>
    <s v="Singing City Children's Choir"/>
    <s v="Bringing choral music and performance opportunities to under-served youth in West Philadelphia"/>
    <x v="0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12:29:29"/>
    <d v="2012-07-08T12:29:29"/>
  </r>
  <r>
    <x v="2545"/>
    <s v="Larchmere String Quartet Debut Album: Music by Stephan Krehl"/>
    <s v="We're recording our debut album: a CD of the string quartet and clarinet quintet by Stephan Krehl for the Naxos label"/>
    <x v="4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3T03:18:58"/>
    <d v="2015-02-27T00:30:00"/>
  </r>
  <r>
    <x v="2546"/>
    <s v="Cor Cantiamo's First Commercially Released Recording"/>
    <s v="We want to release an album of choral music by acclaimed Finnish composer Jaakko MÃ¤ntyjÃ¤rvi in 2014"/>
    <x v="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20:36:19"/>
    <d v="2013-10-05T05:00:00"/>
  </r>
  <r>
    <x v="2547"/>
    <s v="Classical Guitar Music of Hawaii"/>
    <s v="A compilation of Guitar Music by composers Darin Au, Jeff Peterson, Byron Yasui, Bailey Matsuda, Ian O'Sullivan, and Michael Foumai."/>
    <x v="0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8:33:23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x v="0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5:00:37"/>
    <d v="2016-09-30T04:27:00"/>
  </r>
  <r>
    <x v="2549"/>
    <s v="The Miller's Wife, a new opera"/>
    <s v="A new opera in English by Mike Christie to be premiÃ¨red at the Arcola Theatre, London UK from 14th-17th August 2013."/>
    <x v="4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8:11:10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x v="0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5:13:26"/>
    <d v="2015-10-08T03:59:00"/>
  </r>
  <r>
    <x v="2551"/>
    <s v="Mozart Requiem with Bach Cantata 106 &amp; Brahms NÃ¤nie"/>
    <s v="KCS seeks your support to off-set the cost of assembling a professional 25 piece orchestra for two choral performances."/>
    <x v="4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6:03:05"/>
    <d v="2012-03-21T20:48:00"/>
  </r>
  <r>
    <x v="2552"/>
    <s v="DAVID, The Oratorio"/>
    <s v="World Premiere of a new oratorio with chorus, soloists, and orchestra, based on the Old Testament king and prophet, DAVID"/>
    <x v="4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9:26:21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x v="4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3T04:46:47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x v="4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5-01T01:52:43"/>
    <d v="2015-06-01T03:59:00"/>
  </r>
  <r>
    <x v="2555"/>
    <s v="Send Brandon Rumsey to Brevard Music Center"/>
    <s v="At Brevard Music Center, a foremost summer music study program, I will compose a new work for large chamber ensemble for performance."/>
    <x v="4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5:43:13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x v="2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23:47:37"/>
    <d v="2012-12-24T23:47:37"/>
  </r>
  <r>
    <x v="2557"/>
    <s v="European Tour"/>
    <s v="Raising money for our concert tour of Switzerland and Germany in June/July 2014"/>
    <x v="2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7:53:06"/>
    <d v="2014-05-15T17:53:06"/>
  </r>
  <r>
    <x v="2558"/>
    <s v="Hopkins Sinfonia 2015 Season"/>
    <s v="The Hopkins Sinfonia is looking for your support to run our 2015 Season made up of five concerts."/>
    <x v="4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20:38:26"/>
    <d v="2015-05-01T13:59:00"/>
  </r>
  <r>
    <x v="2559"/>
    <s v="India Meets String Quartet"/>
    <s v="A concert of new music by four composers who have lived in India and been inspired by its music, with the Momenta String Quartet"/>
    <x v="2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20:58:04"/>
    <d v="2011-11-15T19:37:00"/>
  </r>
  <r>
    <x v="2560"/>
    <s v="Courting Rites of Cranes CD recording"/>
    <s v="New CD of favourite chamber music by Welsh composer Michael Parkin featuring debut recordings by outstanding young musicians."/>
    <x v="4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22:49:34"/>
    <d v="2015-03-06T22:49:34"/>
  </r>
  <r>
    <x v="2561"/>
    <s v="Project Bearnaise Trucks (Canceled)"/>
    <s v="Ever had chicken fingers smothered in bearnaise sauce, resting on a bed of your favorite rice? We need these meals on wheels."/>
    <x v="10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12:41:29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x v="1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12:35:39"/>
    <d v="2016-10-11T12:35:39"/>
  </r>
  <r>
    <x v="2563"/>
    <s v="Phoenix Pearl Boba Tea Truck (Canceled)"/>
    <s v="Michigan based bubble tea and specialty ice cream food truck"/>
    <x v="8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1T03:20:51"/>
    <d v="2015-07-30T03:20:51"/>
  </r>
  <r>
    <x v="2564"/>
    <s v="Seaside Eddy's - Wheels on the Ground! (Canceled)"/>
    <s v="We want to bring the wonderful flavors of the Jersey Shore, my home, to my new home in Winnipeg, the center of Canada."/>
    <x v="3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2T00:58:19"/>
    <d v="2014-08-01T00:58:19"/>
  </r>
  <r>
    <x v="2565"/>
    <s v="The Sketchy Pelican (Canceled)"/>
    <s v="The Sketchy Pelican. Is my vision to bring raw, honest, soulful, creative, thoght provoking cuisine to food truck form"/>
    <x v="1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15:36:29"/>
    <d v="2016-05-09T20:50:00"/>
  </r>
  <r>
    <x v="2566"/>
    <s v="Mamma B's Pizza Get's Rolling (Canceled)"/>
    <s v="You can skip the hotdog cart and enjoy fresh, hot, delicious, handmade pizza when Mamma B's takes her show on the road!"/>
    <x v="7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23:32:28"/>
    <d v="2014-08-21T23:32:28"/>
  </r>
  <r>
    <x v="2567"/>
    <s v="Burgers and Babes Food Truck (Canceled)"/>
    <s v="You're leaving a Bar/Nightclub what else would you want more than to have a Juicy Burger and to see Beautiful Girls making it."/>
    <x v="11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21:05:38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x v="1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15:59:54"/>
    <d v="2016-09-01T15:59:54"/>
  </r>
  <r>
    <x v="2569"/>
    <s v="Rochester Needs a Dessert Food Truck (Canceled)"/>
    <s v="With your help, I would be able to get a truck and start the process of getting it ready for the 2016 season."/>
    <x v="0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8T02:31:52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x v="0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21:40:35"/>
    <d v="2017-02-08T21:40:35"/>
  </r>
  <r>
    <x v="2571"/>
    <s v="Coco Bowls (Canceled)"/>
    <s v="Perth locals who dream of opening a health food van, and serving treats that not only taste amazing but also benefit your body."/>
    <x v="10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8:12:01"/>
    <d v="2016-05-19T08:12:01"/>
  </r>
  <r>
    <x v="2572"/>
    <s v="A Dream of Naughty Nachos (Canceled)"/>
    <s v="Mesquite smoked brisket nachos, food truck style, with homemade salsa to make your taste buds dance."/>
    <x v="5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4T02:51:57"/>
    <d v="2015-04-13T02:51:57"/>
  </r>
  <r>
    <x v="2573"/>
    <s v="Southern Flair Pork-Ka-Bobs (Canceled)"/>
    <s v="I have perfected my porkkabob recipe.I'm ready to start my own business!I need funds for the bbq pit and trailer and start up supplies."/>
    <x v="0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14:12:29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x v="1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9:49:05"/>
    <d v="2016-05-18T19:49:05"/>
  </r>
  <r>
    <x v="2575"/>
    <s v="Vdub dogs (Canceled)"/>
    <s v="Hello everyone, Iv'e decided to put my love for old Volkswagen buses and my love for cooking together! Support vdub dogs hot dog bus!"/>
    <x v="10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3T02:36:34"/>
    <d v="2015-01-12T02:36:34"/>
  </r>
  <r>
    <x v="2576"/>
    <s v="2 Go Fast Food (Canceled)"/>
    <s v="A New Twist with an American and Philippine fast food Mobile Trailer."/>
    <x v="1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5T00:14:07"/>
    <d v="2015-04-10T23:14:07"/>
  </r>
  <r>
    <x v="2577"/>
    <s v="Fruity Cakes (Canceled)"/>
    <s v="This is not your average cake, it's fruit with yogurt fruit dip icing and fruit toppings! Great for events, parties, weddings and more!"/>
    <x v="6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9:41:3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x v="0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2T00:32:59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x v="10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9:55:03"/>
    <d v="2014-09-15T19:55:03"/>
  </r>
  <r>
    <x v="2580"/>
    <s v="Build Phatboyz Food Truck (Canceled)"/>
    <s v="Planning to build this truck into a full rolling fold out cook shack,providing clean cold drinking water to all festival goers"/>
    <x v="0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7:50:03"/>
    <d v="2015-05-16T03:00:00"/>
  </r>
  <r>
    <x v="2581"/>
    <s v="A Flying Sausage Food Truck"/>
    <s v="Creating a Food Truck to bring gourmet sausage sliders to Jacksonville, FL for breakfast, lunch, and special events."/>
    <x v="0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15:04:58"/>
    <d v="2015-11-16T16:04:58"/>
  </r>
  <r>
    <x v="2582"/>
    <s v="Drunken Wings"/>
    <s v="The place where chicken meets liquor for the first time!"/>
    <x v="10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23:43:54"/>
    <d v="2016-10-29T23:43:54"/>
  </r>
  <r>
    <x v="2583"/>
    <s v="Crazy Daisy Food Truck"/>
    <s v="Crazy Daisy will become the newest member of the food truck distributors in Kansas City, Missouri."/>
    <x v="4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8:28:00"/>
    <d v="2015-03-16T17:28:00"/>
  </r>
  <r>
    <x v="2584"/>
    <s v="Culinary Arts Food Truck Style"/>
    <s v="Bringing quality food to the masses using local premium ingredients, but at a food truck price!"/>
    <x v="1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6T04:09:29"/>
    <d v="2015-06-15T04:09:29"/>
  </r>
  <r>
    <x v="2585"/>
    <s v="Evie's Eats and Natural Treats Food Truck"/>
    <s v="Evie's Eats uses local ingredients to create sweet treats, healthy snacks and on the go meals, all with the family budget in mind!"/>
    <x v="5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23:07:12"/>
    <d v="2014-07-05T23:07:12"/>
  </r>
  <r>
    <x v="2586"/>
    <s v="Inspire Healthy Eating"/>
    <s v="I would like to bring fresh salad and food to the streets of London at a reasonable price."/>
    <x v="4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7:55:36"/>
    <d v="2015-12-25T07:55:36"/>
  </r>
  <r>
    <x v="2587"/>
    <s v="Yummy Hugs-The Original Co-op, Pop-up Food Truck"/>
    <s v="Providing creative, healthy signature dishes for active, conscientious lifestylers through a community of culinary artists."/>
    <x v="10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16:12:33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x v="0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16:13:46"/>
    <d v="2015-03-31T13:14:00"/>
  </r>
  <r>
    <x v="2589"/>
    <s v="TapiÃ³ca - Brazilian Street Food Truck"/>
    <s v="A Brazilian-inspired food truck in one of the busiest spots in Copenhagen, delicious pancakes made by the healthy tapiÃ³ca flour"/>
    <x v="10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12:52:07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x v="4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14:08:17"/>
    <d v="2016-01-26T14:08:17"/>
  </r>
  <r>
    <x v="2591"/>
    <s v="patent pending"/>
    <s v="Hi everyone I am a 26 year old single mom trying to start her own food business! I need to first afford the patent to reveal more!"/>
    <x v="4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21:45:24"/>
    <d v="2016-03-13T20:45:24"/>
  </r>
  <r>
    <x v="2592"/>
    <s v="El Carte 303"/>
    <s v="El Carte is revolutionizing the food truck industry. Meet the new food trike. #oneandonly  we going to spread the awesomeness all over!"/>
    <x v="5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9:13:41"/>
    <d v="2014-10-05T19:13:41"/>
  </r>
  <r>
    <x v="2593"/>
    <s v="L.J. Silvers' Ice Cream and Taco Van"/>
    <s v="What could be better than satisfying your hunger with ice cream or a taco (or both) from a 1970's mural van blastin disco music!"/>
    <x v="1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20:17:06"/>
    <d v="2015-04-25T20:17:06"/>
  </r>
  <r>
    <x v="2594"/>
    <s v="The Shirley Delicious Treats Food Truck Project"/>
    <s v="New, small home business, looking to take some Granny's old recipes along with some of my own creations to the streets!"/>
    <x v="10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23:13:48"/>
    <d v="2014-08-07T23:13:48"/>
  </r>
  <r>
    <x v="2595"/>
    <s v="Food Truck for Little Fox Bakery"/>
    <s v="Looking to put the best baked goods in Bowling Green on wheels"/>
    <x v="6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5T05:51:40"/>
    <d v="2017-02-24T05:51:40"/>
  </r>
  <r>
    <x v="2596"/>
    <s v="The Chef Express Food Truck"/>
    <s v="I'm bringing passion, talent, and most importantly some amazing gourmet food to the streets of Lethbridge and southern Alberta."/>
    <x v="7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15:56:49"/>
    <d v="2014-08-07T15:56:49"/>
  </r>
  <r>
    <x v="2597"/>
    <s v="Cafe Nomad back on the road! Coffee van's poorly."/>
    <s v="We have a great little coffee business but the van is currently limping! We don't have the capital to replace it. Please help us!"/>
    <x v="4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8:11:57"/>
    <d v="2016-06-19T08:11:57"/>
  </r>
  <r>
    <x v="2598"/>
    <s v="Rovin' Okie's Fried Pies gourmet southern fried pies."/>
    <s v="I'm ready to make Tulsa happy and aware that love and kindness go hand in hand with good food!"/>
    <x v="4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20:10:01"/>
    <d v="2015-09-23T20:10:01"/>
  </r>
  <r>
    <x v="2599"/>
    <s v="Empty Ramekins Catering Group"/>
    <s v="The Empty Ramekins Catering Group is looking for your help to start up in Miami Florida!!!!"/>
    <x v="0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8:05:47"/>
    <d v="2014-08-03T18:05:47"/>
  </r>
  <r>
    <x v="2600"/>
    <s v="Help Buttz Return From the Ashes"/>
    <s v="On Sunday November 8, 2015 our food truck burned to the ground. Please help us get rebuilt."/>
    <x v="10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21:36:40"/>
    <d v="2016-03-25T20:36:40"/>
  </r>
  <r>
    <x v="2601"/>
    <s v="Launch a TARDIS into SPACE!"/>
    <s v="I'll be launching a small model TARDIS into (near) SPACE and filming the ascension and descension as a mini-documentary for YouTube."/>
    <x v="2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21:39:09"/>
    <d v="2012-09-13T03:59:00"/>
  </r>
  <r>
    <x v="2602"/>
    <s v="Historic Robotic Spacecraft Poster Series"/>
    <s v="Three screen-printed posters celebrating the most popular and most notable interplanetary robotic space missions."/>
    <x v="1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7:56:08"/>
    <d v="2014-11-12T21:20:00"/>
  </r>
  <r>
    <x v="2603"/>
    <s v="Manned Mock Mars Mission"/>
    <s v="I will be building a mock space station and simulate living on Mars for two weeks."/>
    <x v="4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21:54:14"/>
    <d v="2013-12-23T21:54:14"/>
  </r>
  <r>
    <x v="2604"/>
    <s v="Hermes Spacecraft"/>
    <s v="We're building a full size rocket motor for our Hermes Spacecraft.  Help us Kickstart the next generation of space travel!"/>
    <x v="8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30T01:13:43"/>
    <d v="2012-04-29T01:13:43"/>
  </r>
  <r>
    <x v="2605"/>
    <s v="The most mysterious star in the Galaxy"/>
    <s v="Help astronomers get the data they need to unravel one of the biggest mysteries of all time, KIC 8462852 --- Whereâ€™s the Flux?"/>
    <x v="10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12:59:50"/>
    <d v="2016-06-17T12:59:50"/>
  </r>
  <r>
    <x v="2606"/>
    <s v="2000 Student Projects to the Edge of Space"/>
    <s v="PongSat 2 !!!!!_x000a__x000a_On September 27, 2014 we are going to send 2000 student projects to the edge of space."/>
    <x v="1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7:06:22"/>
    <d v="2014-04-29T17:06:22"/>
  </r>
  <r>
    <x v="2607"/>
    <s v="Historic Robotic Spacecraft Poster Series Two"/>
    <s v="Chop Shopâ€™s second series of posters celebrating the most popular and most notable robotic space exploration missions."/>
    <x v="0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20:59:32"/>
    <d v="2015-08-12T02:00:00"/>
  </r>
  <r>
    <x v="2608"/>
    <s v="Giant Leaps in Space Poster Series"/>
    <s v="Giant Leaps featuring the historic missions of human spaceflight is the third in our series of space exploration prints"/>
    <x v="0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9:14:28"/>
    <d v="2017-03-15T00:00:00"/>
  </r>
  <r>
    <x v="2609"/>
    <s v="ArduSat - Your Arduino Experiment in Space"/>
    <s v="We love Arduino and we love space exploration. So we decided to combine them and let people run their own space experiments!"/>
    <x v="7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5:42:31"/>
    <d v="2012-07-15T05:42:31"/>
  </r>
  <r>
    <x v="2610"/>
    <s v="Restore the Pluto Discovery Telescope"/>
    <s v="Preserve the telescope that Clyde Tombaugh used to discover Pluto for generations to come!"/>
    <x v="8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21:08:45"/>
    <d v="2016-08-22T06:59:00"/>
  </r>
  <r>
    <x v="2611"/>
    <s v="The Universe in a Sphere (Relaunch)"/>
    <s v="Laniakea is the name of the supercluster of galaxies we are part of.This tremendous structure of 380,000 Galaxies can now be yours! 39â‚¬"/>
    <x v="1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8:03:34"/>
    <d v="2017-01-02T22:59:00"/>
  </r>
  <r>
    <x v="2612"/>
    <s v="Starscraper: The Next Generation of Suborbital Rockets"/>
    <s v="What if we built a rocket that is better than a NASA or commercially available rocket? What if we did it with students?"/>
    <x v="1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9T03:26:10"/>
    <d v="2015-01-09T03:26:10"/>
  </r>
  <r>
    <x v="2613"/>
    <s v="Earth 360"/>
    <s v="Re-inventing the way we look at our planet by sending 5 cameras to near space to create the first 360 panoramic view of the earth."/>
    <x v="0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9:38:14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x v="1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7:00:12"/>
    <d v="2014-04-30T05:00:00"/>
  </r>
  <r>
    <x v="2615"/>
    <s v="Action Man (GI Joe) Mission Mercury 10"/>
    <s v="Mission to launch a vintage Action Man and Space Capsule into space and film from his birthplace in UK to mark his 50th Anniversary."/>
    <x v="4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11:56:04"/>
    <d v="2016-04-30T12:00:00"/>
  </r>
  <r>
    <x v="2616"/>
    <s v="James Webb Deployable Model"/>
    <s v="Production of variously-sized deployable models of NASA's James Webb Space Telescope to promote hands-on learning."/>
    <x v="9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23:52:09"/>
    <d v="2015-08-25T23:52:09"/>
  </r>
  <r>
    <x v="2617"/>
    <s v="Equatorial Sundial - Learn about planetary motion!"/>
    <s v="A simple way to learn and teach complex astronomical concepts. Awesome educational experiment, class demo or desktop display."/>
    <x v="2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20:59:11"/>
    <d v="2014-10-20T20:59:11"/>
  </r>
  <r>
    <x v="2618"/>
    <s v="SPACE ART FEATURING ASTRONAUTS #WeBelieveInAstronauts"/>
    <s v="LTD ED COLLECTIBLE SPACE ART FEAT. ASTRONAUTS"/>
    <x v="6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9:01:01"/>
    <d v="2015-12-01T20:01:01"/>
  </r>
  <r>
    <x v="2619"/>
    <s v="Mars on Earth: An Art Residency"/>
    <s v="Help a fine art photographer continue her project about space exploration, Mars, and the scientists who are going to make it possible!"/>
    <x v="4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21:13:24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x v="10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4T04:00:42"/>
    <d v="2015-10-11T01:00:00"/>
  </r>
  <r>
    <x v="2621"/>
    <s v="Vulcan I: Rocket Powered by 3D Printed Engine"/>
    <s v="Team of undergraduates racing to be the first student organization to successfully launch a rocket powered by a 3D-printed engine."/>
    <x v="6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7:56:28"/>
    <d v="2015-05-21T17:56:28"/>
  </r>
  <r>
    <x v="2622"/>
    <s v="U-PHOS: Upgraded Pulsating Heatpipe Only for Space"/>
    <s v="University team from Pisa in collaboration with ESA, creating an innovative heat transfer device that will be tested into space."/>
    <x v="4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7:50:16"/>
    <d v="2016-12-30T17:50:16"/>
  </r>
  <r>
    <x v="2623"/>
    <s v="Antimatter Fuel Production"/>
    <s v="We have designed an antimatter thruster capable of reaching the nearest star.  A plan for antimatter fuel production is now needed."/>
    <x v="4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6:09:26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x v="0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10:07:02"/>
    <d v="2012-09-13T10:07:02"/>
  </r>
  <r>
    <x v="2625"/>
    <s v="Caelum - Photos from stratosphere"/>
    <s v="We are two upper sixth-form students specialized in physics who wanna take some majestic pictures from stratosphere - about 35km high"/>
    <x v="2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9:26:48"/>
    <d v="2016-11-09T20:26:48"/>
  </r>
  <r>
    <x v="2626"/>
    <s v="SAGANet STEM Mentoring Lab Accreditation"/>
    <s v="Support the accreditation of our online STEM Mentoring Program with the International Mentoring Association"/>
    <x v="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5:04:29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x v="2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9:54:21"/>
    <d v="2015-11-26T20:54:21"/>
  </r>
  <r>
    <x v="2628"/>
    <s v="Pie In Space!"/>
    <s v="A high school freshman is sending pie into space and you can be a part of it.  GO SCIENCE!!!"/>
    <x v="2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23:11:07"/>
    <d v="2014-11-30T23:11:07"/>
  </r>
  <r>
    <x v="2629"/>
    <s v="Project Dragonfly - Sail to the Stars"/>
    <s v="The first international contest to let students shape the future of interstellar travel."/>
    <x v="0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12:55:22"/>
    <d v="2015-05-14T12:55:22"/>
  </r>
  <r>
    <x v="2630"/>
    <s v="Asteroid What! - Very Near Earth Asteroids"/>
    <s v="Free and easy to use information when asteroids pass closer than the Moon. Stretch - take photos of all of these asteroids"/>
    <x v="4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3T02:31:52"/>
    <d v="2016-06-30T10:00:00"/>
  </r>
  <r>
    <x v="2631"/>
    <s v="Starship Congress 2015: Interstellar Hackathon"/>
    <s v="Starship Congress 2015 is a deep-space &amp; interstellar science summit staged by Icarus Interstellar."/>
    <x v="8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2T04:03:47"/>
    <d v="2015-08-30T04:03:47"/>
  </r>
  <r>
    <x v="2632"/>
    <s v="University Rocket Science"/>
    <s v="Students from 3 universities are designing a dual stage rocket to test experimental rocket technology."/>
    <x v="4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4T01:28:59"/>
    <d v="2016-05-29T01:28:59"/>
  </r>
  <r>
    <x v="2633"/>
    <s v="ISS-Above"/>
    <s v="A device that lights up whenever the International Space Station is nearby (that happens more often than you might expect)"/>
    <x v="0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9:45:32"/>
    <d v="2014-02-27T23:00:00"/>
  </r>
  <r>
    <x v="2634"/>
    <s v="Project Stardust Part 2"/>
    <s v="After a unsuccessful recovery last time we are trying again to successfully launch and recover a weather balloon from space."/>
    <x v="2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5:45:21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x v="1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22:49:21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x v="4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14:45:14"/>
    <d v="2016-10-16T01:00:00"/>
  </r>
  <r>
    <x v="2637"/>
    <s v="SPEED OF LIGHT: Biggest Mystery of the Universe"/>
    <s v="Help us collect the data to solve the mystery of the century: Is light slowing down?"/>
    <x v="2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13:11:15"/>
    <d v="2016-10-12T13:11:15"/>
  </r>
  <r>
    <x v="2638"/>
    <s v="Pie In Space! (Round 2)"/>
    <s v="The second round of funding for the most amazing project ever where a high school freshman is sending pie into SPACE!!!"/>
    <x v="2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21:54:55"/>
    <d v="2015-01-15T21:54:55"/>
  </r>
  <r>
    <x v="2639"/>
    <s v="Mission Space"/>
    <s v="Mission Space is run by me, a teenager who has a passion for space! I will fly a weather balloon to the edge of space with your help."/>
    <x v="2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20:45:48"/>
    <d v="2015-02-19T20:45:48"/>
  </r>
  <r>
    <x v="2640"/>
    <s v="Save the Astronomy Van"/>
    <s v="Hi,_x000a_My Name is David Frey and I Provide Free Public Astronomy programs in San Francisco, Mt. Tamalpias, Yosemite and Novato CA."/>
    <x v="4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9T03:51:14"/>
    <d v="2015-06-08T03:51:14"/>
  </r>
  <r>
    <x v="2641"/>
    <s v="Build Flying Saucer Artificial Intelligent from sea shell"/>
    <s v="Building a Flying saucer that has Artificial Intelligent made from sea shell."/>
    <x v="4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9:51:03"/>
    <d v="2014-09-15T20:09:00"/>
  </r>
  <r>
    <x v="2642"/>
    <s v="Maschinenbau in ein neues Zeitalter"/>
    <s v="Innovatives MAschinenbau projekt mit verarbeitende Metalle vom Mars_x000a_Stehe mit Mars one einer hollÃ¤ndischen space company in cooperatio"/>
    <x v="1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5:55:08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x v="10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13:58:35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x v="10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9:00:35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x v="8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20:13:23"/>
    <d v="2014-11-08T21:13:23"/>
  </r>
  <r>
    <x v="2646"/>
    <s v="SpaceVR: Your Ticket to Space (Canceled)"/>
    <s v="We're a small group with a big mission: making it possible for everyone to explore space using the power of virtual reality."/>
    <x v="10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7:31:09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x v="4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5T06:16:59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x v="1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7:09:20"/>
    <d v="2016-03-09T17:09:20"/>
  </r>
  <r>
    <x v="2649"/>
    <s v="The Mission - Please Check Back Soon (Canceled)"/>
    <s v="They have launched a Kickstarter."/>
    <x v="10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23:55:41"/>
    <d v="2016-02-01T23:55:41"/>
  </r>
  <r>
    <x v="2650"/>
    <s v="The Observer Project 2016 (Canceled)"/>
    <s v="A fully stabilized, mobile, research grade telescope/media platform, used to bring outreach astronomy to those who don't have access."/>
    <x v="10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14:59:03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x v="10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9:20:09"/>
    <d v="2015-12-17T19:20:09"/>
  </r>
  <r>
    <x v="2652"/>
    <s v="Million Dollar Rocket - New Project (Canceled)"/>
    <s v="We're looking to set an Australian Amateur Rocketry record of 100 000 ft. You are invited on this 4500km per hour ride into history"/>
    <x v="10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10T03:48:45"/>
    <d v="2014-12-10T03:48:45"/>
  </r>
  <r>
    <x v="2653"/>
    <s v="Dream Rocket Project (Canceled)"/>
    <s v="DREAM BIG. Explore the universe through STEAM education. (Science, Technology, Engineering, Art, Mathematics)"/>
    <x v="10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15:38:47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x v="10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14:25:26"/>
    <d v="2015-04-21T13:25:26"/>
  </r>
  <r>
    <x v="2655"/>
    <s v="Balloons (Canceled)"/>
    <s v="Thank you for your support!"/>
    <x v="6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20:47:27"/>
    <d v="2016-02-09T20:00:00"/>
  </r>
  <r>
    <x v="2656"/>
    <s v="MoonWatcher: A 24/7 Live Video of the Moon for Everyone (Canceled)"/>
    <s v="MoonWatcher will be bringing the Moon closer to all of us."/>
    <x v="10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16:31:28"/>
    <d v="2017-03-12T19:00:00"/>
  </r>
  <r>
    <x v="2657"/>
    <s v="Propel Citizen Science to the Moon (Canceled)"/>
    <s v="Miles, a team of citizen scientists is reaching for the moon. We've bootstrapped our way to the top and now we need your help."/>
    <x v="5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22:17:33"/>
    <d v="2016-08-03T01:30:00"/>
  </r>
  <r>
    <x v="2658"/>
    <s v="STEM MARS Lander experience: https://youtu.be/n6avxUAKee0"/>
    <s v="Funding will allow free participation for 20 schools, grades 4-12, (thousands of students) anywhere in the nation."/>
    <x v="10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21:13:14"/>
    <d v="2016-07-30T21:13:14"/>
  </r>
  <r>
    <x v="2659"/>
    <s v="test (Canceled)"/>
    <s v="test"/>
    <x v="11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9T01:40:10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x v="8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7:06:58"/>
    <d v="2015-11-24T18:06:58"/>
  </r>
  <r>
    <x v="2661"/>
    <s v="Summer Camp - A creative space for makers and artists alike."/>
    <s v="Summer Camp is an old gas station that will have workshops, custom art framing, and carry vintage &amp; home goods."/>
    <x v="0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23:00:10"/>
    <d v="2013-10-25T23:00:10"/>
  </r>
  <r>
    <x v="2662"/>
    <s v="The Mini Maker, a kid focused makerspace"/>
    <s v="The Mini Maker is Lansing Michigan's new kid friendly makerspace. We're dedicated to help kids imagine, develop and build."/>
    <x v="8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7:55:13"/>
    <d v="2015-08-21T17:55:13"/>
  </r>
  <r>
    <x v="2663"/>
    <s v="A New Life for an Old School"/>
    <s v="The Ville. A local cooperative helping communities learn, share and grow in the spirit of health, wellness and sustainability."/>
    <x v="8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14:56:47"/>
    <d v="2015-09-04T15:00:00"/>
  </r>
  <r>
    <x v="2664"/>
    <s v="HackSchool: Students, Technology, and Empowerment"/>
    <s v="We believe that the true purpose of education is to enable people to create real things that make the world better. Join us!"/>
    <x v="6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5T00:36:37"/>
    <d v="2015-12-09T06:59:00"/>
  </r>
  <r>
    <x v="2665"/>
    <s v="Gilman Playground Builds a Tech Center"/>
    <s v="Giving the best tech access and tools to Bayview Hunters Point youth - developing the next generation of tech savvy youth who excel!"/>
    <x v="4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21:29:34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x v="1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8:20:39"/>
    <d v="2015-09-25T21:00:00"/>
  </r>
  <r>
    <x v="2667"/>
    <s v="Websmith Studio : Think, Build, Break, Play."/>
    <s v="Websmith Studio is a makerspace where the people most impacted by broken systems are empowered to think, build, and own the solution."/>
    <x v="4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22:13:36"/>
    <d v="2016-02-10T22:13:36"/>
  </r>
  <r>
    <x v="2668"/>
    <s v="UOttawa Makermobile"/>
    <s v="Creativity on the go! |_x000a_CrÃ©ativitÃ© en mouvement !"/>
    <x v="4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14:07:45"/>
    <d v="2015-11-09T14:32:00"/>
  </r>
  <r>
    <x v="2669"/>
    <s v="Oceana High School MAKER club requesting a 3D Printer"/>
    <s v="The brand new Makers Club wants something to draw the students into science and engineering and also be very inclusive."/>
    <x v="2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1T00:51:36"/>
    <d v="2016-01-10T00:51:36"/>
  </r>
  <r>
    <x v="2670"/>
    <s v="G-Pod ... the future of sustainable housing"/>
    <s v="A revolution in the rapidly growing container housing space. Transportable, expandable, green and versatile. A global game-changer."/>
    <x v="7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01T00:29:4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x v="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7:58:36"/>
    <d v="2014-12-19T19:38:00"/>
  </r>
  <r>
    <x v="2672"/>
    <s v="Open Tools for Science and Science Education"/>
    <s v="Manylabs aims to help support 20 new residents working on open, low-cost, accessible tools for science and science education."/>
    <x v="1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21:13:10"/>
    <d v="2015-12-28T06:00:00"/>
  </r>
  <r>
    <x v="2673"/>
    <s v="Help us open a Makerspace for Kids"/>
    <s v="We're opening up a Pixel Academy in Manhattan and we need your help to fill it with technology and tools for New York City's kids!"/>
    <x v="3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12:59:59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x v="7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15:11:10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x v="9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20:34:49"/>
    <d v="2014-11-10T21:34:49"/>
  </r>
  <r>
    <x v="2676"/>
    <s v="Toronto VR Co-Op"/>
    <s v="Our aim is to provide high-end equipment and space for Toronto coders, filmmakers, and artists to develop cutting-edge VR content."/>
    <x v="4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14:59:34"/>
    <d v="2016-05-22T14:59:34"/>
  </r>
  <r>
    <x v="2677"/>
    <s v="Tinkr Tech - mobile makerspace"/>
    <s v="A mobile tech lab with cutting edge maker tools that travels to schools to offer free creative workshops for school age kids."/>
    <x v="6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3T00:42:23"/>
    <d v="2014-07-03T00:42:23"/>
  </r>
  <r>
    <x v="2678"/>
    <s v="Wavegarden in Marbella (MÃ¡laga)"/>
    <s v="Wavegarden is the worldâ€™s longest man-made wave that creates ideal conditions for surfing. Help us and let's open one in Malaga!!"/>
    <x v="10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9:09:25"/>
    <d v="2015-09-24T19:09:25"/>
  </r>
  <r>
    <x v="2679"/>
    <s v="DIY Garage"/>
    <s v="A do-it-yourself auto garage in Des Moines, Iowa where people can learn how to work on cars &amp; those who know can share their knowledge."/>
    <x v="3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9T00:01:34"/>
    <d v="2015-02-28T00:01:34"/>
  </r>
  <r>
    <x v="2680"/>
    <s v="iHeart Pillow"/>
    <s v="iHeartPillow, Connecting loved ones"/>
    <x v="5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7T05:04:51"/>
    <d v="2016-04-06T04:04:51"/>
  </r>
  <r>
    <x v="2681"/>
    <s v="Jolly's Hot Dogs An All-Beef Coney Dog"/>
    <s v="Jolly's Hot Dogs: A beef hot dog topped with deliciously seasoned ground beef, mustard and minced onions."/>
    <x v="0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21:29:10"/>
    <d v="2014-07-10T21:29:10"/>
  </r>
  <r>
    <x v="2682"/>
    <s v="Toastie's Gourmet Toast"/>
    <s v="Gourmet Toast is the culinary combination, neigh, perfection of America's most under-utilized snack: Toast."/>
    <x v="0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20:55:40"/>
    <d v="2014-11-22T05:59:00"/>
  </r>
  <r>
    <x v="2683"/>
    <s v="Just Cereal - Mobile Cereal Bar"/>
    <s v="Cereal isn't only for breakfast! Help me bring cereal to the 92% of Americans who eat cereal everyday. Out of the home and to you!"/>
    <x v="6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8:07:20"/>
    <d v="2015-03-01T18:07:20"/>
  </r>
  <r>
    <x v="2684"/>
    <s v="Ain't No Thang..."/>
    <s v="Not all wings are created equal. We believe ours take flight above the rest. Come judge for yourself. To us it Ain't No Thang..."/>
    <x v="10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21:57:05"/>
    <d v="2014-08-09T21:57:05"/>
  </r>
  <r>
    <x v="2685"/>
    <s v="Nana's Home Cooking on Wheels"/>
    <s v="Home cooked meals made by Nana. Indiana's famous tenderloin sandwiches, Nana's homemade cole slaw and so much more."/>
    <x v="10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16:42:10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x v="5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23:23:43"/>
    <d v="2014-09-30T23:23:43"/>
  </r>
  <r>
    <x v="2687"/>
    <s v="Munch Wagon"/>
    <s v="Your American Pizzas, Wings, Stuffed Gouda Burger, Sweet &amp; Russet Potato Fries served on a food Truck!!"/>
    <x v="6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5:21:58"/>
    <d v="2015-06-29T15:21:58"/>
  </r>
  <r>
    <x v="2688"/>
    <s v="Mac N Cheez Food Truck"/>
    <s v="The amazing gourmet Mac N Cheez Food Truck Campaigne!"/>
    <x v="10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4T02:51:10"/>
    <d v="2015-02-24T03:00:00"/>
  </r>
  <r>
    <x v="2689"/>
    <s v="Mouth Watering Mobile Restaurant"/>
    <s v="I am creating a high quality, local product only, concession trailer for local and remote events. Dearborn Brand, Winter's Brand, more."/>
    <x v="7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23:04:50"/>
    <d v="2016-07-30T23:04:50"/>
  </r>
  <r>
    <x v="2690"/>
    <s v="Help 2 Fat 2 Fly, with our Restaurant!"/>
    <s v="The stuffed chicken wing originators need YOUR help starting a restaurant so our AMAZING wings will be available to you 7 days a week!"/>
    <x v="10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9T02:31:16"/>
    <d v="2015-06-03T02:31:16"/>
  </r>
  <r>
    <x v="2691"/>
    <s v="Cook"/>
    <s v="A Great New local Food Truck serving up ethnic fusion inspired eats in Ottawa."/>
    <x v="10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7:22:37"/>
    <d v="2015-05-10T17:22:37"/>
  </r>
  <r>
    <x v="2692"/>
    <s v="&quot;Sami j's Food Truck&quot;"/>
    <s v="Our food truck will bring you -_x000a_                       Fast, Fresh, Food -_x000a_                            Throughout the Omaha area"/>
    <x v="4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8:01:00"/>
    <d v="2015-03-25T07:01:00"/>
  </r>
  <r>
    <x v="2693"/>
    <s v="Chili dog"/>
    <s v="I want to start a food truck that specializes in chili cheese dogs, using new kinds of meats, cheeses and toppings you wouldn't imagine"/>
    <x v="0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4T03:19:26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x v="5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7T03:22:19"/>
    <d v="2014-09-26T03:22:19"/>
  </r>
  <r>
    <x v="2695"/>
    <s v="Fat daddy mac food truck"/>
    <s v="I am creating food magic on the go! Amazing food isn't just for sitdown restaraunts anymore!"/>
    <x v="6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3T04:21:58"/>
    <d v="2015-04-14T03:21:58"/>
  </r>
  <r>
    <x v="2696"/>
    <s v="The Military Moms Food Truck"/>
    <s v="The dream to own a food truck, rolling wherever the army sends me, hiring other military spouses and veterans alike! Giving back!"/>
    <x v="10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20:16:00"/>
    <d v="2014-12-25T20:16:00"/>
  </r>
  <r>
    <x v="2697"/>
    <s v="Dough Heads Food Truck: waffles stuffed with sweet + savory"/>
    <s v="Stuffed waffles made from Dough. Sweet, savory, salty and then stuffed with meats, fruits, and sauces!"/>
    <x v="8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22:33:43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x v="0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21:33:28"/>
    <d v="2014-06-27T21:33:28"/>
  </r>
  <r>
    <x v="2699"/>
    <s v="my bakery truck"/>
    <s v="Hi, I want make my first bakery. Food truck was great, but I not have a car licence. So, help me to be my dream!"/>
    <x v="2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21:31:03"/>
    <d v="2014-08-08T21:31:03"/>
  </r>
  <r>
    <x v="2700"/>
    <s v="Holly's Hot Stuff"/>
    <s v="I currently own and operate a hot dog cart. I am hoping to purchase a used food truck so I can do business year round!"/>
    <x v="0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20:59:32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x v="4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8:35:34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x v="1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9:14:37"/>
    <d v="2017-04-05T18:14:37"/>
  </r>
  <r>
    <x v="2703"/>
    <s v="Bisagra Teatro: Foro Multidisciplinario"/>
    <s v="Â¡Tu nuevo espacio cultural multidisciplinario en el centro de Pachuca, Hidalgo"/>
    <x v="3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6:33:50"/>
    <d v="2017-03-22T15:33:50"/>
  </r>
  <r>
    <x v="2704"/>
    <s v="Little Red Brick House"/>
    <s v="We plan to rescue, relocate, and repurpose, a historic Little Red Brick House, to be incorporated into a riverfront amphitheater."/>
    <x v="6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20:41:54"/>
    <d v="2017-04-05T19:41:54"/>
  </r>
  <r>
    <x v="2705"/>
    <s v="Fischer Theatre Marquee"/>
    <s v="Help light the lights at the historic Fischer Theatre in Danville, IL."/>
    <x v="6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21:59:18"/>
    <d v="2017-03-24T20:59:18"/>
  </r>
  <r>
    <x v="2706"/>
    <s v="Nordo's Culinarium: Where Food Meets Art"/>
    <s v="A place where innovation, food, creativity and performance live year round in a historic building in Pioneer Square."/>
    <x v="7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7:04:43"/>
    <d v="2014-10-16T06:59:00"/>
  </r>
  <r>
    <x v="2707"/>
    <s v="The Pocket Theater - No one should have to pay to perform!"/>
    <s v="A new performance space in Seattle. A place for artists, comedians, and audiences to meet and collaborate!"/>
    <x v="0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8:47:23"/>
    <d v="2013-05-27T06:59:00"/>
  </r>
  <r>
    <x v="2708"/>
    <s v="Angel Comedy Club"/>
    <s v="Angel Comedy Club: A permanent home for Londonâ€™s loveliest comedy night - a community comedy club"/>
    <x v="8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6:45:26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x v="10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30T03:35:41"/>
    <d v="2016-10-04T03:59:00"/>
  </r>
  <r>
    <x v="2710"/>
    <s v="House of Yes"/>
    <s v="Building Brooklyn's own creative venue for circus, theater and events of all types."/>
    <x v="10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5:30:28"/>
    <d v="2014-08-09T02:00:00"/>
  </r>
  <r>
    <x v="2711"/>
    <s v="The Red Shoes"/>
    <s v="We're aiming to launch a production involving circus performers, musicians and artists in a new space, creating a night of live art."/>
    <x v="4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7:53:10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x v="0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7T01:29:20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x v="10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5:41:24"/>
    <d v="2015-12-24T15:41:24"/>
  </r>
  <r>
    <x v="2714"/>
    <s v="The Crane Theater"/>
    <s v="The Crane will be the new home for independent theater in Northeast Minneapolis"/>
    <x v="9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5:43:16"/>
    <d v="2016-10-14T23:00:00"/>
  </r>
  <r>
    <x v="2715"/>
    <s v="Good Good Comedy Theatre (Philadelphia, PA)"/>
    <s v="The creators of Five Dollar Comedy Week are building a permanent home for affordable live comedy shows and classes in Philadelphia."/>
    <x v="1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9:33:48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x v="1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7:59:53"/>
    <d v="2015-10-08T07:59:53"/>
  </r>
  <r>
    <x v="2717"/>
    <s v="A Home for Comedy in Vermont!"/>
    <s v="ONLY HOURS LEFT ON THE CAMPAIGN! Our stretch goal is $35k; let's build a home for standup/improv shows &amp; classes in VT!"/>
    <x v="9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21:57:29"/>
    <d v="2014-12-06T22:57:29"/>
  </r>
  <r>
    <x v="2718"/>
    <s v="Bard Beyond the Big Top"/>
    <s v="The Bard has burst beyond the big top and we're reaching out to our Beloved Benefactors to help build our festival's future."/>
    <x v="6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14:19:05"/>
    <d v="2016-05-03T23:00:00"/>
  </r>
  <r>
    <x v="2719"/>
    <s v="AHS Theater - Help us light up our stage!"/>
    <s v="Our high school theater in Allentown, New Jersey was rad - in 1972. Help us bring our theater into present day and light up our stage!"/>
    <x v="0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8T00:44:54"/>
    <d v="2016-04-17T23:44:54"/>
  </r>
  <r>
    <x v="2720"/>
    <s v="The Comedy Project"/>
    <s v="An improv, sketch and experimental comedy and cocktail venue in downtown Grand Rapids, Michigan"/>
    <x v="9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11:10:53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x v="2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13:03:18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x v="0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20:34:13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x v="1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20:08:08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x v="4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7:50:59"/>
    <d v="2015-08-15T07:50:59"/>
  </r>
  <r>
    <x v="2725"/>
    <s v="Digital MPPT and Solar BMS for a Net Zero energy House"/>
    <s v="Best Net Zero energy solution for new or existing house (no more heating or electricity bills)."/>
    <x v="3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7:52:15"/>
    <d v="2017-03-01T17:52:15"/>
  </r>
  <r>
    <x v="2726"/>
    <s v="Krimston TWO - Dual SIM case for iPhone"/>
    <s v="Krimston TWO: iPhone Dual SIM Case"/>
    <x v="10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13:55:11"/>
    <d v="2016-04-22T13:55:11"/>
  </r>
  <r>
    <x v="2727"/>
    <s v="PiDrive: Low-power, mSATA SSD for the Raspberry Pi"/>
    <s v="Introducing the PiDrive, a high capacity Solid State Drive (SSD) expansion card for the Raspberry Pi B+, A+, and B+ v2!"/>
    <x v="1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6:14:23"/>
    <d v="2015-08-07T16:14:23"/>
  </r>
  <r>
    <x v="2728"/>
    <s v="Multi-Function SSD Shield for the Raspberry Pi 2"/>
    <s v="SSD, WiFi, RTC w/Battery and high power USB all in one shield."/>
    <x v="6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14:23:54"/>
    <d v="2015-12-30T14:23:54"/>
  </r>
  <r>
    <x v="2729"/>
    <s v="McChi Luggage: It's a Luggage, USB Charger and a Table Top"/>
    <s v="A luggage that is more than a luggage! It is what you want it to be."/>
    <x v="0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5:46:37"/>
    <d v="2015-05-01T05:46:37"/>
  </r>
  <r>
    <x v="2730"/>
    <s v="Yaba - Portable Speaker &amp; Guitar Amp"/>
    <s v="The world's most powerful portable speaker and guitar amplifier. Turns any surface into a speaker."/>
    <x v="9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12:59:35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x v="5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12:37:02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x v="1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9:23:48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x v="10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6:32:54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x v="2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6:03:12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x v="2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1T02:54:10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x v="0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5:59:33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x v="5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22:01:2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x v="0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7T03:26:44"/>
    <d v="2016-11-06T03:26:44"/>
  </r>
  <r>
    <x v="2739"/>
    <s v="LPLC - Low Power, Low Cost PIC18 Development Board"/>
    <s v="LPLC Board; A powerful, low cost, ultra low power microcontroller development board with template software and online tutorials."/>
    <x v="4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21:18:37"/>
    <d v="2014-05-05T21:18:37"/>
  </r>
  <r>
    <x v="2740"/>
    <s v="Vertical Garden Prototype"/>
    <s v="I am interested in testing the plant yields of this vertical garden as well as some other applications"/>
    <x v="2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10T00:45:52"/>
    <d v="2015-03-11T23:45:52"/>
  </r>
  <r>
    <x v="2741"/>
    <s v="Mrs. Brown and Her Lost Puppy."/>
    <s v="Help me publish my 1st children's book as an aspiring author!"/>
    <x v="0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15:46:42"/>
    <d v="2014-10-20T02:07:00"/>
  </r>
  <r>
    <x v="2742"/>
    <s v="What a Zoo!"/>
    <s v="The pachyderms at the Denver Zoo are moving. Follow along on the convoluted journey to their new home."/>
    <x v="4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7:16:27"/>
    <d v="2012-05-15T17:16:27"/>
  </r>
  <r>
    <x v="2743"/>
    <s v="St. Nick Jr"/>
    <s v="One Christmas every child was naughty, and Santa's son _x000a_St. Nick Jr sacrifices all his gifts over his whole life, for the children"/>
    <x v="0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7:53:27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x v="6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30T01:29:58"/>
    <d v="2012-02-29T01:29:58"/>
  </r>
  <r>
    <x v="2745"/>
    <s v="SERENDIPITY'S Pumpkin Pie Surprise"/>
    <s v="A spunky little girl, driven by a love of pumpkin pie, overcomes her fears and serendipitiously discovers what she'll be for Halloween"/>
    <x v="0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23:42:48"/>
    <d v="2012-07-14T23:42:48"/>
  </r>
  <r>
    <x v="2746"/>
    <s v="How many marbles do YOU have?"/>
    <s v="An easy fun way for children to understand the physical limitations of someone with CFIDS and Fibromyalgia using marbles and a jar."/>
    <x v="4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8:45:11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x v="2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15:33:17"/>
    <d v="2012-06-16T03:10:00"/>
  </r>
  <r>
    <x v="2748"/>
    <s v="Native American Language Book for Children"/>
    <s v="Interactive Book with Audio to learn the Ojibwe Language for Children.  Website, Ebook and more!"/>
    <x v="0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7:03:22"/>
    <d v="2016-09-02T17:03:22"/>
  </r>
  <r>
    <x v="2749"/>
    <s v="A Tree is a Tree, no matter what you see.  CHILDREN'S BOOK"/>
    <s v="Self-publishing my children's book."/>
    <x v="1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9:10:37"/>
    <d v="2015-04-04T18:10:37"/>
  </r>
  <r>
    <x v="2750"/>
    <s v="My Child, My Blessing"/>
    <s v="This is a journal where parents daily write something positive about their child.  Places for pictures, too."/>
    <x v="4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21:35:45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4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21:17:22"/>
    <d v="2014-06-17T21:17:22"/>
  </r>
  <r>
    <x v="2752"/>
    <s v="An Ordinary Toad's Extraordinary Night!"/>
    <s v="Andrew wonders if his life would be more exciting if he'd been hatched a frog. Shiny and green just seems more exciting to him. Until.."/>
    <x v="4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8:21:44"/>
    <d v="2011-12-18T18:21:44"/>
  </r>
  <r>
    <x v="2753"/>
    <s v="Dust Bunnies &amp; the Carpet Rat publishing push"/>
    <s v="Written by my daughter and myself, illustrated by Jack Wiens. Everything is complete except for publishing."/>
    <x v="4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21:37:03"/>
    <d v="2012-08-26T21:37:03"/>
  </r>
  <r>
    <x v="2754"/>
    <s v="From here...to there!"/>
    <s v="I have been a writer all my life. But until recently never a parent. I want to write a children book for my children, and yours!"/>
    <x v="1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5:15:51"/>
    <d v="2014-09-11T15:15:51"/>
  </r>
  <r>
    <x v="2755"/>
    <s v="Children's book app: &quot;The story of Setanta&quot;"/>
    <s v="Colourful and imaginative book app for children, will be relished especially by those with Irish roots."/>
    <x v="2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8:58:47"/>
    <d v="2015-04-08T18:58:47"/>
  </r>
  <r>
    <x v="2756"/>
    <s v="The Most Basic of Truths"/>
    <s v="We all pray to the same God no matter what name we might refer to Him as.  Our children deserve to know this basic truth."/>
    <x v="1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21:36:41"/>
    <d v="2014-01-11T21:36:41"/>
  </r>
  <r>
    <x v="2757"/>
    <s v="C is for Crooked"/>
    <s v="A children's letter book that Lampoons Hillary Clinton"/>
    <x v="4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15:45:32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x v="4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10:36:23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x v="4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8:47:46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x v="0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11:04:18"/>
    <d v="2013-06-20T11:04:18"/>
  </r>
  <r>
    <x v="2761"/>
    <s v="Learn U.S. Geography: Dreaming my way across The U.S."/>
    <s v="Help me give away 500 copies of my picture book so more kids will know US geography!"/>
    <x v="0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4T01:31:33"/>
    <d v="2013-01-03T01:31:33"/>
  </r>
  <r>
    <x v="2762"/>
    <s v="How to Create Your Own Magic World. Toy-making guide."/>
    <s v="How-to book of toys and games constructed from materials found in nature, recyclable and easily available."/>
    <x v="4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9T00:53:15"/>
    <d v="2012-03-18T23:53:15"/>
  </r>
  <r>
    <x v="2763"/>
    <s v="My Christmas Star"/>
    <s v="How Santa finds childrens homes without getting lost by following certain stars."/>
    <x v="7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13:54:44"/>
    <d v="2013-05-24T13:54:44"/>
  </r>
  <r>
    <x v="2764"/>
    <s v="A Growing Adventure"/>
    <s v="My Budding Bears are four teddy bears living in an enchanted garden sharing friendship, tea parties and delightful adventures."/>
    <x v="4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7:00:31"/>
    <d v="2012-05-30T19:00:00"/>
  </r>
  <r>
    <x v="2765"/>
    <s v="A Story Book For Kids: Technology and Everyday Life"/>
    <s v="I am writing an illustrated book for children ages 3 to 7 that meshes technology in everyday life stories."/>
    <x v="4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13:53:48"/>
    <d v="2012-10-28T13:53:48"/>
  </r>
  <r>
    <x v="2766"/>
    <s v="Jambie"/>
    <s v="Jambie is a children's book geared towards kids ages 4-9 years of age. This book teaches young children about making wise decisions."/>
    <x v="0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16:01:58"/>
    <d v="2011-08-11T16:01:58"/>
  </r>
  <r>
    <x v="2767"/>
    <s v="the Giant Turnip"/>
    <s v="An animated bedtime story with Dedka, Babka and the rest of the family working together on a BIG problem"/>
    <x v="4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23:00:50"/>
    <d v="2015-08-16T23:00:50"/>
  </r>
  <r>
    <x v="2768"/>
    <s v="It's Okay To Wait"/>
    <s v="â€œItâ€™s Okay to Waitâ€ is the story of a father who sits down with his adolescent daughter to have â€œthe talkâ€ about sex."/>
    <x v="0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14:45:23"/>
    <d v="2012-03-29T13:45:23"/>
  </r>
  <r>
    <x v="2769"/>
    <s v="Raph the Ninja Giraffe"/>
    <s v="Raph the Ninja Giraffe is a project that is my 5 year old sons idea, &amp; I am working with him to bring his idea to life."/>
    <x v="2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9:49:50"/>
    <d v="2014-06-05T19:49:50"/>
  </r>
  <r>
    <x v="2770"/>
    <s v="The Story Of Circle And Square"/>
    <s v="A story about two friends who part ways because they are different, then reunite after learning they both are made of atoms."/>
    <x v="8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16:55:3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x v="6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12:45:40"/>
    <d v="2013-02-01T17:00:00"/>
  </r>
  <r>
    <x v="2772"/>
    <s v="Why Won't This Kid Go To Sleep?!? Goodnight, Kaiden!"/>
    <s v="See the little boy in the photo? Doesn't he look angelic? Wouldn't you like to read his story? Take a look at this......."/>
    <x v="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20:51:34"/>
    <d v="2013-10-05T20:51:34"/>
  </r>
  <r>
    <x v="2773"/>
    <s v="The Boat That Couldn't Float"/>
    <s v="Parents know the pain of rereading bad bedtime stories. I want to write stories that all ages will enjoy"/>
    <x v="2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20:45:21"/>
    <d v="2016-04-24T20:45:21"/>
  </r>
  <r>
    <x v="2774"/>
    <s v="Welcome to Jangala Tribal Warriors: Book One"/>
    <s v="Building the inner wealth of children builds stronger families, schools and communities. Peaceful and positive relationships flourish."/>
    <x v="4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6T03:02:08"/>
    <d v="2013-03-08T03:02:08"/>
  </r>
  <r>
    <x v="2775"/>
    <s v="Kids Radio Klassics and Kids Radio Theatre"/>
    <s v="Kids Radio Theatre is a radio show played on National Pubic Radio to teach children all about theatre every Sunday 20 states."/>
    <x v="0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6T00:19:14"/>
    <d v="2011-12-16T00:19:14"/>
  </r>
  <r>
    <x v="2776"/>
    <s v="Superheroes That Make Differences"/>
    <s v="A young girlâ€™s journey into a world of superheroesâ€”exploring love, compassion and acceptance with mystical creatures from far away."/>
    <x v="8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7:07:5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x v="4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16:03:24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x v="0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23:28:26"/>
    <d v="2014-08-25T23:28:26"/>
  </r>
  <r>
    <x v="2779"/>
    <s v="Our Moon... A book on life for both parents and children."/>
    <s v="Our Moon is a simple book based on a nightly tradition my mother and youngest son started while I was working away."/>
    <x v="4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14:03:41"/>
    <d v="2015-11-22T15:03:41"/>
  </r>
  <r>
    <x v="2780"/>
    <s v="Travel with baby"/>
    <s v="Turn the World with my kids, and then write a book with the advice for traveling with baby"/>
    <x v="10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10:44:48"/>
    <d v="2017-03-10T10:44:48"/>
  </r>
  <r>
    <x v="2781"/>
    <s v="University of Utah presents V-Day 2015-The Vagina Monologues"/>
    <s v="STRIKE, DANCE AND RISE with us at the University of Utah to end violence against women and girls!"/>
    <x v="4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22:35:54"/>
    <d v="2015-02-12T07:00:00"/>
  </r>
  <r>
    <x v="2782"/>
    <s v="Better Than Ever Productions presents Geezer Game"/>
    <s v="The premiere theatre troupe in SE Michigan offering acting opportunities for the 50+ actor."/>
    <x v="4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22:11:58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x v="4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12:50:46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x v="0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8:54:03"/>
    <d v="2014-10-29T18:54:03"/>
  </r>
  <r>
    <x v="2785"/>
    <s v="Henry VI: The War of the Roses"/>
    <s v="Bare Theatre and Raleigh Little Theatre present Shakespeare's epic, set in a post-apocalyptic dystopia."/>
    <x v="0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7T04:32:47"/>
    <d v="2016-08-05T21:00:00"/>
  </r>
  <r>
    <x v="2786"/>
    <s v="Fierce"/>
    <s v="A heart-melting farce about sex, art and the lovelorn lay-abouts of London-town."/>
    <x v="4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13:39:40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x v="4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8T04:45:52"/>
    <d v="2014-07-18T04:45:52"/>
  </r>
  <r>
    <x v="2788"/>
    <s v="ACT Underground Theatre, TLDC"/>
    <s v="MOVING FORWARD! WE HAVE REACHED GOAL BUT HAVE MORE TIME!! PLEASE CONSIDER PLEDGING."/>
    <x v="4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6:50:43"/>
    <d v="2016-07-29T16:50:43"/>
  </r>
  <r>
    <x v="2789"/>
    <s v="The Adventurers Club"/>
    <s v="BNT's Biggest Adventure So Far: Our 2015 full length production!"/>
    <x v="4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1T00:18:54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x v="4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22:31:43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x v="4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21:35:59"/>
    <d v="2016-09-09T04:00:00"/>
  </r>
  <r>
    <x v="2792"/>
    <s v="That Still Small Voice Stage Play"/>
    <s v="Homeless and hopeless, this prequel tells the story of a Colorado youth who leans on her friends when family leaves her behind."/>
    <x v="4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5:32:39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x v="1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10:03:25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x v="2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6:35:59"/>
    <d v="2016-03-03T19:00:00"/>
  </r>
  <r>
    <x v="2795"/>
    <s v="Good Men Wanted at ANT Fest"/>
    <s v="A new play about five bad bitches who fought in the Civil War disguised as men, premiering at Ars Nova's ANT Fest."/>
    <x v="2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12:37:21"/>
    <d v="2014-06-06T23:00:00"/>
  </r>
  <r>
    <x v="2796"/>
    <s v="Fishcakes"/>
    <s v="Fishcakes is a piece of new writing for the Camden Fringe that explores a story of love, loss, and all the â€˜little things'."/>
    <x v="2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12:40:28"/>
    <d v="2014-07-05T12:40:28"/>
  </r>
  <r>
    <x v="2797"/>
    <s v="Once Upon A Nightmare"/>
    <s v="&quot;Labyrinth&quot; meets &quot;Jumanji&quot;  in this dark adventure fantasy play from the makers of the five star fringe hit &quot;Death Ship 666&quot;"/>
    <x v="0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22:34:00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x v="0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6:12:01"/>
    <d v="2015-07-31T16:00:00"/>
  </r>
  <r>
    <x v="2799"/>
    <s v="Yuri in Edinburgh"/>
    <s v="August012 make their debut at Edinburgh Fringe with their play about the absurdity of wanting to bring children into a deranged world"/>
    <x v="0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6:21:10"/>
    <d v="2016-06-17T16:00:00"/>
  </r>
  <r>
    <x v="2800"/>
    <s v="EUTCo presents 'One Flew Over the Cuckoo's Nest'"/>
    <s v="Exeter University Theatre Company is bringing the award winning play by Dale Wasserman to Exeter's Northcott Theatre"/>
    <x v="4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13:16:06"/>
    <d v="2015-01-04T13:16:06"/>
  </r>
  <r>
    <x v="2801"/>
    <s v="A Dream Play"/>
    <s v="Arise Theatre Company's production of August Strindberg's expressionist masterpiece 'A Dream Play'."/>
    <x v="2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5:50:09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x v="4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5:31:47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x v="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3T01:34:36"/>
    <d v="2015-07-16T00:00:00"/>
  </r>
  <r>
    <x v="2804"/>
    <s v="The Piano Man"/>
    <s v="The real-life story of the mysterious 'Piano Man' who washed ashore with no memory; with no speech; but with an amazing ability..."/>
    <x v="4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10:53:10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x v="2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12:07:53"/>
    <d v="2015-08-22T12:07:53"/>
  </r>
  <r>
    <x v="2806"/>
    <s v="And Now: The World!"/>
    <s v="A one woman show about the challenges of being a feminist in a digital age. Touring 6 UK cities. Now with Stretch Goals!"/>
    <x v="4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6:24:50"/>
    <d v="2015-08-05T11:00:00"/>
  </r>
  <r>
    <x v="2807"/>
    <s v="The Commission Theatre Co."/>
    <s v="Bringing Shakespeare back to the Playwrights"/>
    <x v="0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20:57:18"/>
    <d v="2015-06-29T20:57:18"/>
  </r>
  <r>
    <x v="2808"/>
    <s v="PICNIC, by William Inge: An Inaugural Production"/>
    <s v="Seat of the Pants mounts our first show in a black box space that could become permanent; can you help us excel and seal the deal?"/>
    <x v="4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20:18:55"/>
    <d v="2015-08-22T20:18:55"/>
  </r>
  <r>
    <x v="2809"/>
    <s v="Sugarglass Theatre"/>
    <s v="Sugarglass is a Dublin based theatre company committed to international collaboration. 2016 sees the launch of their NYC division."/>
    <x v="4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11:55:25"/>
    <d v="2016-03-30T14:39:00"/>
  </r>
  <r>
    <x v="2810"/>
    <s v="Bring Bigger, Badder BRIEF HISTORY Back To The Stage!"/>
    <s v="We're remounting the musical that brought down the Bush Administration: A Brief History of the Earth And Everything In It!"/>
    <x v="4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30T03:21:04"/>
    <d v="2014-06-01T03:59:00"/>
  </r>
  <r>
    <x v="2811"/>
    <s v="Ray Gunn and Starburst"/>
    <s v="Ray Gunn and Starburst is an audio sci-fi/comedy sending up the tropes of classic and pulp science-fiction."/>
    <x v="1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11:55:03"/>
    <d v="2015-02-23T11:55:03"/>
  </r>
  <r>
    <x v="2812"/>
    <s v="BULL by Mike Bartlett at the Coal Mine Theatre"/>
    <s v="&quot;A short, nasty and razor sharp play in one of Toronto's hottest new &quot;off-off Broadway&quot; style venues."/>
    <x v="0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7:51:38"/>
    <d v="2015-04-06T04:00:00"/>
  </r>
  <r>
    <x v="2813"/>
    <s v="Hi, Are You Single? by Ryan J. Haddad"/>
    <s v="Ryan has a higher sex drive than you. He also has cerebral palsy. Join him for his hilarious and poignant new solo show!"/>
    <x v="4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7:49:21"/>
    <d v="2016-12-14T17:49:21"/>
  </r>
  <r>
    <x v="2814"/>
    <s v="Stitching by Anthony Neilson"/>
    <s v="Stitching is a play exploring how a couple cope with the loss of their child. It will run for a month at The Drayton Arms Theatre."/>
    <x v="4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9:35:15"/>
    <d v="2015-05-09T09:35:15"/>
  </r>
  <r>
    <x v="2815"/>
    <s v="Widow's Wedding Dress"/>
    <s v="Set in 1950s Northern Ireland, this play tells the story of two sisters in a community of Travellers, or Irish Gypsies."/>
    <x v="2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8:38:29"/>
    <d v="2016-08-07T18:38:29"/>
  </r>
  <r>
    <x v="2816"/>
    <s v="In My Head - A new mental health theatre project"/>
    <s v="Inspired by real life interviews 'In My Head' is a new play exploring the lives of those living with a mental health condition."/>
    <x v="4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11:13:12"/>
    <d v="2015-08-02T16:00:00"/>
  </r>
  <r>
    <x v="2817"/>
    <s v="After The End"/>
    <s v="Let Go Theatre Co's very first production is going ahead in June 2015. Help support a brand new theatre co as we begin our adventure"/>
    <x v="2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5:14:22"/>
    <d v="2015-02-28T15:14:22"/>
  </r>
  <r>
    <x v="2818"/>
    <s v="Joe West's THEATER OF DEATH"/>
    <s v="Joe West and his wonderful theater company THEATER OF DEATH present original plays both horrific and comical."/>
    <x v="1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14:21:26"/>
    <d v="2015-09-23T14:21:26"/>
  </r>
  <r>
    <x v="2819"/>
    <s v="Make TES a success at The Edinburgh Fringe Fest"/>
    <s v="Years of work, my best show, and a top Edinburgh venue.  Help me expose my talents to the UK and tell an important story."/>
    <x v="0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12:36:49"/>
    <d v="2015-06-14T12:36:49"/>
  </r>
  <r>
    <x v="2820"/>
    <s v="MTA's National Theatre Connections Show!"/>
    <s v="Montage Theatre Arts, as part of National Theatre Connections, are performing a show - We need you help to raise vital funds!"/>
    <x v="2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14:39:49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x v="4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22:08:55"/>
    <d v="2014-09-23T22:08:55"/>
  </r>
  <r>
    <x v="2822"/>
    <s v="Theatre Forever's The Nature Crown"/>
    <s v="A campaign to support the artists creating Theatre Forever's The Nature Crown, premiering in the Guthrie Theater's Dowling Studio!"/>
    <x v="0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6:24:5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x v="2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4T00:16:46"/>
    <d v="2015-03-31T22:59:00"/>
  </r>
  <r>
    <x v="2824"/>
    <s v="The Rooftop"/>
    <s v="I wrote a One Act play called The Rooftop for a Female Playwright's festival. Every little bit helps!"/>
    <x v="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6:29:56"/>
    <d v="2015-06-13T01:43:00"/>
  </r>
  <r>
    <x v="2825"/>
    <s v="The Night Before Christmas"/>
    <s v="Help Saltmine Theatre Company tell the exciting story of St Nicholas and the importance of gratefulness in their new Christmas show."/>
    <x v="4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9:01:26"/>
    <d v="2015-12-04T19:01:26"/>
  </r>
  <r>
    <x v="2826"/>
    <s v="Mickey &amp; Worm: The Tour"/>
    <s v="Mickey &amp; Worm is a Noir stage experience, written by Santa Paula playwright John McKinley and back again on tour by popular demand!"/>
    <x v="4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6T00:50:12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x v="4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6:24:26"/>
    <d v="2016-06-03T16:30:00"/>
  </r>
  <r>
    <x v="2828"/>
    <s v="Peace In Our Time"/>
    <s v="The Battle of Britain has been lost; London is occupied, who can you trust? Help produce this classic piece of theatre. Drama for now."/>
    <x v="0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6:21:09"/>
    <d v="2015-10-02T23:00:00"/>
  </r>
  <r>
    <x v="2829"/>
    <s v="MUMBURGER by Sarah Kosar"/>
    <s v="In a visceral new play about family, grief and red meat, Sarah Kosar (Royal Court) asks how far we'd go to connect with those we love."/>
    <x v="4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10:25:18"/>
    <d v="2016-06-02T10:25:18"/>
  </r>
  <r>
    <x v="2830"/>
    <s v="Nakhtik and Avalon"/>
    <s v="Avalon is a new South African Township play and Nakhtik is a  danced political lecture."/>
    <x v="4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20:09:08"/>
    <d v="2014-05-12T03:59:00"/>
  </r>
  <r>
    <x v="2831"/>
    <s v="Tackett &amp; Pyke put on a Play"/>
    <s v="We each wrote a play and would like to produce them for you for nothing more than art's sake!"/>
    <x v="4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9:47:50"/>
    <d v="2015-07-16T19:47:50"/>
  </r>
  <r>
    <x v="2832"/>
    <s v="Secret Diaries"/>
    <s v="Charting the big stuff in life from dance routines to coming out; exploring homophobia, family, friendship &amp; finding your own voice."/>
    <x v="4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7:01:34"/>
    <d v="2014-11-23T22:00:00"/>
  </r>
  <r>
    <x v="2833"/>
    <s v="Star Man Rocket Man"/>
    <s v="A new play about exploring outer space"/>
    <x v="4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1T03:03:53"/>
    <d v="2015-10-11T02:00:00"/>
  </r>
  <r>
    <x v="2834"/>
    <s v="Thank You For Smoking"/>
    <s v="Thank You For Smoking. A play about love, 5 trillion cigarettes and how the Flintstones earned the tobacco industry millions."/>
    <x v="2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23:02:10"/>
    <d v="2015-01-30T23:02:10"/>
  </r>
  <r>
    <x v="2835"/>
    <s v="Land of the Three Towers"/>
    <s v="A celebratory community theatre project about the Focus E15 Occupation of empty council homes on Carpenters Estate."/>
    <x v="4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6:53:37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x v="2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6:16:58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x v="2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21:48:04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x v="4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14:34:56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x v="4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5:45:54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x v="4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5T00:51:19"/>
    <d v="2015-03-18T17:00:00"/>
  </r>
  <r>
    <x v="2841"/>
    <s v="The Dead Loss"/>
    <s v="1920's London; two brothers try to make a name for themselves in the underground crime world but encounter a ruthless Irish mob boss."/>
    <x v="4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7:44:57"/>
    <d v="2015-12-13T18:44:57"/>
  </r>
  <r>
    <x v="2842"/>
    <s v="HIDDEN: The FCO Plays"/>
    <s v="A play performed at the FCO Global Summit on the Preventing Sexual Violence Initiative, hosted by William Hague and Angelina Jolie"/>
    <x v="4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22:51:35"/>
    <d v="2014-06-21T11:00:00"/>
  </r>
  <r>
    <x v="2843"/>
    <s v="Summer Adaptation of Fallen Angels"/>
    <s v="We're high school students directing a film adaptation of the play, Fallen Angels, written by NoÃ«l Coward and set in the 1920's."/>
    <x v="4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7:42:30"/>
    <d v="2016-06-13T04:00:00"/>
  </r>
  <r>
    <x v="2844"/>
    <s v="KabarettstÃ¼ck &quot;Dicht in da Nochtschicht&quot;"/>
    <s v="Zwei ausgebildete Schauspieler, ein Musiker - gemeinsam bringt man ein waschechtes KabarettstÃ¼ck auf die BÃ¼hne."/>
    <x v="2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13:06:20"/>
    <d v="2017-01-04T13:06:20"/>
  </r>
  <r>
    <x v="2845"/>
    <s v="Haberdasher Theatre Inc. : Richard Greenbergâ€™s, The Maderati"/>
    <s v="The Maderati: A bitingly witty absurdest comedy, which pokes wickedly perceptive fun at NY artist lifestyle."/>
    <x v="0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9T00:23:53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x v="0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6:36:34"/>
    <d v="2015-05-29T16:36:34"/>
  </r>
  <r>
    <x v="2847"/>
    <s v="COLOR ME"/>
    <s v="Dark secrets come to light when Mariah meets Stella. They find a way to face the south's largest elephant in the room: RACISM."/>
    <x v="4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9:21:05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x v="7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15:34:19"/>
    <d v="2015-05-29T15:34:19"/>
  </r>
  <r>
    <x v="2849"/>
    <s v="100, Acre Wood"/>
    <s v="NonSens!cal tackles the struggles of four people with mental health issues/disorders inspired by A.A Milne's Winnie the Pooh"/>
    <x v="2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10:16:40"/>
    <d v="2016-04-23T10:16:40"/>
  </r>
  <r>
    <x v="2850"/>
    <s v="Romeo and Juliet...Choose Your Own Ending"/>
    <s v="Romeo and Juliet: Wouldn't it be great if they didn't all die at the end? Now YOU get to control the fate of these timeless characters!"/>
    <x v="0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7T00:10:11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x v="4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1T00:03:49"/>
    <d v="2016-01-29T23:17:00"/>
  </r>
  <r>
    <x v="2852"/>
    <s v="Freedom Train"/>
    <s v="Just one time back to the past on the Freedom Train will open your eyes and your lives will never ever be the same!"/>
    <x v="0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2T01:05:03"/>
    <d v="2014-06-21T01:05:03"/>
  </r>
  <r>
    <x v="2853"/>
    <s v="Eighteen Months- A Love Story Interrupted"/>
    <s v="Much has been written by women on breast cancer. Yet, there is little that has been written for the theatre on this by men. I have!"/>
    <x v="0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6T04:34:57"/>
    <d v="2014-09-14T04:34:57"/>
  </r>
  <r>
    <x v="2854"/>
    <s v="Ultimate Political Selfie!"/>
    <s v="Almost Random Theatre's play about a candidate - with no policies - who is seeking election in May 2015"/>
    <x v="4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7:11:59"/>
    <d v="2015-05-07T17:11:59"/>
  </r>
  <r>
    <x v="2855"/>
    <s v="STAGE READING for TETCNY"/>
    <s v="Raising funds to have a private stage reading for an upcoming play from THE ENSEMBLE THEATRE COMPANY OF NEW YORK (www.tetcny.org)"/>
    <x v="2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01T00:11:11"/>
    <d v="2016-01-29T23:34:00"/>
  </r>
  <r>
    <x v="2856"/>
    <s v="The JOkeress Going Live"/>
    <s v="This will be the fifth play of The Jokeress, based on the ebook/paperback novelette series. It is scifi, suspense, terror, and noir."/>
    <x v="4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10T00:54:07"/>
    <d v="2015-08-08T21:34:00"/>
  </r>
  <r>
    <x v="2857"/>
    <s v="Los Tradicionales"/>
    <s v="Somos una compaÃ±Ã­a de teatro independiente. Y en el 2017 queremos arrancar con el montaje de 3 obras._x000a_3 elencos, 3 espacios."/>
    <x v="7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22:04:55"/>
    <d v="2017-02-20T18:00:00"/>
  </r>
  <r>
    <x v="2858"/>
    <s v="Gay Party Superposh 'Winter Wonderland'"/>
    <s v="Een Gay Party in het centrum van Amersfoort. _x000a_Een geweldige avond uit, met een show, optredens en DJ's."/>
    <x v="4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13:04:55"/>
    <d v="2014-12-05T11:28:00"/>
  </r>
  <r>
    <x v="2859"/>
    <s v="Grover Theatre Company (GTC)"/>
    <s v="A theatre company that will create works to inspire young people and get everyone involved."/>
    <x v="4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8:41:44"/>
    <d v="2015-10-16T08:41:44"/>
  </r>
  <r>
    <x v="2860"/>
    <s v="Macbeth For President 2016"/>
    <s v="The Bard's classic tale set in the 2016 Presidential Campaign. Power, corruption, greed, and conspiracy. How far are you willing to go?"/>
    <x v="4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9:12:56"/>
    <d v="2016-06-19T19:12:56"/>
  </r>
  <r>
    <x v="2861"/>
    <s v="Julius Caesar"/>
    <s v="The University of Queensland Drama Production Course is putting on an adaptation of William Shakespeares Julius Caesar"/>
    <x v="2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14:10:48"/>
    <d v="2015-09-24T14:10:48"/>
  </r>
  <r>
    <x v="2862"/>
    <s v="Get Your Life Back"/>
    <s v="&quot;Get Your Life Back&quot; is a dynamic stage play that deals with true issues of life that reign in the lives of many people everyday."/>
    <x v="1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8:57:09"/>
    <d v="2014-06-24T18:57:09"/>
  </r>
  <r>
    <x v="2863"/>
    <s v="Equality Theatre"/>
    <s v="I would like to start a Acting Company that supports and includes LGBTQ youth and young adults in very conservative North Texas"/>
    <x v="10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6:12:03"/>
    <d v="2014-09-09T16:12:03"/>
  </r>
  <r>
    <x v="2864"/>
    <s v="'Haunting Julia' by Alan Ayckbourn"/>
    <s v="Accessible, original theatre for all!"/>
    <x v="4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14:43:27"/>
    <d v="2015-07-17T13:18:00"/>
  </r>
  <r>
    <x v="2865"/>
    <s v="FRINGE 2015 by YER Productions"/>
    <s v="Prepare to be Swept Away. Three short plays from three master playwrights; LANDFALL, SNIPER and DANGERS of TOBACCO!"/>
    <x v="4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7T02:44:19"/>
    <d v="2015-01-06T02:44:19"/>
  </r>
  <r>
    <x v="2866"/>
    <s v="Church Folk Can Be Dangerous People"/>
    <s v="The reality is dark, sinister. The milieu is not as friendly as it claims. What is this place? Where is it? Is it your local church?"/>
    <x v="0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22:55:21"/>
    <d v="2016-10-14T22:00:00"/>
  </r>
  <r>
    <x v="2867"/>
    <s v="A Midsummer Night's Dream"/>
    <s v="This production is being put together by Wilson's newest professional theater company, the Wyldepine Players in conjunction w/ Taiplab"/>
    <x v="4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10T04:41:12"/>
    <d v="2016-07-04T04:00:00"/>
  </r>
  <r>
    <x v="2868"/>
    <s v="Becoming UNZIPPED"/>
    <s v="7 billion people &amp; most of us feel alone.  It's time we become emotionally unzipped.  &quot;Unzipped&quot; a new play about men &amp; relationships."/>
    <x v="6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9:50:54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x v="8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14:14:41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x v="0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7T04:32:45"/>
    <d v="2014-05-17T04:32:45"/>
  </r>
  <r>
    <x v="2871"/>
    <s v="The Bill Cosby Assault, a play"/>
    <s v="America's dad or serial rapist? Or both? The stories of the Bill Cosby accusers and the society so skeptical of them."/>
    <x v="1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7:43:33"/>
    <d v="2014-12-21T17:43:33"/>
  </r>
  <r>
    <x v="2872"/>
    <s v="Loud Arts"/>
    <s v="Local Theatre group in Loudoun County, Virginia. Looking for funds to start producing shows!"/>
    <x v="4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1T02:47:18"/>
    <d v="2015-06-20T02:47:18"/>
  </r>
  <r>
    <x v="2873"/>
    <s v="&quot;Fortune's Child&quot; by Mark Scharf"/>
    <s v="DC/Baltimore AEA actors band together produce a world premiere of a touching, bittersweet, award winning play about letting go to live"/>
    <x v="4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9:37:11"/>
    <d v="2015-01-28T19:37:11"/>
  </r>
  <r>
    <x v="2874"/>
    <s v="Lead Players Theatre Company"/>
    <s v="We present Classics made for the 21st Century and we need a space! Please help us rent a space for The Importance of Being Earnest!"/>
    <x v="0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20:16:26"/>
    <d v="2017-01-17T20:16:26"/>
  </r>
  <r>
    <x v="2875"/>
    <s v="Right Tracey!"/>
    <s v="Play about Tracey a gay man trapped in his room by his Bible thumping mother. He finds love but the room can not keep the love alive."/>
    <x v="8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5T03:04:53"/>
    <d v="2016-05-05T03:04:53"/>
  </r>
  <r>
    <x v="2876"/>
    <s v="The Sins of Bad People  Urban Stage Play"/>
    <s v="Charlotte NC playwright looking to showcase a series of three stage plays.  Plays are funny, completed and ready to run!"/>
    <x v="10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  <d v="2015-07-16T17:51:19"/>
  </r>
  <r>
    <x v="2877"/>
    <s v="COLLABORATION: WARHOL &amp; BASQUIAT"/>
    <s v="Two of the 20th Centuryâ€™s Greatest Artists _x000a_navigate the perilous terrain of Art &amp; Fame _x000a_in a historic Collaboration."/>
    <x v="0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22:55:24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x v="4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14:46:35"/>
    <d v="2015-07-03T14:46:35"/>
  </r>
  <r>
    <x v="2879"/>
    <s v="Girls, Ladies and Women - A Gospel Drama"/>
    <s v="She that fines a husband? Wait, is that right? Girl... you better check yourself, before you wreck yourself!"/>
    <x v="1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7:24:21"/>
    <d v="2016-01-20T17:24:21"/>
  </r>
  <r>
    <x v="2880"/>
    <s v="BELIEF on the Isle of Skye"/>
    <s v="BELIEF leaves res &amp; crosses nations, swims the Atlantic, landing on Isle where Salish meets Gaelic, where humanity transcends barriers"/>
    <x v="1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21:44:12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0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x v="2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14:18:38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x v="1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21:40:37"/>
    <d v="2016-02-06T04:59:00"/>
  </r>
  <r>
    <x v="2884"/>
    <s v="The Lizard King, a play by Jay Jeff Jones"/>
    <s v="Come explore the dream world of Jim Morrison, rock singer, mystic, poet, shaman."/>
    <x v="11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7:27:15"/>
    <d v="2014-12-05T17:27:15"/>
  </r>
  <r>
    <x v="2885"/>
    <s v="The Wedding"/>
    <s v="An historic and proud work of Polish nationalistic literature performed on stage."/>
    <x v="2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2T01:50:01"/>
    <d v="2015-03-14T00:50:01"/>
  </r>
  <r>
    <x v="2886"/>
    <s v="Artists' tickets to VARIATIONS ON FAMILY"/>
    <s v="Help us provide half-price tickets to the 11th annual Variations Project, allowing our fellow artists to see this wonderful production."/>
    <x v="2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15:11:24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4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10:15:24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x v="5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12:50:40"/>
    <d v="2014-10-18T04:59:00"/>
  </r>
  <r>
    <x v="2889"/>
    <s v="Halfway, Nebraska"/>
    <s v="Halfway, Nebraska explores the limits of hope and what it means to love someone who may be too far damaged to save."/>
    <x v="4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20:43:05"/>
    <d v="2014-08-29T20:43:05"/>
  </r>
  <r>
    <x v="2890"/>
    <s v="the Savannah Disputation"/>
    <s v="This Theological Comedy tells a story of when seemingly similar beliefs are discovered to be worlds apart; Damnation-Southern Style."/>
    <x v="4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7:49:52"/>
    <d v="2014-08-09T03:00:00"/>
  </r>
  <r>
    <x v="2891"/>
    <s v="Literacy for Brooklyn Kids"/>
    <s v="Did you know that we are enriching the lives of Brooklyn kids through literacy and educational theater? We just need a little help."/>
    <x v="1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21:12:08"/>
    <d v="2016-04-15T20:12:08"/>
  </r>
  <r>
    <x v="2892"/>
    <s v="Something Precious"/>
    <s v="Something Precious is the world's first musical to alert folks to the harmful effects of technology on the human spirit."/>
    <x v="0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7:08:24"/>
    <d v="2014-08-25T21:00:00"/>
  </r>
  <r>
    <x v="2893"/>
    <s v="REDISCOVERING KIA THE PLAY"/>
    <s v="Fundraising for REDISCOVERING KIA THE PLAY"/>
    <x v="0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8:33:15"/>
    <d v="2015-01-09T02:00:00"/>
  </r>
  <r>
    <x v="2894"/>
    <s v="How Could You Do This To Me (The Stage Play)"/>
    <s v="This Is A Story About A Woman A Man And A Woman"/>
    <x v="10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23:40:15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x v="2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13:19:52"/>
    <d v="2014-06-22T21:00:00"/>
  </r>
  <r>
    <x v="2896"/>
    <s v="&quot;Miracle on 34th Street&quot; - We believe. Do you believe in us?"/>
    <s v="&quot;Miracle on 34th Street&quot; is about faith and believing in others. _x000a_We believe. Do you?"/>
    <x v="4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21:48:41"/>
    <d v="2016-12-12T06:00:00"/>
  </r>
  <r>
    <x v="2897"/>
    <s v="CAYCE"/>
    <s v="A unique stage play about the epic struggle of psychic Edgar Cayce to deal with his extraordinary abilities and find his place in life."/>
    <x v="1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15:30:58"/>
    <d v="2015-10-11T15:29:05"/>
  </r>
  <r>
    <x v="2898"/>
    <s v="Galaxy Express - The Play"/>
    <s v="This is an action packed Sci-Fi stage play, using foam latex creature puppets, projected video footage, and audience participation."/>
    <x v="0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15:57:33"/>
    <d v="2015-10-31T15:57:33"/>
  </r>
  <r>
    <x v="2899"/>
    <s v="The Esoteric Camgirl"/>
    <s v="Sex, intrigue, lust, &amp; love; follow the lives of two individuals as their romance turns from innocent online flirting to something more"/>
    <x v="1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  <d v="2016-07-24T01:52:38"/>
  </r>
  <r>
    <x v="2900"/>
    <s v="Bring Oedipus Revenant to Life!"/>
    <s v="In October, we plan to premiere Oedipus Revenant, a historically grounded horror adaptation of Sophoclesâ€™ classic, Oedipus the Tyrant."/>
    <x v="0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5:37:12"/>
    <d v="2014-08-09T05:37:12"/>
  </r>
  <r>
    <x v="2901"/>
    <s v="Avarimor Series (Audio Plays)"/>
    <s v="How can the visual age appreciate something that cant see? With these Audio Plays I will show you, if your willing to listen."/>
    <x v="2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21:42:19"/>
    <d v="2015-02-07T21:42:19"/>
  </r>
  <r>
    <x v="2902"/>
    <s v="Bring the iconic story of Leontyne Price to the stage."/>
    <s v="Help me honor and bring &quot;The American Soprano&quot; Leontyne Price back to the stage one more time."/>
    <x v="10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10:33:16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x v="0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1T04:00:18"/>
    <d v="2015-09-09T04:00:18"/>
  </r>
  <r>
    <x v="2904"/>
    <s v="The Love Shack"/>
    <s v="A Tequila slammer with a slice of Tarantino, a line of the London Fringe scene and a shot of â€œBreaking Badâ€. New Writing."/>
    <x v="4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23:13:51"/>
    <d v="2014-11-09T12:00:00"/>
  </r>
  <r>
    <x v="2905"/>
    <s v="DIANA's &quot;Late: A Cowboy Song&quot; by Sarah Ruhl"/>
    <s v="Philly-based feminist theatre's inaugural production about a woman's friendship with an awesome lady cowboy."/>
    <x v="4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4T01:21:53"/>
    <d v="2016-09-07T01:21:53"/>
  </r>
  <r>
    <x v="2906"/>
    <s v="NO HOMO at Atwater Village Theatre"/>
    <s v="The smash hit, award-winning comedy sashays onto the Los Angeles Theater Scene in a fabulous new production at Atwater Village Theatre."/>
    <x v="0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15:34:26"/>
    <d v="2015-08-01T01:00:00"/>
  </r>
  <r>
    <x v="2907"/>
    <s v="Little Nell's - a play"/>
    <s v="Spend an evening in the afterlife with some of the greatest women who ever lived. LITTLE NELL's,by Jill Hughes, Los Angeles- June, 2016"/>
    <x v="4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21:03:5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x v="0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7:33:39"/>
    <d v="2016-06-08T17:33:39"/>
  </r>
  <r>
    <x v="2909"/>
    <s v="CONVERSATIONS WITH AN AVERAGE JOE"/>
    <s v="CONVERSATIONS WITH AN AVERAGE JOE tells our stories exposing those in charge of our lives and tells how to take control of country back"/>
    <x v="10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6:23:21"/>
    <d v="2014-11-25T19:46:00"/>
  </r>
  <r>
    <x v="2910"/>
    <s v="Strive"/>
    <s v="Free drama, dance and singing workshops for disadvantaged young people to inspire, create and help them follow their dreams."/>
    <x v="5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20:11:27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x v="4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8:27:06"/>
    <d v="2015-06-27T18:27:06"/>
  </r>
  <r>
    <x v="2912"/>
    <s v="Fair Play"/>
    <s v="Set in Iceland, Fair Play is a a dark comedy- a play within a play. An extravaganza, fueled by Absinthe, and touched by the Surreal."/>
    <x v="1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6T03:09:34"/>
    <d v="2016-01-15T03:09:34"/>
  </r>
  <r>
    <x v="2913"/>
    <s v="The Salem Haunted Magic Show"/>
    <s v="A LIVE history infused, frightening magic and mind reading show in the heart of the Halloween capital of the world, Salem, MA!!"/>
    <x v="1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22:08:59"/>
    <d v="2014-09-06T22:08:59"/>
  </r>
  <r>
    <x v="2914"/>
    <s v="Hercules the Panto"/>
    <s v="Hercules must complete four challenges in order to meet the father he never knew"/>
    <x v="9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21:46:34"/>
    <d v="2015-03-14T20:46:34"/>
  </r>
  <r>
    <x v="2915"/>
    <s v="A Grimm Night for Hans Christian Anderson"/>
    <s v="An inclusive, cross community, multi-cultural theatre production for children aged 3 to 16 and their families"/>
    <x v="4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9:33:10"/>
    <d v="2016-03-16T08:33:10"/>
  </r>
  <r>
    <x v="2916"/>
    <s v="An Interview With Gaddafi - The Stage Play"/>
    <s v="The moving dramatisation of one man's journey to find the truth behind the Libyan regime change."/>
    <x v="4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11:26:29"/>
    <d v="2014-05-19T11:26:29"/>
  </r>
  <r>
    <x v="2917"/>
    <s v="Elevation Twelfth Night"/>
    <s v="Cross dressing, cross gartering, crossed swords. Cross a bridge and come see this fantastically fun rendition of Twelfth Night"/>
    <x v="4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9T05:37:27"/>
    <d v="2015-09-16T05:37:27"/>
  </r>
  <r>
    <x v="2918"/>
    <s v="When Johnny Comes Marching Home"/>
    <s v="A meta-theatrical retelling of Chekhov's Three Sisters, framed with Civil War Hymns, Dance, and wild theatricality."/>
    <x v="0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5:06:47"/>
    <d v="2015-10-29T15:06:47"/>
  </r>
  <r>
    <x v="2919"/>
    <s v="While the Stars Fall"/>
    <s v="A full staged reading of a new play about a boy who learns how to be happy from the most unexpected person."/>
    <x v="2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14:52:09"/>
    <d v="2014-08-05T14:52:09"/>
  </r>
  <r>
    <x v="2920"/>
    <s v="Save 'The Stage Door'."/>
    <s v="Help save this village theatre group. Funding required for lighting, stage equipment, &amp; ongoing productions. Involves youth  &amp; adults."/>
    <x v="4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9:01:10"/>
    <d v="2015-03-25T18:01:10"/>
  </r>
  <r>
    <x v="2921"/>
    <s v="Fools Rush In: A Cabaret Benefiting BC/EFA Kickstarter"/>
    <s v="I'm creating a cabaret in which all donations go directly to Broadway Cares/Equity Fights AIDS."/>
    <x v="2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21:16:44"/>
    <d v="2014-09-25T21:16:44"/>
  </r>
  <r>
    <x v="2922"/>
    <s v="Les Miserables - Backing fund"/>
    <s v="We as a Performing Arts College are to perform 'Les Miserables'. We need backing in order to afford the set, costume and other aspects."/>
    <x v="2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20:58:47"/>
    <d v="2015-05-18T20:58:47"/>
  </r>
  <r>
    <x v="2923"/>
    <s v="Kaylee's Senior Project"/>
    <s v="Spreading the love of theatre, one step at a time. I would like to produce a reading of one of my favorite musicals"/>
    <x v="2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9T03:39:39"/>
    <d v="2015-01-24T03:00:00"/>
  </r>
  <r>
    <x v="2924"/>
    <s v="There's No Place Like Home!"/>
    <s v="Theatre is home and there's no place like home!  So, click your heels three times, and come home to the magic we create for you!"/>
    <x v="9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13:21:50"/>
    <d v="2015-05-09T03:59:00"/>
  </r>
  <r>
    <x v="2925"/>
    <s v="Bring &quot;Snow White and the Seven Bottoms&quot; to NYC!"/>
    <s v="Help the Gold Dust Orphans bring their new musical 'SNOW WHITE AND THE SEVEN BOTTOMS' to New York City this fall!"/>
    <x v="11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14:01:08"/>
    <d v="2014-09-11T14:01:08"/>
  </r>
  <r>
    <x v="2926"/>
    <s v="Mirror Image - An Original Musical"/>
    <s v="A musical, by Louis Lagalante and Patty Hamilton, that explores loss and the different ways we can choose to move on from it."/>
    <x v="4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8:22:59"/>
    <d v="2015-02-23T18:22:59"/>
  </r>
  <r>
    <x v="2927"/>
    <s v="The Addams Family Comes To Tuscaloosa"/>
    <s v="They're Creepy, They're Kooky, And They're coming to Tuscaloosa this October! Help Us Bring the World of The Addams Family To Life!"/>
    <x v="4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6:03:49"/>
    <d v="2014-07-15T05:00:00"/>
  </r>
  <r>
    <x v="2928"/>
    <s v="Music Theatre of Idaho Presents &quot;A Year with Frog and Toad"/>
    <s v="This is a touring production for schools in the Treasure Valley!"/>
    <x v="4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23:57:26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x v="0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13:32:38"/>
    <d v="2014-05-25T13:32:38"/>
  </r>
  <r>
    <x v="2930"/>
    <s v="Forbear! Theatre"/>
    <s v="Forbear! is a new theatre company aiming to produce exciting and innovative theatre using performers from a variety of disciplines."/>
    <x v="1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14:01:04"/>
    <d v="2015-05-07T14:01:04"/>
  </r>
  <r>
    <x v="2931"/>
    <s v="And More Shenanigans Theatre Company"/>
    <s v="And More Shenanigans Theatre is a brand new Edmonton based theatre company dedicated to creating and developing quirky original works"/>
    <x v="2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6:59:23"/>
    <d v="2014-09-15T06:08:00"/>
  </r>
  <r>
    <x v="2932"/>
    <s v="Magpie- A Melbourne Written Dramatic Musical"/>
    <s v="When a rich girl fakes destitution so she can audition for a homeless talent show, she bridges our wealth gap with a tragic love."/>
    <x v="4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1T03:57:17"/>
    <d v="2015-02-21T11:00:00"/>
  </r>
  <r>
    <x v="2933"/>
    <s v="Three Postcards: Pre-Production Costs"/>
    <s v="An intimate musical about friendship and time, growing up, and coming of age. Music and words that will stay with you for years to come"/>
    <x v="4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22:57:33"/>
    <d v="2016-06-04T22:57:33"/>
  </r>
  <r>
    <x v="2934"/>
    <s v="Songs for a New World"/>
    <s v="Powerful community theatre production of Jason Robert Brown's &quot;Songs for a New World&quot; in London, Ontario."/>
    <x v="4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5:16:04"/>
    <d v="2014-06-15T15:16:04"/>
  </r>
  <r>
    <x v="2935"/>
    <s v="Fresco presents SNOW WHITE - GARAGE OPERA!"/>
    <s v="Fresco brings a full scale operatic production to your neighborhood - SNOW WHITE, set to the world's greatest music!"/>
    <x v="4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14:00:08"/>
    <d v="2016-08-29T17:00:00"/>
  </r>
  <r>
    <x v="2936"/>
    <s v="Put Music in our Musical: Rosetown Playhouse"/>
    <s v="We need your help to complete our musical! Help us add two more original songs to our winter show, Babes in Toyland."/>
    <x v="4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5:37:03"/>
    <d v="2014-10-13T04:59:00"/>
  </r>
  <r>
    <x v="2937"/>
    <s v="UCAS"/>
    <s v="UCAS is a new British musical premiering at the Edinburgh Fringe Festival 2014."/>
    <x v="4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10:58:33"/>
    <d v="2014-07-13T10:58:33"/>
  </r>
  <r>
    <x v="2938"/>
    <s v="Keep It Spinning."/>
    <s v="Keep It Spinning! Is an after-school, six week workshop, during which students create an musical based on on an overarching theme."/>
    <x v="4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6:53:34"/>
    <d v="2015-01-30T16:53:34"/>
  </r>
  <r>
    <x v="2939"/>
    <s v="Dreamgirls - Skyline got a Matching Grant!"/>
    <s v="Skyline Board Trustees have offered matching grants to help fund next season's production of Dreamgirls! Your donation will be doubled!"/>
    <x v="0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9:25:12"/>
    <d v="2014-08-28T01:00:00"/>
  </r>
  <r>
    <x v="2940"/>
    <s v="ITAVA Players &quot;Little Shop of Horrors&quot;"/>
    <s v="We are asking for people to donate to our theater club, the ITAVA Players, a public high school club from Brooklyn, NY."/>
    <x v="4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8:33:38"/>
    <d v="2015-01-18T18:33:38"/>
  </r>
  <r>
    <x v="2941"/>
    <s v="Help Us Help Artists"/>
    <s v="Ovations wants to buy property to open a variety club to become the 1st minority owned club in Cincy, focusing on artists on the rise."/>
    <x v="9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23:02:35"/>
    <d v="2015-03-01T23:02:35"/>
  </r>
  <r>
    <x v="2942"/>
    <s v="Penmar Community Arts Society"/>
    <s v="YOUR community theatre:  provide a facility that is usable for presentation of movies, live music, live theatre and community events"/>
    <x v="10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9:17:39"/>
    <d v="2015-12-16T20:18:00"/>
  </r>
  <r>
    <x v="2943"/>
    <s v="BlackSpace: Urban Performance Arts Collective"/>
    <s v="Building a Resource Network and Funding Capacity to support, empower and promote Afrocentric Arts in Metro Columbus"/>
    <x v="4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4T03:06:20"/>
    <d v="2015-04-13T03:06:20"/>
  </r>
  <r>
    <x v="2944"/>
    <s v="Guardian Theatre, Arts in Education Theatre"/>
    <s v="Our vision: build and operate a Theater Arts Center for south-central Washington state in Goldendale."/>
    <x v="1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21:56:38"/>
    <d v="2015-06-07T21:56:38"/>
  </r>
  <r>
    <x v="2945"/>
    <s v="A Midsummer Night's Pub"/>
    <s v="Where people that enjoy theater, or just something new can go to have fun and experience varying types of theater in Albuquerque."/>
    <x v="10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4T03:21:00"/>
    <d v="2015-05-24T03:21:00"/>
  </r>
  <r>
    <x v="2946"/>
    <s v="Create The Twisted Tree Theatre"/>
    <s v="I have set up a new theatre company, and am looking to raise funds to purchase a venue with a difference to a standard theatre."/>
    <x v="4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12:44:52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x v="9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13:29:27"/>
    <d v="2016-11-24T17:11:00"/>
  </r>
  <r>
    <x v="2948"/>
    <s v="Xenu's Space Opera"/>
    <s v="The Space Opera is an action packed reenactment of Xenu's story, a sacred teaching thats considered a secret of the Scientology church"/>
    <x v="10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15:34:53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x v="4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9:45:17"/>
    <d v="2015-11-19T20:45:17"/>
  </r>
  <r>
    <x v="2950"/>
    <s v="Tahoe Children's Museum with Exploratorium Inside"/>
    <s v="Help www.KidZoneMuseum.org grow to serve children 1-18 with science, engineering, arts and PLAY especially low-income families."/>
    <x v="10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8:45:52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x v="10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9:16:13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x v="8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16:33:59"/>
    <d v="2016-10-17T04:00:00"/>
  </r>
  <r>
    <x v="2953"/>
    <s v="Pueblo Underground Theater (Canceled)"/>
    <s v="I want to purchase the former Bread Of Life Church and convert it into a multipurpose theater space for local talent."/>
    <x v="10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9:00:21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x v="6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14:00:03"/>
    <d v="2017-03-16T13:00:03"/>
  </r>
  <r>
    <x v="2955"/>
    <s v="A Stage for Stage Door Theater Company (Canceled)"/>
    <s v="Stage Door Theater needs a stage for its current and future productions. Can you help?"/>
    <x v="4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7:47:29"/>
    <d v="2015-06-16T17:47:29"/>
  </r>
  <r>
    <x v="2956"/>
    <s v="A Happy Home for Hagan's House of Horrors (Canceled)"/>
    <s v="Family-owned and community-operated haunted Halloween attraction in Bladensburg, OH, needs your help to grow bigger!"/>
    <x v="0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23:00:50"/>
    <d v="2016-05-04T23:00:50"/>
  </r>
  <r>
    <x v="2957"/>
    <s v="BAMA Theatre Headset Campaign (Canceled)"/>
    <s v="Theatre in Tuscaloosa, AL built in the 1930s.  The headsets seem about that old. They are almost unusable."/>
    <x v="6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7T00:16:12"/>
    <d v="2015-03-27T23:16:12"/>
  </r>
  <r>
    <x v="2958"/>
    <s v="Uprising Theater (Canceled)"/>
    <s v="Chicago Based Theater Company and Venue Dedicated to Social Justice and Mainstreaming the Palestinian Narrative"/>
    <x v="10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8:41:57"/>
    <d v="2016-05-08T17:41:57"/>
  </r>
  <r>
    <x v="2959"/>
    <s v="The Bath Theatre Bus (Canceled)"/>
    <s v="A magical, unique, theatre bus which aims to inspire the creative communities around Bath and create unique performance opportunities."/>
    <x v="1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8T00:12:05"/>
    <d v="2016-06-07T00:12:05"/>
  </r>
  <r>
    <x v="2960"/>
    <s v="Lynnewood Hall Restoration (Canceled)"/>
    <s v="Built in the late 1800's, this 70K sq. feet estate has fallen into disrepair.  Seeking to buy and convert to useful space"/>
    <x v="10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8:10:23"/>
    <d v="2014-09-11T18:10:23"/>
  </r>
  <r>
    <x v="2961"/>
    <s v="Shakespeare in the Park! A Comedy of Errors"/>
    <s v="Teens in Take Note Troupe put on Shakespeare in the Park annually. Keep relevant, family-friendly Shakespeare in the community!"/>
    <x v="0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5:05:59"/>
    <d v="2015-03-26T04:00:00"/>
  </r>
  <r>
    <x v="2962"/>
    <s v="Grassroots Shakespeare Company â€¢ Arizona"/>
    <s v="A pop-up outdoor theatre company bringing accessible Shakespeare to parks and other locations in the greater Phoenix area!"/>
    <x v="4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5:51:46"/>
    <d v="2015-03-01T06:59:00"/>
  </r>
  <r>
    <x v="2963"/>
    <s v="One Funny Mother: I'm Not Crazy!!"/>
    <s v="A hilarious comedy show about motherhood...through stories, videos and stand-up you'll realize YOUâ€™RE NOT CRAZY, motherhood is!"/>
    <x v="1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11:17:04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x v="0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21:50:19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x v="4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7:30:33"/>
    <d v="2015-07-07T17:30:33"/>
  </r>
  <r>
    <x v="2966"/>
    <s v="Fat Pig, The Play!"/>
    <s v="Bringing one of Neil LaBute's incredibly witty and viciously honest plays, about body image and the effect it has on us, to life!"/>
    <x v="1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7:43:32"/>
    <d v="2015-09-16T17:43:32"/>
  </r>
  <r>
    <x v="2967"/>
    <s v="Scissortail: A play about the Oklahoma City Bombing"/>
    <s v="Scissortail is a story of loss, grief, and recovery based on the events of the 1995 Oklahoma City Bombing."/>
    <x v="0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7T04:44:52"/>
    <d v="2015-03-09T03:44:52"/>
  </r>
  <r>
    <x v="2968"/>
    <s v="The Curse of the Babywoman @ FringeNYC"/>
    <s v="The Curse of the Babywoman is real â€” and it is coming to FringeNYC this August."/>
    <x v="4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12:34:20"/>
    <d v="2016-08-17T03:59:00"/>
  </r>
  <r>
    <x v="2969"/>
    <s v="Dog Sees God - Calgary Production"/>
    <s v="A poignant &amp; hilarious tale of Charlie Brown &amp; friends navigating high school. A fresh take on the off Broadway hit by YYC artists."/>
    <x v="4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8:52:33"/>
    <d v="2015-05-03T22:51:00"/>
  </r>
  <r>
    <x v="2970"/>
    <s v="Leah in Vegas at The New York International Fringe Festival"/>
    <s v="Kara Ayn Napolitano's latest play about a young mother's attempt to reclaim her life after making a serious mistake."/>
    <x v="0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6:04:11"/>
    <d v="2014-07-18T16:04:11"/>
  </r>
  <r>
    <x v="2971"/>
    <s v="World Premiere of &quot;The Piano&quot;"/>
    <s v="An Asian-Jewish-American family collides with music, food, and identity crises in this world premiere New York theater production."/>
    <x v="4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5:47:58"/>
    <d v="2014-08-31T15:47:58"/>
  </r>
  <r>
    <x v="2972"/>
    <s v="A Bad Plan"/>
    <s v="A group of artists. A mythical art piece. A harrowing quest. And some margaritas."/>
    <x v="4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20T02:38:40"/>
    <d v="2016-12-05T01:00:00"/>
  </r>
  <r>
    <x v="2973"/>
    <s v="CST's As You Like It goes to Canada!"/>
    <s v="We're going to represent the entire USA at the World Festival of Children's Theater in Stratford, ON in June, 2016. Help us get there!"/>
    <x v="0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9:38:28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x v="0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9T01:27:51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x v="0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6:24:46"/>
    <d v="2014-11-27T03:00:00"/>
  </r>
  <r>
    <x v="2976"/>
    <s v="Pizza Delique"/>
    <s v="A play that addresses an important social issue, brought to light by members of the UoM Drama Society."/>
    <x v="2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7:32:10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4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21:08:54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x v="2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5:22:27"/>
    <d v="2014-10-20T05:59:00"/>
  </r>
  <r>
    <x v="2979"/>
    <s v="'ART'"/>
    <s v="Dear Stone returns with Yasmina Reza's 'ART', a compelling, clever exploration of friendship under duress. Thanks for watching!"/>
    <x v="0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9:47:03"/>
    <d v="2015-01-06T06:00:00"/>
  </r>
  <r>
    <x v="2980"/>
    <s v="INDEPENDENCE NYC"/>
    <s v="1 director, 4 actors, and a whole lotta determination. Help us bring this brilliant story to the heart of NYC!"/>
    <x v="4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21:58:50"/>
    <d v="2015-08-24T02:00:00"/>
  </r>
  <r>
    <x v="2981"/>
    <s v="Creation of the Dublin Circus Centre"/>
    <s v="We are fundraising to create a Dublin based circus training centre for public and professionals to learn, upskill, perform and teach."/>
    <x v="4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13:25:56"/>
    <d v="2015-09-23T13:25:56"/>
  </r>
  <r>
    <x v="2982"/>
    <s v="Railway Playhouse: Setting up a community arts space"/>
    <s v="Renovating this historical landmark, into an arts venue and theatre space for the community."/>
    <x v="0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6:29:03"/>
    <d v="2016-02-11T16:29:03"/>
  </r>
  <r>
    <x v="2983"/>
    <s v="Build the House of Dad's!"/>
    <s v="Dad's Garage Theatre Company needs your help buying our new, forever home by hitting our $150,000 STRETCH GOAL!"/>
    <x v="10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5:10:36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x v="9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6:41:21"/>
    <d v="2016-08-24T06:41:21"/>
  </r>
  <r>
    <x v="2985"/>
    <s v="React Aerial Studio"/>
    <s v="From the moment we flew in to the world of The Circus, we have dreamed of opening our own studio. Help us get our dream off the ground!"/>
    <x v="1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23:22:08"/>
    <d v="2016-10-31T04:00:00"/>
  </r>
  <r>
    <x v="2986"/>
    <s v="Higher Education"/>
    <s v="Support the circus arts and help our aerial students work with more height. With your support, we will install beams at 19ft!"/>
    <x v="4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12:00:0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x v="9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7:22:31"/>
    <d v="2016-10-13T00:00:00"/>
  </r>
  <r>
    <x v="2988"/>
    <s v="Curtain up at the Shoebox Theatre!"/>
    <s v="Since October 2015 the Shoebox Theatre has become a hub of creativity - The next step in our journey is to hang stage curtains!"/>
    <x v="4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8:41:21"/>
    <d v="2016-06-20T08:41:21"/>
  </r>
  <r>
    <x v="2989"/>
    <s v="Let's Light Up The Gem!"/>
    <s v="Bring the movies back to Bethel, Maine."/>
    <x v="8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9T00:29:22"/>
    <d v="2015-12-21T04:59:00"/>
  </r>
  <r>
    <x v="2990"/>
    <s v="The Gloria Theatre Project"/>
    <s v="We are a non-profit revitalizing the Gloria Theatre - our gift to the community - and we need your help #arts #community #theater"/>
    <x v="1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13:47:00"/>
    <d v="2016-01-07T13:47:00"/>
  </r>
  <r>
    <x v="2991"/>
    <s v="gimmeLIVE @ 9 Wallis"/>
    <s v="A new intimate listening room with tables &amp; theatre seating where artist &amp; fans connect through music, comedy &amp; performing arts."/>
    <x v="0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20:05:30"/>
    <d v="2017-01-27T20:05:30"/>
  </r>
  <r>
    <x v="2992"/>
    <s v="Th'underGrounds"/>
    <s v="Creating a non-profit CAFE &amp; VILLAGE COMMONS in SE Portland, in service to Neighbors, Kids, Artists &amp; the Underserved"/>
    <x v="4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8:25:10"/>
    <d v="2016-10-09T18:25:10"/>
  </r>
  <r>
    <x v="2993"/>
    <s v="TRUE WEST: Think, Dog! Productions"/>
    <s v="Help us build the Kitchen from Hell!"/>
    <x v="4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20:07:47"/>
    <d v="2016-02-20T20:07:47"/>
  </r>
  <r>
    <x v="2994"/>
    <s v="St. Michael Boat Parties - Halloween and Beyond!"/>
    <s v="Help the hosts of the infamous St. Michael sustain and create epic boat parties through Halloween and into 2015"/>
    <x v="2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11:29:32"/>
    <d v="2014-10-03T11:29:32"/>
  </r>
  <r>
    <x v="2995"/>
    <s v="Help Austin's Blue Starlite Drive-in MOVE + ADD 35MM"/>
    <s v="Keeping the drive-in culture alive for 6 years, we now ask for your help so we can CREATE A NEW HOME and save 35MM movies!"/>
    <x v="6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5:57:51"/>
    <d v="2017-01-19T15:57:51"/>
  </r>
  <r>
    <x v="2996"/>
    <s v="Sea Tea Improv's Comedy Theater in Hartford, CT"/>
    <s v="A permanent home for comedy in Connecticut in the heart of downtown Hartford."/>
    <x v="7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21:54:00"/>
    <d v="2015-05-26T21:54:00"/>
  </r>
  <r>
    <x v="2997"/>
    <s v="Sonorous Road is Expanding! Join Us!"/>
    <s v="We're moving to a new space and upgrading our facilities to continue providing a local theatre venue and arts education program!"/>
    <x v="1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7:36:33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x v="10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9T04:38:49"/>
    <d v="2014-06-16T04:25:00"/>
  </r>
  <r>
    <x v="2999"/>
    <s v="RAT Fund-Riser"/>
    <s v="Restless Artists' Theatre is building risers and installing better lighting for our patrons.  We need to purchase raw materials."/>
    <x v="4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7:46:00"/>
    <d v="2017-03-01T02:00:00"/>
  </r>
  <r>
    <x v="3000"/>
    <s v="Voices From The Future"/>
    <s v="A benefit show featuring musicians, dancers &amp; poets all under age 30 to raise money in support of LGBTQ rights and programs."/>
    <x v="2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9:51:10"/>
    <d v="2017-01-31T18:00:00"/>
  </r>
  <r>
    <x v="3001"/>
    <s v="New Comedy Venue and Training Facility"/>
    <s v="Get Scene Studios and Highwire Comedy Co. creating an amazing training facility and theater for Atlanta comedy and film talent!"/>
    <x v="0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21:29:42"/>
    <d v="2016-07-13T21:29:42"/>
  </r>
  <r>
    <x v="3002"/>
    <s v="Help Fund the &quot;Back Room&quot; Arts Space at Jimmy's No 43!"/>
    <s v="Make the workshop/ small stage space at Jimmy's No 43 even better than before!"/>
    <x v="0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20:04:12"/>
    <d v="2012-12-26T20:04:12"/>
  </r>
  <r>
    <x v="3003"/>
    <s v="Outskirts Theatre Co. Finds a Home!"/>
    <s v="We finally found a place to call home! Help us move in to (and collaborate with) the NEW Fischer Creative Arts Center in Waukesha, WI!"/>
    <x v="4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20:22:56"/>
    <d v="2016-03-01T05:59:00"/>
  </r>
  <r>
    <x v="3004"/>
    <s v="Save the Agawam Cinemas"/>
    <s v="The Agawam Cinemas is to be successfully reopened by new ownership and the twin theaters must be converted to digital projection."/>
    <x v="3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21:08:44"/>
    <d v="2014-11-15T22:08:44"/>
  </r>
  <r>
    <x v="3005"/>
    <s v="Pangea House Revitalization Project"/>
    <s v="Pangea House is a collectively run, all ages music venue and community space in desperate need of some renovation and updates."/>
    <x v="1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6:11:45"/>
    <d v="2014-10-06T16:11:45"/>
  </r>
  <r>
    <x v="3006"/>
    <s v="ONTARIO STREET THEATRE in Port Hope."/>
    <s v="We're an affordable theatre and rental space that can be molded into anything by anyone."/>
    <x v="0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8:09:51"/>
    <d v="2014-12-14T18:09:51"/>
  </r>
  <r>
    <x v="3007"/>
    <s v="Bethlem"/>
    <s v="Consuite for 2015 CoreCon.  An adventure into insanity."/>
    <x v="2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5:11:23"/>
    <d v="2015-04-25T05:11:23"/>
  </r>
  <r>
    <x v="3008"/>
    <s v="Baby It's Cold Outside: Silver Spring Stage HVAC Fund!"/>
    <s v="Help fund Silver Spring Stage's HVAC costs for the upcoming year! Don't leave us out in the cold (pun intended)!"/>
    <x v="4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5:05:19"/>
    <d v="2016-01-21T05:05:19"/>
  </r>
  <r>
    <x v="3009"/>
    <s v="Montauk Surf Museum"/>
    <s v="The Montauk Surf Museum will present ocean science, as well as the art and history of surfing to visitors and schools in creative ways."/>
    <x v="9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13:40:40"/>
    <d v="2014-11-26T14:40:40"/>
  </r>
  <r>
    <x v="3010"/>
    <s v="Put Your Money Where Your Ear Is!"/>
    <s v="STC &amp; the Sheboygan Area School District are working tirelessly to renovate our 30-year-old sound system. Help us sound better for you!"/>
    <x v="4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9:58:39"/>
    <d v="2015-02-21T19:58:39"/>
  </r>
  <r>
    <x v="3011"/>
    <s v="Katharsis Teatro en Navidad"/>
    <s v="Necesitamos tu ayuda para poder llevar la magia del teatro universitario al Teatro Lagrada de Madrid el 23 de diciembre :)"/>
    <x v="2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11:15:16"/>
    <d v="2015-12-23T22:59:00"/>
  </r>
  <r>
    <x v="3012"/>
    <s v="Up-lifting Up-Fit!"/>
    <s v="Spring Theatre has recently found a new home in the heart of Winston Salem. We need your help for an up-lifting up-fit!"/>
    <x v="4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6:52:10"/>
    <d v="2015-02-10T16:52:10"/>
  </r>
  <r>
    <x v="3013"/>
    <s v="Barebones Black Box Theater in Braddock, PA"/>
    <s v="Barebones Productions is developing a new theater and performance facility in Braddock, Pa. &quot;The barebones black box&quot;"/>
    <x v="1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20:04:09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x v="9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8T02:58:00"/>
    <d v="2014-11-05T05:00:00"/>
  </r>
  <r>
    <x v="3015"/>
    <s v="A Sign for 34 West"/>
    <s v="We're turning an old yogurt shop into a live theater in downtown Charleston.   Please help us hang our sign!"/>
    <x v="4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7:27:18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x v="0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13:09:12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x v="8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20:24:03"/>
    <d v="2014-08-20T20:24:03"/>
  </r>
  <r>
    <x v="3018"/>
    <s v="Why Theatre"/>
    <s v="Le projet vise la crÃ©ation dâ€™un lieu de rÃ©sidence, recherche et formation dÃ©diÃ© Ã  l'art vivant, l'image et la narration."/>
    <x v="4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7:09:36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x v="6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20:00:20"/>
    <d v="2014-05-27T03:00:00"/>
  </r>
  <r>
    <x v="3020"/>
    <s v="Prime Stage Theater Studio Upgrades!"/>
    <s v="Any donation--big or small--will help us upgrade our studio/rehearsal space into a black box theater and offer even more programs."/>
    <x v="0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20:18:53"/>
    <d v="2015-08-14T20:18:53"/>
  </r>
  <r>
    <x v="3021"/>
    <s v="BEEP! BEEP! 2ND STORY IS ON THE MOVE!"/>
    <s v="At the end of October 2016, 2nd Story will be moving from its current office space to a storefront space in Albany Park, Chicago, IL."/>
    <x v="4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14:51:09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x v="1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22:53:29"/>
    <d v="2016-08-27T22:53:29"/>
  </r>
  <r>
    <x v="3023"/>
    <s v="The Night Watch"/>
    <s v="Antonia Goddard Productions in association with Jethro Compton Productions presents THE NIGHT WATCH, an exciting new historical drama."/>
    <x v="2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6:13:06"/>
    <d v="2015-06-11T16:13:06"/>
  </r>
  <r>
    <x v="3024"/>
    <s v="Build a New Home for Improv Comedy in Pittsburgh"/>
    <s v="Steel City Improv Theater has found a new space in the Shadyside neighborhood of Pittsburgh and we're raising $5000 to build it!"/>
    <x v="0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23:51:15"/>
    <d v="2012-10-06T23:51:15"/>
  </r>
  <r>
    <x v="3025"/>
    <s v="The Other Room â€“ Cardiffâ€™s First Pub Theatre"/>
    <s v="Be part of building Cardiff's first pub theatre, located right in the city centre. Launching January 2015."/>
    <x v="4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12:13:33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x v="2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11:01:32"/>
    <d v="2017-03-03T11:01:32"/>
  </r>
  <r>
    <x v="3027"/>
    <s v="Help ReNew the Rainbow Stage (&amp; office) for Future Stars"/>
    <s v="Wavy says let's LIGHT UP THE RAINBOW STAGE and as our stretch reward we'll throw all of us a PARTY!"/>
    <x v="3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6:54:11"/>
    <d v="2015-03-20T15:54:11"/>
  </r>
  <r>
    <x v="3028"/>
    <s v="A Home for Vegas Theatre Hub"/>
    <s v="We have a space! Help us fill it with a stage, chairs, gear and audiences' laughter!"/>
    <x v="0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6:20:25"/>
    <d v="2016-08-15T06:20:25"/>
  </r>
  <r>
    <x v="3029"/>
    <s v="Ground Floor Theatre"/>
    <s v="We're building a new theatre venue in Austin! Austin is growing, but we are losing space for artists- help us keep local theatre alive!"/>
    <x v="5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7:00:47"/>
    <d v="2014-11-18T04:35:00"/>
  </r>
  <r>
    <x v="3030"/>
    <s v="Guilford Center Stage Lights Up"/>
    <s v="Guilford Center Stage is a new project bringing theater to our 1896 Grange; we need to purchase simple theater lighting for our stage."/>
    <x v="4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7:56:11"/>
    <d v="2015-09-16T17:56:11"/>
  </r>
  <r>
    <x v="3031"/>
    <s v="Blue Thyme Nights"/>
    <s v="Blue Thyme Nights is the production of Am I Blue by Beth Henley &amp; Thymus Vulgaris by Lanford  Wilson._x000a__x000a_Artwork by Charlotte Ager"/>
    <x v="4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21:10:47"/>
    <d v="2016-10-14T21:10:47"/>
  </r>
  <r>
    <x v="3032"/>
    <s v="Silent Valley : A Haunting"/>
    <s v="One night only, not-for-profit, neighborhood haunted attraction that will scare your mask off! Coming this Halloween."/>
    <x v="4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2T01:04:19"/>
    <d v="2015-09-11T01:04:19"/>
  </r>
  <r>
    <x v="3033"/>
    <s v="Stagelights Studio by Pam Kinter, Greensboro"/>
    <s v="Finally Stagelights will have a space of our very own!  Be a part of this exciting new adventure in Greensboro!!"/>
    <x v="4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9T02:38:45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x v="10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12:50:55"/>
    <d v="2016-11-01T03:59:00"/>
  </r>
  <r>
    <x v="3035"/>
    <s v="The Coalition Theater"/>
    <s v="Help create a permanent home for live comedy shows and classes in Downtown RVA."/>
    <x v="9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13:26:49"/>
    <d v="2013-05-04T13:26:49"/>
  </r>
  <r>
    <x v="3036"/>
    <s v="Save the Studio!"/>
    <s v="Help Synetic Theater create a new Studio to produce amazing  shows in the 2013/14 season and train awesome artists of all ages!"/>
    <x v="9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8:50:44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21:26:13"/>
    <d v="2010-10-02T04:59:00"/>
  </r>
  <r>
    <x v="3038"/>
    <s v="Overtime Theater Spruce Up"/>
    <s v="Our little theater needs some love. We took over a lab and need to make our space look more inviting and well, like a theater!"/>
    <x v="4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6:03:17"/>
    <d v="2016-03-04T06:03:17"/>
  </r>
  <r>
    <x v="3039"/>
    <s v="Shelter the Schmee"/>
    <s v="After 22 yrs downstairs we are &quot;getting out of  our parents basement&quot; and building a new 50 seat theater in a new location."/>
    <x v="8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9:03:58"/>
    <d v="2013-12-29T07:59:00"/>
  </r>
  <r>
    <x v="3040"/>
    <s v="Jayhawk Makeover"/>
    <s v="48 hours of deck screws, dry wall, hard hats and needed renovation to help the Jayhawk rise from the ashes."/>
    <x v="4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9:00:21"/>
    <d v="2015-06-26T23:00:00"/>
  </r>
  <r>
    <x v="3041"/>
    <s v="Lend a Hand in Our Home"/>
    <s v="Privet! Hello! Bon Jour! We are the Arlekin Players Theatre and we need a home."/>
    <x v="0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20:50:48"/>
    <d v="2016-01-20T20:50:48"/>
  </r>
  <r>
    <x v="3042"/>
    <s v="HOPE MILL THEATRE - CHAIR FUND"/>
    <s v="Hope Mill Theatre is a brand new Fringe Theatre in the heart of Manchester city - bringing a diverse programme of entertainment!"/>
    <x v="4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6:30:47"/>
    <d v="2015-10-06T16:30:47"/>
  </r>
  <r>
    <x v="3043"/>
    <s v="Like This Post (The Post at 750)"/>
    <s v="Introducing The Post at 750! Join us in the creation of Vancouver's most exciting new cultural space in the heart of downtown."/>
    <x v="6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20T01:41:39"/>
    <d v="2015-04-16T02:50:00"/>
  </r>
  <r>
    <x v="3044"/>
    <s v="Minnsky's Theater- A Vaudeville Circus Experiment"/>
    <s v="Minnsky's - a theater in the Minneapolis NE Arts District that will harken back to a time of Vaudeville and Circus Entertainment!"/>
    <x v="1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7:26:38"/>
    <d v="2016-02-02T17:26:38"/>
  </r>
  <r>
    <x v="3045"/>
    <s v="Colorado ACTS Black Box Painting"/>
    <s v="Walmart decided they wanted our space, so we had to move to a new theater. Help us make it an awesome space by painting it all black!"/>
    <x v="4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3T03:44:1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x v="0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9:16:26"/>
    <d v="2014-09-10T04:52:00"/>
  </r>
  <r>
    <x v="3047"/>
    <s v="Acting V Senior Showcase"/>
    <s v="Hi! We're the Graduating Seniors Acting V Seniors at Temple University! Welcome to our Kick starter Page!"/>
    <x v="2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23:44:14"/>
    <d v="2016-04-27T13:16:00"/>
  </r>
  <r>
    <x v="3048"/>
    <s v="December Match Campaign"/>
    <s v="By matching donations up to $5000, Jack Kesler and Maurice Richards have challenged YOU to help Urbanite outfit their brand new space."/>
    <x v="0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21:37:42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x v="4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5T00:20:55"/>
    <d v="2015-06-14T00:20:55"/>
  </r>
  <r>
    <x v="3050"/>
    <s v="The Black Pearl Consuite at CoreCon VIII: On Ancient Seas"/>
    <s v="Help fund The Black Pearl Consuite at CoreCon VIII: On Ancient Seas!"/>
    <x v="2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5T04:02:40"/>
    <d v="2016-05-05T04:02:40"/>
  </r>
  <r>
    <x v="3051"/>
    <s v="Jon Udry's ABC Tour"/>
    <s v="The ABC tour: 26 comedy-juggling shows in 26 different venues - chosen by YOU - each beginning with a different letter of the alphabet."/>
    <x v="4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9:59:05"/>
    <d v="2017-02-08T09:59:05"/>
  </r>
  <r>
    <x v="3052"/>
    <s v="Funding for a new theater facility in Walker Minnesota"/>
    <s v="To let the arts continue in Walker Minnesota We need a performing arts space and art gallery"/>
    <x v="10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16:04:54"/>
    <d v="2015-05-28T15:59:00"/>
  </r>
  <r>
    <x v="3053"/>
    <s v="Showroom"/>
    <s v="Showroom is a multi-disciplinary space providing unorthodox concerts, events &amp; a platform creatives can express their creative vision"/>
    <x v="1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8:16: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x v="2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9:59:14"/>
    <d v="2015-03-02T01:04:00"/>
  </r>
  <r>
    <x v="3055"/>
    <s v="Bungers surfing Museum"/>
    <s v="I have been in the Surfing business since 1962 have a collection of surfing memorabilia I would like to open a surfing museum"/>
    <x v="8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22:59:50"/>
    <d v="2015-01-09T22:59:50"/>
  </r>
  <r>
    <x v="3056"/>
    <s v="Palace Flophouse Theater"/>
    <s v="Looking to establish a communal space for art shows, bands, farmer's markets, environmental education, and traditional skills."/>
    <x v="9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5:16:24"/>
    <d v="2014-09-29T15:16:24"/>
  </r>
  <r>
    <x v="3057"/>
    <s v="1 World Educational Theme Parks"/>
    <s v="A series of 6 educational theme parks. This project is to fund the plans and 3D designs required to build the first park."/>
    <x v="10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5:36:51"/>
    <d v="2016-04-03T14:36:51"/>
  </r>
  <r>
    <x v="3058"/>
    <s v="OPEN THE OLD &quot;RIGON&quot; THEATER"/>
    <s v="Restoration of a theatre to make an educational center for youngs and a place to socialize for everybody through the power of art."/>
    <x v="6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8:59:00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x v="6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22:27:26"/>
    <d v="2014-08-08T22:27:26"/>
  </r>
  <r>
    <x v="3060"/>
    <s v="Save the Roxy Theatre in Bremerton WA"/>
    <s v="Save the historic Roxy theatre in Bremerton WA from being repurposed as office space."/>
    <x v="10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9T06:35:34"/>
    <d v="2015-09-28T06:35:34"/>
  </r>
  <r>
    <x v="3061"/>
    <s v="Help Save Parkway Cinemas!"/>
    <s v="Save a historic Local theater."/>
    <x v="10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8:49:08"/>
    <d v="2014-08-13T18:49:08"/>
  </r>
  <r>
    <x v="3062"/>
    <s v="The Comedy Catch Relocation to the Choo Choo"/>
    <s v="In our 30th year we are relocating to the world famous Choo Choo on The South Side. We will be remodeling the old Station House."/>
    <x v="1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12:51:32"/>
    <d v="2015-09-30T18:00:00"/>
  </r>
  <r>
    <x v="3063"/>
    <s v="Spec Haus"/>
    <s v="Members of the local Miami music scene are putting together a venue/creative space in Kendall!"/>
    <x v="4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22:08:58"/>
    <d v="2016-10-22T22:08:58"/>
  </r>
  <r>
    <x v="3064"/>
    <s v="Kickstart the Crossroads Community"/>
    <s v="An epicenter for connection, creation and expression of the community."/>
    <x v="10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2T03:07:26"/>
    <d v="2015-11-22T06:59:00"/>
  </r>
  <r>
    <x v="3065"/>
    <s v="The Castle Project"/>
    <s v="A castle themed events center with large and small spaces to support a variety of arts i.e. performing, visual, music, theater, dance"/>
    <x v="9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5T01:19:32"/>
    <d v="2014-07-30T01:19:32"/>
  </r>
  <r>
    <x v="3066"/>
    <s v="Gold Coast Wake Park"/>
    <s v="Our mission is to offer an innovative family watersports attraction that is fun, safe, economical and a leader in its field."/>
    <x v="10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10T05:28:57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x v="0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22:31:19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x v="10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16:35:52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4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20:00:34"/>
    <d v="2014-12-14T20:00:34"/>
  </r>
  <r>
    <x v="3070"/>
    <s v="Purpose Built Liverpool Comedy Club, Restaurant &amp; Bar"/>
    <s v="Liverpool's 1st purpose built 7 night a week comedy club, bar &amp; restaurant with live music &amp; much more"/>
    <x v="1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7:36:09"/>
    <d v="2016-12-07T17:36:09"/>
  </r>
  <r>
    <x v="3071"/>
    <s v="The Echo Theatre 2015"/>
    <s v="Anyone can create. They just need a place and an opportunity. The Echo Theatre (Provo) provides that opportunity."/>
    <x v="1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7:34:41"/>
    <d v="2015-04-21T05:59:00"/>
  </r>
  <r>
    <x v="3072"/>
    <s v="Crosswalk Theatre - Starting Capital"/>
    <s v="Crosswalk Theatre Company - Network Directory promotes all stage talent. Increasing your odds to connect to the right hiring person."/>
    <x v="1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16:34:22"/>
    <d v="2016-10-30T01:46:00"/>
  </r>
  <r>
    <x v="3073"/>
    <s v="Performing and Visual Arts Center, Rochester, NY"/>
    <s v="Conversion of a long dormant synagogue into a Performing and Visual Arts Center, revitalizing Rochester's inner city."/>
    <x v="10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16:25:00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9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13:42:39"/>
    <d v="2016-03-10T13:42:39"/>
  </r>
  <r>
    <x v="3075"/>
    <s v="The Little MAGIC Theatre"/>
    <s v="Magic Morgan &amp; Liliana are raising funds to expand their famed traveling magic show to a theater of magic."/>
    <x v="6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30T02:27:20"/>
    <d v="2016-08-19T02:27:20"/>
  </r>
  <r>
    <x v="3076"/>
    <s v="10,000 Hours"/>
    <s v="Helping female comedians get in their 10,000 Hours of practice!"/>
    <x v="1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15:38:43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x v="8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22:57:58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x v="10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7T03:19:55"/>
    <d v="2015-02-26T03:19:55"/>
  </r>
  <r>
    <x v="3079"/>
    <s v="Join us in creating a new Hell on Earth!"/>
    <s v="We desire to purchase a portion of Hell, in Michigan just outside of Detroit, to create a world-class performance art space.  Join us."/>
    <x v="10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7:07:15"/>
    <d v="2015-03-22T16:07:15"/>
  </r>
  <r>
    <x v="3080"/>
    <s v="Global Community Theater One."/>
    <s v="Sustainable, fire-proof, carbon-negative, and all-season recreation of the Globe Theater made famous by Shakespeare, with gardens."/>
    <x v="10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8T00:40:44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x v="10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1T04:21:31"/>
    <d v="2015-09-20T04:21:31"/>
  </r>
  <r>
    <x v="3082"/>
    <s v="Magical Workshop, Magic/Hobby Store"/>
    <s v="Help expand the time of everyones favorite magic store!  It currently limited to 3 days a week. If not for you, then the children!"/>
    <x v="0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22:09:06"/>
    <d v="2015-11-15T23:09:06"/>
  </r>
  <r>
    <x v="3083"/>
    <s v="Crystal City Haunted Undergound"/>
    <s v="Crystal City Underground is a New &amp; Unique_x000a_indoor recreational facility, using an old silica sand mine,_x000a_we are the Haunted Maze"/>
    <x v="8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13:31:18"/>
    <d v="2014-09-01T05:00:00"/>
  </r>
  <r>
    <x v="3084"/>
    <s v="URGENT: Help Us Replace Our Ramp!"/>
    <s v="18-yr-old handicap-access ramp collapsed, must replace. Help fund &amp; ensure everyone access to our 35-seat non-profit community theater!"/>
    <x v="4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7:22:11"/>
    <d v="2015-05-05T18:48:00"/>
  </r>
  <r>
    <x v="3085"/>
    <s v="Paper Tank Theater Music Madness Party"/>
    <s v="Get behind a new music venue in our city by helping with equipment! We're pre-selling tickets to our party and offering other perks."/>
    <x v="9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21:12:39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x v="8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16:05:59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x v="8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2T03:36:30"/>
    <d v="2016-12-21T04:36:30"/>
  </r>
  <r>
    <x v="3088"/>
    <s v="Destination Small Town &quot;Visitor Center&quot; To The Midwest"/>
    <s v="We believe it's time to open a visitor's center that highlights the small towns of the upper Midwest."/>
    <x v="10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13:44:07"/>
    <d v="2015-01-08T13:41:00"/>
  </r>
  <r>
    <x v="3089"/>
    <s v="The ClubHouse: A Community-Focused Sports &amp; Culture Space"/>
    <s v="A community space in Somerville, MA to celebrate the beautiful intersection of sports and creativity."/>
    <x v="9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13:01:23"/>
    <d v="2016-07-09T01:59:00"/>
  </r>
  <r>
    <x v="3090"/>
    <s v="Save the Stage"/>
    <s v="To create a space by restoring a historic church in Burlington, Ky where community theater, dance and music and art can be performed."/>
    <x v="10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9:39:05"/>
    <d v="2015-05-01T18:39:05"/>
  </r>
  <r>
    <x v="3091"/>
    <s v="Bustduck Theatre"/>
    <s v="Roanoke, Virginia's first long-form improv theatre company. Producing improv and scripted theatre, with a dynamic training program."/>
    <x v="0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22:45:43"/>
    <d v="2016-08-14T22:45:43"/>
  </r>
  <r>
    <x v="3092"/>
    <s v="A home for the arts on the Upper East Side/Yorkville"/>
    <s v="Our goal is to purchase a theater on the Upper East Side of Manhattan that will act as a home for four theater companies."/>
    <x v="10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14:51:5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x v="4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21:49:01"/>
    <d v="2014-06-01T03:59:00"/>
  </r>
  <r>
    <x v="3094"/>
    <s v="Nothing Up My Sleeves Tour: Summer 2016"/>
    <s v="This is a Kickstarter to help with the start up costs for Illusionist, Chris Lengyel's Summer 2016 Tour!"/>
    <x v="10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9:05:56"/>
    <d v="2015-09-20T19:05:56"/>
  </r>
  <r>
    <x v="3095"/>
    <s v="The Old Howard Theatre Company"/>
    <s v="We are a small theatre company looking to provide world class theatre to the working class in the Greater New York area."/>
    <x v="1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2T00:36:20"/>
    <d v="2016-08-01T00:36:20"/>
  </r>
  <r>
    <x v="3096"/>
    <s v="LaPorte Institute for Dramatic and Creative Arts"/>
    <s v="To create a learning center for acting and all art types including anything that expresses the emotion of the human spirit."/>
    <x v="8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9:48:4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x v="1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12:05:01"/>
    <d v="2016-10-07T14:00:00"/>
  </r>
  <r>
    <x v="3098"/>
    <s v="The Enchanted Cottage"/>
    <s v="A magical space, full of fairytale favorites, designed to make each individual have a unique experience; children's dreams made real."/>
    <x v="11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9:00:49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x v="4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3T04:33:11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x v="1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14:56:15"/>
    <d v="2014-10-20T14:56:15"/>
  </r>
  <r>
    <x v="3101"/>
    <s v="Mots Ã‰crits"/>
    <s v="LabellisÃ© 14-18, Mots Ã‰crits est un projet itinÃ©rant de lectures Ã  voix haute par des amateurs, mises en espace par une comÃ©dienne."/>
    <x v="4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9:12:17"/>
    <d v="2015-07-16T07:56:00"/>
  </r>
  <r>
    <x v="3102"/>
    <s v="Theatre Bath Bus"/>
    <s v="Imagine being able to take a performance anywhere! Meet the Theatre Bath Bus - a magical performance space where anything is possible."/>
    <x v="6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8:10:18"/>
    <d v="2016-08-23T08:10:18"/>
  </r>
  <r>
    <x v="3103"/>
    <s v="Professional Venue for local artists!!"/>
    <s v="Creating a place for local artists to perform, at substantially less cost for them"/>
    <x v="4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3T03:45:06"/>
    <d v="2015-06-12T03:45:06"/>
  </r>
  <r>
    <x v="3104"/>
    <s v="CQ EAP Performing Arts 'THE LOFT'"/>
    <s v="The Loft is CQEAP's latest studio. Located in Rockhampton's CBD we'll be running performing arts workshops for 5yrs to adults."/>
    <x v="4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21:48:31"/>
    <d v="2015-02-03T02:00:00"/>
  </r>
  <r>
    <x v="3105"/>
    <s v="Paddock School Theater Improvement"/>
    <s v="My hope is to raise $5845 and replace old stained and mismatched border curtains, cyclorama curtain, and backdrop."/>
    <x v="0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7:15:16"/>
    <d v="2014-10-19T05:00:00"/>
  </r>
  <r>
    <x v="3106"/>
    <s v="Wild Men at the Bristol Cathedral"/>
    <s v="Help fund the exciting first collaboration between Hotel Echo and Bristol Cathedral: WILD MEN, a show commemorating those lost in WW1."/>
    <x v="4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10:17:56"/>
    <d v="2015-09-16T22:00:00"/>
  </r>
  <r>
    <x v="3107"/>
    <s v="Creating Cabaret"/>
    <s v="When opportunity knocks, we answer!  Help expand the ravishingly talented troupe into a new and exciting market and venue!"/>
    <x v="3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9:32:31"/>
    <d v="2015-05-11T19:32:31"/>
  </r>
  <r>
    <x v="3108"/>
    <s v="Funding a home for our Children's Theater"/>
    <s v="We need a permanent home for the theater!"/>
    <x v="10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16:19:54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x v="9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4T03:00:10"/>
    <d v="2014-08-28T03:00:10"/>
  </r>
  <r>
    <x v="3110"/>
    <s v="Hip Justice Catmunity Center"/>
    <s v="Cat People Unite! It's time we get a space of our own to relax, socialize and learn! Join the Catmunity!"/>
    <x v="9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10T00:45:19"/>
    <d v="2017-02-19T00:45:19"/>
  </r>
  <r>
    <x v="3111"/>
    <s v="All Puppet Players Need a Home"/>
    <s v="Help All Puppet Players perform it's 2015 season in a beautiful 200 seat theater for an entire year."/>
    <x v="8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14:17:00"/>
    <d v="2014-10-04T14:17:00"/>
  </r>
  <r>
    <x v="3112"/>
    <s v="Kids Zone start up"/>
    <s v="Children only have a short period of time to live care free, play hard, get dirty, I want to help every child in my Town play everyday."/>
    <x v="1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2T02:55:34"/>
    <d v="2016-11-01T02:55:34"/>
  </r>
  <r>
    <x v="3113"/>
    <s v="The Shamrock Drafthouse Theater"/>
    <s v="An arts and craft beer theater showcasing local talent, locally crafted beer and providing performance and rehearsal space."/>
    <x v="10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7:33:02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x v="10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5:10:50"/>
    <d v="2014-09-21T15:10:50"/>
  </r>
  <r>
    <x v="3115"/>
    <s v="spoken word pop-up:"/>
    <s v="We are creating a mobile community devoted to the spreading and sharing of spoken word and other kinds of storytelling."/>
    <x v="1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10:43:47"/>
    <d v="2016-06-05T10:43:47"/>
  </r>
  <r>
    <x v="3116"/>
    <s v="CoreCon Asylum"/>
    <s v="Creating a consuite for CoreCon. A focus on the insanity of asylums and early medical practices from history."/>
    <x v="2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12:22:05"/>
    <d v="2015-04-01T12:22:05"/>
  </r>
  <r>
    <x v="3117"/>
    <s v="Cowes and The Sea"/>
    <s v="Performing Arts workshops, for young people aged 5 -16, exploring how the sea has shaped Cowes as a settlement."/>
    <x v="4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8:59:20"/>
    <d v="2016-05-27T13:12:00"/>
  </r>
  <r>
    <x v="3118"/>
    <s v="Garden Eden, theatre, meeting, culture, music, art"/>
    <s v="a magical place for all kind of people, like a fairytaile in all colours"/>
    <x v="10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15:35:23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x v="1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5T01:05:32"/>
    <d v="2015-03-27T00:05:32"/>
  </r>
  <r>
    <x v="3120"/>
    <s v="Subtropisch zwemparadijs Tropicana"/>
    <s v="Wij willen Tropicana het subtropisch zwemparadijs van Rotterdam op een nieuwe locatie gaan bouwen."/>
    <x v="10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22:36:36"/>
    <d v="2016-05-05T21:36:36"/>
  </r>
  <r>
    <x v="3121"/>
    <s v="Ant Farm Theatre Project (Canceled)"/>
    <s v="I going to build a theatre for a local ant farm so that Ants can put on their theatre productions."/>
    <x v="4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16:18:55"/>
    <d v="2014-09-26T16:18:55"/>
  </r>
  <r>
    <x v="3122"/>
    <s v="be back soon (Canceled)"/>
    <s v="cancelled until further notice"/>
    <x v="2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22:22:12"/>
    <d v="2016-11-09T23:22:12"/>
  </r>
  <r>
    <x v="3123"/>
    <s v="Save the Larchmont Playhouse! (Canceled)"/>
    <s v="The Larchmont Playhouse is threatened! Help save the theater by becoming a Preservation Member of The Larchmont Playhouse."/>
    <x v="10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23:49:58"/>
    <d v="2016-07-09T23:49:58"/>
  </r>
  <r>
    <x v="3124"/>
    <s v="Theater &amp; Arts &amp; Day Care (Canceled)"/>
    <s v="A place where kids/ teens' dreams come true, and one finds there home without sparkly red shoes!"/>
    <x v="10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8:43:21"/>
    <d v="2015-02-02T18:43:21"/>
  </r>
  <r>
    <x v="3125"/>
    <s v="N/A (Canceled)"/>
    <s v="N/A"/>
    <x v="10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8T04:57:52"/>
    <d v="2016-01-07T04:57:52"/>
  </r>
  <r>
    <x v="3126"/>
    <s v="Urban Roots SkatePark (Canceled)"/>
    <s v="A big dream, small budget, the drive/passion of so many volunteers...indoor skatepark in Eau Claire, WI._x000a__x000a_This is UR skatepark!"/>
    <x v="9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7T00:26:02"/>
    <d v="2016-03-27T23:26:02"/>
  </r>
  <r>
    <x v="3127"/>
    <s v="Help Us Help Artists (Canceled)"/>
    <s v="Our goal - create a venue &amp; stage where comedic &amp; music artists hone their talents &amp; fan base. First minority owned like it in Cincy."/>
    <x v="10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20:33:49"/>
    <d v="2015-03-01T20:33:49"/>
  </r>
  <r>
    <x v="3128"/>
    <s v="Casablanca - The Gin Joint Cut (The Play)"/>
    <s v="Bring Morag Fullarton's fun-loving spoof and homage of the classic and timeless film, 'Casablanca', to the stage in New York City."/>
    <x v="6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9:49:01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x v="4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20:13:39"/>
    <d v="2017-04-18T19:13:39"/>
  </r>
  <r>
    <x v="3130"/>
    <s v="MEDEA | A New Vision"/>
    <s v="A shockingly relevant modern take on a 2,000-year-old tragedy that confronts current gender politics."/>
    <x v="1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15:21:56"/>
    <d v="2017-04-14T04:59:00"/>
  </r>
  <r>
    <x v="3131"/>
    <s v="SNAKE EYES"/>
    <s v="A Staged Reading of &quot;Snake Eyes,&quot; a new play by Alex Rafala"/>
    <x v="4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13:54:05"/>
    <d v="2017-04-08T12:54:05"/>
  </r>
  <r>
    <x v="3132"/>
    <s v="A Bite of a Snake Play"/>
    <s v="Smells Like Money, Drips Like Honey, Taste Like Mocha, Better Run AWAY"/>
    <x v="5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8:24:20"/>
    <d v="2017-04-21T07:24:20"/>
  </r>
  <r>
    <x v="3133"/>
    <s v="Hell Has No Fury by TwentySomething @ Edinburgh Fringe"/>
    <s v="TwentySomething is taking Hell Has No Fury to Edinburgh! _x000a_We're looking for your support to get us there."/>
    <x v="2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13:33:54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x v="4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7:16:59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x v="2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3T03:38:41"/>
    <d v="2017-04-04T03:38:41"/>
  </r>
  <r>
    <x v="3136"/>
    <s v="Heroines"/>
    <s v="Help emberfly theatre put on their first production Heroines and pay our actors and creative team! Follow us @emberflytheatre"/>
    <x v="2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11:05:54"/>
    <d v="2017-03-31T22:59:00"/>
  </r>
  <r>
    <x v="3137"/>
    <s v="Richard III - Presented by REBATEnsemble/Theatre Off Jackson"/>
    <s v="Set in 1930s Chinatown, evocative of old world South Jackson Street during the Jazz era."/>
    <x v="4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21:14:29"/>
    <d v="2017-05-03T19:12:00"/>
  </r>
  <r>
    <x v="3138"/>
    <s v="Our Country's Good"/>
    <s v="A UWE Drama Society adaptation of Timberlake Wertenbaker's play. Funding needed for costumes/props to make the show a success. Thanks."/>
    <x v="2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5:30:07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x v="10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6:29:20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x v="1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7:15:03"/>
    <d v="2017-04-07T16:15:03"/>
  </r>
  <r>
    <x v="3141"/>
    <s v="GUTS: Black Comedy"/>
    <s v="We are a theatre society from the Groningen University in the Netherlands. _x000a_We would be more than happy for some help funding the play."/>
    <x v="2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8:04:48"/>
    <d v="2017-04-16T20:00:00"/>
  </r>
  <r>
    <x v="3142"/>
    <s v="The Pendulum Swings UK Theatre Tour/EdFringe"/>
    <s v="Our aim is to deliver a powerful piece of theatre to audiences across the UK, including Edinburgh Fringe (2017)."/>
    <x v="4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12:18:59"/>
    <d v="2017-03-19T11:18:59"/>
  </r>
  <r>
    <x v="3143"/>
    <s v="This is Living by Liam Borrett"/>
    <s v="THE POIGNANT EXPLORATION OF WHAT IT MEANS TO SAY GOODBYE._x000a_Stripped Raw brings Liam Borrett's debut play 'This is Living' to Wiltshire."/>
    <x v="2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8:35:56"/>
    <d v="2017-04-09T08:35:56"/>
  </r>
  <r>
    <x v="3144"/>
    <s v="Benghazi Bergen-Belsen"/>
    <s v="Two women, one love, one must die: a multicultural cast in a play about the denied holocaust of Libyan Jews. Premieres in March in NYC"/>
    <x v="1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12:55:07"/>
    <d v="2017-03-19T06:00:00"/>
  </r>
  <r>
    <x v="3145"/>
    <s v="Arlington's 1st Dinner Theatre"/>
    <s v="Dominion Theatre Company is the first community dinner theatre  to be established in Arlington TX."/>
    <x v="9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7T00:58:54"/>
    <d v="2017-03-27T23:58:54"/>
  </r>
  <r>
    <x v="3146"/>
    <s v="SoÃ±Ã© una ciudad amurallada"/>
    <s v="Somos... Podemos... Amamos... Nuestra muralla, nuestra utopÃ­a. Que el amor sea el lÃ­mite"/>
    <x v="10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6:22: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x v="8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23:15:55"/>
    <d v="2014-11-07T00:15:55"/>
  </r>
  <r>
    <x v="3148"/>
    <s v="The Aurora Project: A Sci-Fi Epic by Bella Poynton"/>
    <s v="Help fund The Aurora Project, an immersive science fiction epic."/>
    <x v="4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5:58:04"/>
    <d v="2014-10-01T04:00:00"/>
  </r>
  <r>
    <x v="3149"/>
    <s v="Kafka on the Shore"/>
    <s v="A student led production at Northwestern U. of an adaptation by Frank Galati of the classic book Kafka on the Shore by Haruki Murakmi."/>
    <x v="4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3T00:25:00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4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6:20:03"/>
    <d v="2011-01-25T04:00:00"/>
  </r>
  <r>
    <x v="3151"/>
    <s v="&quot;The Holiday Bug&quot; 2014 Puppet Show"/>
    <s v="A Multi-Media Puppet Show, with large cable control puppets to tell a hilarious story for all ages."/>
    <x v="4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20:09:34"/>
    <d v="2014-09-10T20:09:34"/>
  </r>
  <r>
    <x v="3152"/>
    <s v="'Gilead', an original theatre piece"/>
    <s v="'Gilead' is an original theatre piece inspired by Margaret Atwood's 'The Handmaid's Tale'. (Brighton Fringe 2014)"/>
    <x v="4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20:49:27"/>
    <d v="2013-11-02T20:49:27"/>
  </r>
  <r>
    <x v="3153"/>
    <s v="Terminator the Second"/>
    <s v="A stage production of Terminator 2: Judgment Day, composed entirely of the words of William Shakespeare"/>
    <x v="4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1T03:42:17"/>
    <d v="2011-05-01T04:59:00"/>
  </r>
  <r>
    <x v="3154"/>
    <s v="&quot;Bright Ideas&quot; By Eric Coble"/>
    <s v="Hilarious play about two parents obsessed with getting their kid into the best pre-school and are willing to do ANYTHING to get him in!"/>
    <x v="0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21:00:58"/>
    <d v="2012-04-01T20:00:58"/>
  </r>
  <r>
    <x v="3155"/>
    <s v="Stage Adaptation of Studio Ghibli's Princess Mononoke"/>
    <s v="We want to take our stage adaptation of Studio Ghibli's 'Princess Mononoke' to more people.  Help us do it!"/>
    <x v="0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11:58:45"/>
    <d v="2012-12-20T11:58:45"/>
  </r>
  <r>
    <x v="3156"/>
    <s v="Bringing First Love/Worst Love To Life"/>
    <s v="First Love/Worst Love is an examination of love and its mutability, as expressed through twelve stories and five actors on one stage."/>
    <x v="0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22:52:24"/>
    <d v="2012-06-01T22:52:24"/>
  </r>
  <r>
    <x v="3157"/>
    <s v="Summer FourPlay"/>
    <s v="Four Directors.  Four One Acts.  Four Genres.  For You."/>
    <x v="4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8:55:05"/>
    <d v="2014-07-19T05:00:00"/>
  </r>
  <r>
    <x v="3158"/>
    <s v="Nursery Crimes"/>
    <s v="A 40s crime-noir play using nursery rhyme characters."/>
    <x v="0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20:09:12"/>
    <d v="2013-07-22T20:09:12"/>
  </r>
  <r>
    <x v="3159"/>
    <s v="Waxwing: A New Play"/>
    <s v="WAXWING is an exciting new world premiere of mythic (perhaps even apocalyptic!) proportions."/>
    <x v="4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7T01:36:01"/>
    <d v="2012-01-18T23:00:00"/>
  </r>
  <r>
    <x v="3160"/>
    <s v="We Play Chekhov"/>
    <s v="Two stories by Anton Chekhov adapted for the stage and performed back-to-back in a stunning live theatrical performance."/>
    <x v="4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6:21:27"/>
    <d v="2014-08-13T04:59:00"/>
  </r>
  <r>
    <x v="3161"/>
    <s v="Faustus"/>
    <s v="Iâ€™ll Be Right Back presents a story of murder and corruption. Faustus is a modern re-imagining of Christopher Marloweâ€™s classic tale."/>
    <x v="4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12:52:02"/>
    <d v="2014-10-15T12:52:02"/>
  </r>
  <r>
    <x v="3162"/>
    <s v="Your Radio Adventure!"/>
    <s v="Radio show meets interactive novel, accompanied by live foley, music, and audience participation. YOU choose what happens next!"/>
    <x v="4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6:27:42"/>
    <d v="2014-07-07T02:00:00"/>
  </r>
  <r>
    <x v="3163"/>
    <s v="Bring &quot;SONNY&quot; To Toronto This Summer!"/>
    <s v="We are a group of actors reviving a play called &quot;Sonny Under the Assumption&quot; to bring to Toronto, Canada this summer..."/>
    <x v="1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8:05:25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x v="4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9:20:15"/>
    <d v="2014-06-09T19:20:15"/>
  </r>
  <r>
    <x v="3165"/>
    <s v="THE MOON PLAY"/>
    <s v="THE MOON PLAY is a new play written by Carolyn Gilliam. The play follows an astronaut on the moon who has lost his reason to explore."/>
    <x v="2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1T03:49:20"/>
    <d v="2011-05-03T03:59:00"/>
  </r>
  <r>
    <x v="3166"/>
    <s v="Verdigris - A Play by Jim Beaver"/>
    <s v="VERDIGRIS: A play written by Jim Beaver, star of Supernatural and Deadwood, opening March 2015 at Theatre West in Los Angeles."/>
    <x v="7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6:35:53"/>
    <d v="2014-11-26T07:59:00"/>
  </r>
  <r>
    <x v="3167"/>
    <s v="Destiny is Judd Nelson: a new play at FringeNYC"/>
    <s v="What is destiny? Explore it with us this August at FringeNYC."/>
    <x v="4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9T04:13:01"/>
    <d v="2014-08-02T04:13:01"/>
  </r>
  <r>
    <x v="3168"/>
    <s v="Cosmicomics"/>
    <s v="A dazzling aerial show that brings to life the whimsical and romantic short stories of beloved fantasy author Italo Calvino."/>
    <x v="4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3T02:32:33"/>
    <d v="2014-06-13T22:00:00"/>
  </r>
  <r>
    <x v="3169"/>
    <s v="The Window"/>
    <s v="We're bringing The Window to the Cherry Lane Theater in January 2014."/>
    <x v="0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7:42:41"/>
    <d v="2013-12-13T04:59:00"/>
  </r>
  <r>
    <x v="3170"/>
    <s v="Ain't She Brave FringeNYC 2014 Project"/>
    <s v="An emotionally-charged journey through the history of black women in America told in reverse."/>
    <x v="4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30T01:55:44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x v="0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14:35:58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x v="4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7:31:08"/>
    <d v="2012-02-14T17:31:08"/>
  </r>
  <r>
    <x v="3173"/>
    <s v="Melissa Arctic At the Road Theatre"/>
    <s v="A play with songs written by Craig Wright, based on Shakespeare's &quot;The Winter's Tale&quot; set in late 20th Century, Pine City, Minnesota."/>
    <x v="1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21:04:52"/>
    <d v="2014-09-26T21:04:52"/>
  </r>
  <r>
    <x v="3174"/>
    <s v="A Race Redux"/>
    <s v="This adaptation uses the text of Oâ€™Neill to explore race, and asks the audience if stereotypes impact a characters guilt or innocence."/>
    <x v="4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20:45:08"/>
    <d v="2014-08-25T20:45:08"/>
  </r>
  <r>
    <x v="3175"/>
    <s v="The Killing Room"/>
    <s v="One Year Lease Theater Company's world premiere theater production of THE KILLING ROOM, by playwright Daniel Keene, March 2011 in NYC."/>
    <x v="0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21:17:07"/>
    <d v="2011-02-17T21:17:07"/>
  </r>
  <r>
    <x v="3176"/>
    <s v="Romeo and Juliet at Moody's Pub"/>
    <s v="Romeo and Juliet at Moody's Pub is an adapted, 90-minute version of Shakespeare's classic tragedy, performed for free in a restaurant"/>
    <x v="4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22:20:31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x v="4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6:00:09"/>
    <d v="2014-06-21T16:00:09"/>
  </r>
  <r>
    <x v="3178"/>
    <s v="Cutting Off Kate Bush"/>
    <s v="Cutting Off Kate Bush is a one-woman show written &amp; performed by Lucy Benson-Brown, premiering at the Edinburgh Fringe Festival 2014"/>
    <x v="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14:31:15"/>
    <d v="2014-07-16T14:31:15"/>
  </r>
  <r>
    <x v="3179"/>
    <s v="I Do Wonder"/>
    <s v="A Sci-fi play in several vignettes that will narrate an alternate history in the mid-20th century."/>
    <x v="4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6:51:11"/>
    <d v="2013-05-06T16:51:11"/>
  </r>
  <r>
    <x v="3180"/>
    <s v="Glass Mountain: An Original Fairytale"/>
    <s v="A new tale of witches, fairies, cat-hunters and and bone-boilers from London theatre company Broken Glass."/>
    <x v="4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9:54:09"/>
    <d v="2014-06-20T09:54:09"/>
  </r>
  <r>
    <x v="3181"/>
    <s v="ENDURING SONG"/>
    <s v="ENDURING SONG by award-winning Bear Trap Theatre, is a sweeping historical epic about love, loss and family set in the First Crusade."/>
    <x v="2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7:26:27"/>
    <d v="2014-06-15T16:00:00"/>
  </r>
  <r>
    <x v="3182"/>
    <s v="A Thought in Three Parts"/>
    <s v="FRANK, a newborn company, presents Wallace Shawn's famously unproduced,&quot;A Thought in Three Parts.&quot;_x000a_Be FRANK with us!"/>
    <x v="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22:47:01"/>
    <d v="2012-01-31T17:00:00"/>
  </r>
  <r>
    <x v="3183"/>
    <s v="The Seagull on The River"/>
    <s v="Anton Chekhov's The Seagull. An outdoor Amphitheater in Manhattan. Trees. A River. Daybreak."/>
    <x v="4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9:04:29"/>
    <d v="2013-08-23T19:04:29"/>
  </r>
  <r>
    <x v="3184"/>
    <s v="Equus at Frenetic Theatre"/>
    <s v="Equus is the story of a psychiatrist treating a teenaged boy who blinds six horses with a metal spike."/>
    <x v="4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23:50:31"/>
    <d v="2014-07-01T23:50:31"/>
  </r>
  <r>
    <x v="3185"/>
    <s v="Edfringe support - What a Gay Play"/>
    <s v="I've written, and am producing, a fun new play with a gorgeous cast for this year's Edfringe and it just needs a little extra dough :)"/>
    <x v="4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23:27:21"/>
    <d v="2014-07-16T23:27:21"/>
  </r>
  <r>
    <x v="3186"/>
    <s v="Honest"/>
    <s v="Honest is an exciting and dark new play by Bristol based writer Alice Nicholas, touring the South of England and London this October."/>
    <x v="4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22:10:38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x v="6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5:59:33"/>
    <d v="2014-08-04T15:59:33"/>
  </r>
  <r>
    <x v="3188"/>
    <s v="A Brief History of Musical Theatre..."/>
    <s v="A revue show featuring the very best of the last century of musical theatre from aspiring young producers &amp; performers at RWCMD"/>
    <x v="2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9:58:22"/>
    <d v="2015-06-10T09:58:22"/>
  </r>
  <r>
    <x v="3189"/>
    <s v="Hednadotter Jubileumskonsert"/>
    <s v="Det Ã¤r tio Ã¥r sedan sist! Musikalen Hednadotter med sÃ¥ngarna frÃ¥n orginaluppsÃ¤ttningen sjunger musikalen i Konsertform."/>
    <x v="10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8:18:52"/>
    <d v="2015-05-24T08:18:52"/>
  </r>
  <r>
    <x v="3190"/>
    <s v="Call It A Day Productions - THE LIFE"/>
    <s v="Call It A Day Productions is putting on their first full production in December and every little bit helps!"/>
    <x v="4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9T03:37:55"/>
    <d v="2016-12-09T04:37:55"/>
  </r>
  <r>
    <x v="3191"/>
    <s v="Decree 770: Europa"/>
    <s v="A brand new musical about the ban of contraception and abortion in Romania and the revolution that ended it all in 1989."/>
    <x v="4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8:07:49"/>
    <d v="2016-08-16T18:07:49"/>
  </r>
  <r>
    <x v="3192"/>
    <s v="Arts in Conflict"/>
    <s v="This project challenges social issues affecting young people in areas of deprivation within the Belfast area (Northern Ireland)."/>
    <x v="1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22:34:19"/>
    <d v="2015-02-28T22:00:00"/>
  </r>
  <r>
    <x v="3193"/>
    <s v="Shock Treatment - The Sequel to Rocky Horror!"/>
    <s v="Bringing Richard O'Brien's sequel to legendary Rocky Horror to the stage for the first time. First London, then...The World!"/>
    <x v="0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23:14:16"/>
    <d v="2015-02-20T23:14:16"/>
  </r>
  <r>
    <x v="3194"/>
    <s v="P.A.C.K (Performing Arts Camp for Kids)"/>
    <s v="P.A.C.K (Performing Arts Camp for Kids) Musical Theater, Instrumental Music, Vocal Music, Dance, Visual Arts, and Physical Education!"/>
    <x v="1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7T01:29:58"/>
    <d v="2015-07-27T01:29:58"/>
  </r>
  <r>
    <x v="3195"/>
    <s v="Emerson Sings!"/>
    <s v="Emerson Sings is the first cabaret to celebrate the work of up and coming musical theater composers who are alumni of Emerson College."/>
    <x v="4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14:15:42"/>
    <d v="2015-02-12T14:15:42"/>
  </r>
  <r>
    <x v="3196"/>
    <s v="Our Modern Lives"/>
    <s v="Help five college students as they journey to bring their groundbreaking new musical &quot;Our Modern Lives&quot; to Broadway!"/>
    <x v="10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14:21:15"/>
    <d v="2015-08-01T14:00:00"/>
  </r>
  <r>
    <x v="3197"/>
    <s v="Mirror, mirror on the wall"/>
    <s v="This years most important stage project for young artists in our region. www.ungespor.no"/>
    <x v="1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11:50:18"/>
    <d v="2015-02-04T11:50:18"/>
  </r>
  <r>
    <x v="3198"/>
    <s v="Terezin's The Fireflies"/>
    <s v="Hadbjerg skole opsÃ¦tter i april musicalen The Fireflies, der blev skrevet og opfÃ¸rt i koncentrationslejren Theresienstadt i 1943 og 45."/>
    <x v="5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10:11:17"/>
    <d v="2015-02-16T10:11:17"/>
  </r>
  <r>
    <x v="3199"/>
    <s v="Help Milburn Stone Fly High With TARZAN The Musical"/>
    <s v="The Milburn Stone Theatre needs your help to bring its high-flying next blockbuster musical, TARZAN, to life!"/>
    <x v="0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8:16:58"/>
    <d v="2014-09-06T21:00:00"/>
  </r>
  <r>
    <x v="3200"/>
    <s v="ROAD TO THE KINGDOM"/>
    <s v="An extremely unique musical play with an exciting, fun filled, dramatic twist. You will discover what lies ahead on the Road to Kingdom"/>
    <x v="10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7:41:41"/>
    <d v="2016-04-30T05:34:00"/>
  </r>
  <r>
    <x v="3201"/>
    <s v="Nothing Changes"/>
    <s v="Nothing Changes is a modern musical version of the Ragged Trousered Philanthropists exploring the inequalities of &quot;austerity Britain&quot;"/>
    <x v="4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8:24:37"/>
    <d v="2014-08-31T18:24:37"/>
  </r>
  <r>
    <x v="3202"/>
    <s v="Christmas Ain't A Drag - A Musical"/>
    <s v="Falling in love at Christmas should never be a drag! A rocking musical about four lives intersecting at a nightclub at Christmas."/>
    <x v="0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20:29:06"/>
    <d v="2015-12-14T05:59:00"/>
  </r>
  <r>
    <x v="3203"/>
    <s v="Escape from Reality's 1st Season &quot;Defying Gravity&quot;"/>
    <s v="Escape from Reality's 1st Season &quot;Defying Gravity&quot; including The Last Five Years, Godspell, and Aida."/>
    <x v="4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23:43:42"/>
    <d v="2015-09-25T23:43:42"/>
  </r>
  <r>
    <x v="3204"/>
    <s v="FaÃ§ade: The Interactive Musical"/>
    <s v="Based on the hit game, Trip and Grace's marriage is falling apart. It's up to the audience to determine the fate of their relationship."/>
    <x v="2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6:27:59"/>
    <d v="2015-07-17T16:14:00"/>
  </r>
  <r>
    <x v="3205"/>
    <s v="Children Must Run: An Original Musical"/>
    <s v="Children Must Run is an original musical, about a prostitute, a drug mule, a child soldier and their struggles, hopes and dreams."/>
    <x v="0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8:59:32"/>
    <d v="2015-05-01T08:59:32"/>
  </r>
  <r>
    <x v="3206"/>
    <s v="Performance Theater for Young Artists (PTYA)"/>
    <s v="PTYA is a non-profit musical theater group for kids ages 7-18 that teaches the importance of self expression through the arts."/>
    <x v="0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6:37:31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x v="0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6:40: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x v="0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14:31:17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x v="0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5:17:38"/>
    <d v="2014-06-20T23:00:00"/>
  </r>
  <r>
    <x v="3210"/>
    <s v="&quot;The Red Herring&quot; World Premiere"/>
    <s v="The Red Herring is a new play full of wickedly fast dialogue, a joke for every sentence, and more puns than you can shake a stick at."/>
    <x v="4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22:28:39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x v="8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14:04:40"/>
    <d v="2014-08-15T02:00:00"/>
  </r>
  <r>
    <x v="3212"/>
    <s v="Campo Maldito"/>
    <s v="Help us bring our production of Campo Maldito to New York AND San Francisco!"/>
    <x v="4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9:05:51"/>
    <d v="2014-08-08T19:05:51"/>
  </r>
  <r>
    <x v="3213"/>
    <s v="Moving Dust presents 'THIS MUCH' 2015"/>
    <s v="3 boys, 1 white dress and a hoover collide in this explosive new play by John Fitzpatrick. Life's a wedding disco. Let's dance."/>
    <x v="0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8:19:19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x v="1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9:01:13"/>
    <d v="2016-01-05T23:55:00"/>
  </r>
  <r>
    <x v="3215"/>
    <s v="Colt Coeur's 6th Season"/>
    <s v="2 world premieres:_x000a_HOW TO LIVE ON EARTH by MJ Kaufman_x000a_ / CAL IN CAMO by William Francis Hoffman_x000a_+ workshops of 7 more plays!"/>
    <x v="7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5:57:51"/>
    <d v="2015-09-10T03:59:00"/>
  </r>
  <r>
    <x v="3216"/>
    <s v="BRUTE"/>
    <s v="Brute (winner of the 2015 IdeasTap Underbelly Award) is new writing based on the true story of a rather twisted, horrible schoolgirl."/>
    <x v="4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11:06:11"/>
    <d v="2015-07-11T14:30:00"/>
  </r>
  <r>
    <x v="3217"/>
    <s v="Wake Up Call @ IRT Theater"/>
    <s v="Wake Up Call is a comedic play about a group of hotel employees working on Christmas Eve."/>
    <x v="4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13:06:24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x v="1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8T00:03:06"/>
    <d v="2014-12-31T00:00:00"/>
  </r>
  <r>
    <x v="3219"/>
    <s v="Eyes Closed - The First In-Dream Theater Experience"/>
    <s v="Eyes Closed is a collaborative play and docudrama about New Yorkers and their dreams."/>
    <x v="8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23:35:47"/>
    <d v="2015-03-22T22:35:47"/>
  </r>
  <r>
    <x v="3220"/>
    <s v="Burners"/>
    <s v="A sci-fi thriller for the stage opening March 10 in Los Angeles."/>
    <x v="6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20:00:04"/>
    <d v="2017-03-12T21:00:00"/>
  </r>
  <r>
    <x v="3221"/>
    <s v="The Hitchhiker's Guide to the Family"/>
    <s v="A one-man show about love, loss, and motorways, written &amp; performed by Ben Norris. Help us get to the 2015 Edinburgh Fringe and beyond!"/>
    <x v="4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6:43:23"/>
    <d v="2015-07-05T16:43:23"/>
  </r>
  <r>
    <x v="3222"/>
    <s v="Shakespeare in ASL - and FREE for everyone"/>
    <s v="Shakespeare's classic re-imagined as a spoken and signed production for deaf and hearing audiences"/>
    <x v="4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13:58:17"/>
    <d v="2015-10-24T21:29:00"/>
  </r>
  <r>
    <x v="3223"/>
    <s v="Good People by David Lindsay-Abaire at Waterfront Playhouse"/>
    <s v="Bringing David Lindsay-Abaire's award-winning story of our times to the East Bay."/>
    <x v="4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20:02:56"/>
    <d v="2015-08-20T20:02:56"/>
  </r>
  <r>
    <x v="3224"/>
    <s v="AdA (Author directing Author)"/>
    <s v="Neil LaBute and Marco Calvani reunite once again for the unique, international collaboration that is ADA: Author directing Author."/>
    <x v="5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20:25:13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x v="4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13:25:38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x v="4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14:00:12"/>
    <d v="2015-10-30T14:00:12"/>
  </r>
  <r>
    <x v="3227"/>
    <s v="a colder water than here - VAULT 2017"/>
    <s v="a colder water than here is a new play by Matt Jones and directed by Lily McLeish that will be perfomed at VAULT Festival from 1-5 Feb"/>
    <x v="4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21:10:36"/>
    <d v="2017-01-17T21:10:36"/>
  </r>
  <r>
    <x v="3228"/>
    <s v="Hear Me Roar: A Season of Powerful Women"/>
    <s v="A Season of Powerful Women. A Season of Defiance."/>
    <x v="0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7:01:24"/>
    <d v="2015-12-17T04:59:00"/>
  </r>
  <r>
    <x v="3229"/>
    <s v="The Seagull Project Presents: The Three Sisters"/>
    <s v="After electrifying audiences in Seattle and Tashkent, The Seagull Project embarks on a brand new journey."/>
    <x v="8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6:59:58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x v="4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6T04:02:06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x v="4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22:39:07"/>
    <d v="2016-04-16T22:39:07"/>
  </r>
  <r>
    <x v="3232"/>
    <s v="Honorable Men - Poor Yorick's Players 2016 Season"/>
    <s v="Honorable Men - Yorick's 10th season of free, outdoor Shakespeare.  Featuring Henry IV, part 1 and Julius Caesar."/>
    <x v="4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9:31:57"/>
    <d v="2016-05-04T03:59:00"/>
  </r>
  <r>
    <x v="3233"/>
    <s v="64 Squares"/>
    <s v="64 Squares is an autobiographical one-man exploration of the internal chess game played to reconcile relationships."/>
    <x v="0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9:19:15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x v="4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8:56:48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x v="6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8:20:51"/>
    <d v="2016-07-01T08:20:51"/>
  </r>
  <r>
    <x v="3236"/>
    <s v="Sub-Basement World Premiere"/>
    <s v="A dark comedy exploring the importance of art, homelessness, and finding your own path.  World Premiere 3/27/17 at IRT Theater in NYC."/>
    <x v="8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22:00:33"/>
    <d v="2016-12-28T22:00:33"/>
  </r>
  <r>
    <x v="3237"/>
    <s v="Celebrating 20 years of The 24 Hour Plays around the world!"/>
    <s v="An annual campaign supporting our intensive for artists 25 and under."/>
    <x v="7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11:23:04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x v="4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12:14:5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x v="0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01T02:08:13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x v="4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6:39:08"/>
    <d v="2017-02-16T23:00:00"/>
  </r>
  <r>
    <x v="3241"/>
    <s v="THE SOPHOCLES PROJECT"/>
    <s v="iDiOM mounts the West Coast Premiere of â€œThese Seven Sicknessesâ€ â€“ ALL SEVEN of Sophoclesâ€™ surviving plays in one epic production."/>
    <x v="0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7:47:50"/>
    <d v="2014-10-14T06:59:00"/>
  </r>
  <r>
    <x v="3242"/>
    <s v="First Day Off in a Long Time by Brian Finkelstein"/>
    <s v="First Day Off in a Long Time is a comedy show...            _x000a_About suicide."/>
    <x v="1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8:08:12"/>
    <d v="2014-09-19T18:08:12"/>
  </r>
  <r>
    <x v="3243"/>
    <s v="THE INCREDIBLE FOX SISTERS"/>
    <s v="Live Source's world premiere of a new play by Jaclyn Backhaus, premiering at the New Ohio Theatre October 30th-November 8th."/>
    <x v="0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5T02:19:22"/>
    <d v="2015-10-09T00:00:00"/>
  </r>
  <r>
    <x v="3244"/>
    <s v="'Time Please'"/>
    <s v="'Time Please' is a black comedy set in a failing public house in a run-down part of town, where things are about to get messy."/>
    <x v="4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6:39:42"/>
    <d v="2016-12-01T17:39:42"/>
  </r>
  <r>
    <x v="3245"/>
    <s v="Roughly Speaking: Voices from The Soup Kitchen"/>
    <s v="Five playwrights volunteer at New York's largest soup kitchen and develop a play around the people they meet."/>
    <x v="8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14:24:18"/>
    <d v="2015-06-12T02:00:00"/>
  </r>
  <r>
    <x v="3246"/>
    <s v="The Gray Man"/>
    <s v="The Gray Man isnâ€™t real. Heâ€™s a ghost story, a boogeyman, a tale mothers make up to keep their children safe."/>
    <x v="1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11:20:00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x v="4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10:25:12"/>
    <d v="2015-07-12T10:25:12"/>
  </r>
  <r>
    <x v="3248"/>
    <s v="Honest Accomplice Theatre 2015-16 Season"/>
    <s v="Honest Accomplice Theatre produces theatre for social change."/>
    <x v="1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21:19:17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x v="0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7:55:14"/>
    <d v="2015-06-20T17:55:14"/>
  </r>
  <r>
    <x v="3250"/>
    <s v="Bring Love's Labour's Lost to Minnesota"/>
    <s v="The birth-child of The Moving Company, Theatre de la Jeune Lune &amp; William Shakespeare:  A wild new production of Love's Labour's Lost."/>
    <x v="9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7:48:44"/>
    <d v="2014-11-05T18:48:44"/>
  </r>
  <r>
    <x v="3251"/>
    <s v="The Metronome Society"/>
    <s v="Self-Titled: A Live (Theatrical) Mixtape. An evening of short plays and music inspired by the works of Jimi, Aretha, Sting and Rufus!"/>
    <x v="4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7:32:46"/>
    <d v="2015-06-21T17:32:46"/>
  </r>
  <r>
    <x v="3252"/>
    <s v="Modern Love"/>
    <s v="How do we navigate the boundaries between friendship, sexual intimacy and obsessive desire?"/>
    <x v="4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11:20:40"/>
    <d v="2016-09-07T11:20:40"/>
  </r>
  <r>
    <x v="3253"/>
    <s v="EMPATHITRAX, a new play by Ana Nogueira"/>
    <s v="Can you ever truly feel what someone else is feeling?_x000a_Do you want to?"/>
    <x v="8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13:50:28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x v="1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4T02:03:29"/>
    <d v="2015-03-26T01:03:29"/>
  </r>
  <r>
    <x v="3255"/>
    <s v="Henry V"/>
    <s v="5 Actors, 30 Characters, 90 Minutes._x000a_Let us transport you from London to the fields of Agincourt, using the power of your imagination."/>
    <x v="2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8:26:15"/>
    <d v="2014-10-07T18:26:15"/>
  </r>
  <r>
    <x v="3256"/>
    <s v="Paperhand Puppet Intervention 16th Annual Summer Show"/>
    <s v="Our 16th year promises to be bigger and better than ever but we need your help to bring the show to life!"/>
    <x v="1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13:46:17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x v="4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13:25:52"/>
    <d v="2017-02-22T13:25:52"/>
  </r>
  <r>
    <x v="3258"/>
    <s v="Bluebirds by Joe Brondo"/>
    <s v="A guy named Walt steals a book and plans to sell it to get his life on track... until his wife finds out."/>
    <x v="0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21:17:41"/>
    <d v="2015-01-08T21:17:41"/>
  </r>
  <r>
    <x v="3259"/>
    <s v="Laughter is Sacred Space 2.0"/>
    <s v="The Human Faces Tour - Every Story Sacred. This tour is about laughter, grief, and identity in the human striving toward wholeness"/>
    <x v="8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8:15:45"/>
    <d v="2016-10-01T03:59:00"/>
  </r>
  <r>
    <x v="3260"/>
    <s v="Keep the Art of Marionettes Alive With PUPPETWORKS!"/>
    <s v="We're looking to raise money to continue bringing Brooklyn the vanishing art form of marionette puppetry."/>
    <x v="0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6:08:38"/>
    <d v="2015-11-30T17:08:38"/>
  </r>
  <r>
    <x v="3261"/>
    <s v="Scrappy Shakespeare: A Midsummer Night's Dream"/>
    <s v="Six Spartanburg-based professional actors perform A Midsummer Night's Dream outdoors in downtown Spartanburg."/>
    <x v="4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7:24:36"/>
    <d v="2015-07-16T17:24:36"/>
  </r>
  <r>
    <x v="3262"/>
    <s v="Prison Boxing: A New Play by Leah Joki"/>
    <s v="A one-woman theatrical exploration of the prison system and its inhabitants."/>
    <x v="1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7:34:22"/>
    <d v="2014-12-22T04:00:00"/>
  </r>
  <r>
    <x v="3263"/>
    <s v="Titus Andronicus (with an all-female cast &amp; crew)"/>
    <s v="Shakespeare's bloodiest tragedy, performed and produced exclusively by women."/>
    <x v="4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12:23:08"/>
    <d v="2015-10-30T21:00:00"/>
  </r>
  <r>
    <x v="3264"/>
    <s v="Kapow-i GoGo at The PIT"/>
    <s v="The three part comedic saga of Kapow-i GoGo, who saves the world.  Again.  And again."/>
    <x v="4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9:12:18"/>
    <d v="2015-01-28T22:00:00"/>
  </r>
  <r>
    <x v="3265"/>
    <s v="&quot;Where was I&quot; - an autobiographical play on Dementia"/>
    <s v="A theatrical play on Alzheimerâ€™s and the challenges of loving a person who keeps disappearing."/>
    <x v="4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7:05:15"/>
    <d v="2015-12-03T17:00:00"/>
  </r>
  <r>
    <x v="3266"/>
    <s v="Macbeth"/>
    <s v="An original version of Shakespeare's masterpiece that emphasizes family and explores the destruction of blood ties"/>
    <x v="0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12:52:02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x v="6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8:11:00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x v="4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21:42:08"/>
    <d v="2016-08-24T21:42:08"/>
  </r>
  <r>
    <x v="3269"/>
    <s v="Cicada Studios presents &quot;Miss Sarah&quot;"/>
    <s v="Cicada Studios presents, as their inaugural production, a new-writing world premiere at the Edinburgh Fringe Festival 2015."/>
    <x v="0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9:29:57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x v="4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12:47:45"/>
    <d v="2015-07-12T12:47:45"/>
  </r>
  <r>
    <x v="3271"/>
    <s v="Saxon Court at Southwark Playhouse"/>
    <s v="A razor sharp satire to darken your Christmas."/>
    <x v="4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10:29:35"/>
    <d v="2014-11-02T11:29:35"/>
  </r>
  <r>
    <x v="3272"/>
    <s v="&quot;Next Stop&quot; - Adjusting to dating in NYC"/>
    <s v="A new original play that follows two Israeli singles navigate the humorous and confusing dating scene of NYC."/>
    <x v="1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12:00:09"/>
    <d v="2015-11-06T13:00:09"/>
  </r>
  <r>
    <x v="3273"/>
    <s v="Toscana, or What I Remember"/>
    <s v="We're bringing Tuscany to the Cherry Lane Theatre with a new play about memory and how we deal with people we love but we can't stand."/>
    <x v="4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9:14:02"/>
    <d v="2016-09-14T19:00:00"/>
  </r>
  <r>
    <x v="3274"/>
    <s v="Orpheus Descending by Tennessee Williams"/>
    <s v="Austin Pendleton directs a rare revival of Tennessee Williams' Orpheus Descending. (photos by Michael Halsband and Talfoto)"/>
    <x v="6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6:54:32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x v="4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21:07:51"/>
    <d v="2015-02-09T04:30:00"/>
  </r>
  <r>
    <x v="3276"/>
    <s v="We The Astronomers"/>
    <s v="In 2016, KO Theatre presents a world premiere play in Toronto, ON about faith, home, and the secrets we keep from those we love."/>
    <x v="4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22:47:59"/>
    <d v="2016-04-01T03:59:00"/>
  </r>
  <r>
    <x v="3277"/>
    <s v="Go People does 'Almost, Maine'"/>
    <s v="One of the most popular American plays of the last decade comes to London for its international premiere. Festive and bittersweet."/>
    <x v="0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6:23:26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x v="4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20:21:43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x v="0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2T02:27:3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x v="4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8:09:58"/>
    <d v="2015-06-01T05:00:00"/>
  </r>
  <r>
    <x v="3281"/>
    <s v="KICK It's Not How High. It's How Strong! Written &amp; Performed"/>
    <s v="&quot;This is how theater should connect to people&quot;  Margo Jefferson, Pulitzer Prize winning critic"/>
    <x v="0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3T00:28:25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x v="5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6T04:39:48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x v="2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7:51:38"/>
    <d v="2016-02-10T21:00:00"/>
  </r>
  <r>
    <x v="3284"/>
    <s v="Help fund Black Enough!"/>
    <s v="Black Enough is an LSU student-staged performance exploring the effects of white supremacy on the black community."/>
    <x v="4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21:14:13"/>
    <d v="2016-01-29T05:59:00"/>
  </r>
  <r>
    <x v="3285"/>
    <s v="By Morning"/>
    <s v="A new play by Matthew Gasda"/>
    <x v="4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22:37:06"/>
    <d v="2017-02-28T05:00:00"/>
  </r>
  <r>
    <x v="3286"/>
    <s v="THE FALL - A New Play at FringeNYC!"/>
    <s v="An ensemble-driven play inspired by real-life accounts about six young women who lost their fathers on 9/11. August 2016 at FringeNYC!"/>
    <x v="6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20:09:42"/>
    <d v="2016-08-15T20:09:42"/>
  </r>
  <r>
    <x v="3287"/>
    <s v="Three Things: Stories About Life"/>
    <s v="An inspirational one-man play about crisis, community, and the search for wholeness."/>
    <x v="4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8:00:28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x v="1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8:35:15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x v="2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8:50:02"/>
    <d v="2017-02-20T08:50:02"/>
  </r>
  <r>
    <x v="3290"/>
    <s v="Get JunkBox Theatre To Edinburgh Fringe!"/>
    <s v="Pregnancy. Viagra. Murder. Nutella. What more could you want?_x000a__x000a_Help get JunkBox Theatre to Edinburgh Fringe 2017!"/>
    <x v="4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12:21:31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6:51:40"/>
    <d v="2015-09-17T03:59:00"/>
  </r>
  <r>
    <x v="3292"/>
    <s v="Dick Whittington - our 2016 community pantomime!"/>
    <s v="Iver Heath Drama Club is a not-for-profit community group and this year we are performing DICK WHITTINGTON."/>
    <x v="2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8:29:08"/>
    <d v="2015-12-04T19:29:08"/>
  </r>
  <r>
    <x v="3293"/>
    <s v="Threefold Social Organism Theatre Project"/>
    <s v="In 1917 Rudolf Steiner's Threefold Social Organism was an attempt to save a devastated Europe. 100 years later do we have a new chance?"/>
    <x v="4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10:12:32"/>
    <d v="2017-03-04T10:12:32"/>
  </r>
  <r>
    <x v="3294"/>
    <s v="old man's Gift"/>
    <s v="A young theatre company promoting new talent and looking for help in funding our very first set for our black comedy &quot;old man's Gift&quot;"/>
    <x v="2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12:59:14"/>
    <d v="2015-06-16T12:59:14"/>
  </r>
  <r>
    <x v="3295"/>
    <s v="The Divine Comedy Show"/>
    <s v="A comedic drama about The Devil and his quest to take a bride and to Hell with the consequences, no matter what they may be."/>
    <x v="2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10:37:09"/>
    <d v="2016-09-26T10:37:09"/>
  </r>
  <r>
    <x v="3296"/>
    <s v="Alix in Wundergarten"/>
    <s v="A dark theatrical comedy about four actors recording a warped radio version of Lewis Carroll's 'Alice's Adventures in Wonderland'."/>
    <x v="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8:09:32"/>
    <d v="2015-11-22T22:00:00"/>
  </r>
  <r>
    <x v="3297"/>
    <s v="MY EYES WENT DARK"/>
    <s v="A father loses his family in a freak plane crash and goes on to murder the air traffic controller he holds responsible."/>
    <x v="0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8:30:56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x v="1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22:59:2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x v="4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22:01:03"/>
    <d v="2015-10-14T22:01:03"/>
  </r>
  <r>
    <x v="3300"/>
    <s v="MAX &amp; ELSA: NO MUSIC. NO CHILDREN."/>
    <s v="A subversive parody about the two people for whom the hills were NOT alive with THE SOUND OF MUSIC."/>
    <x v="4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7:51:02"/>
    <d v="2015-04-29T17:51:02"/>
  </r>
  <r>
    <x v="3301"/>
    <s v="right left with heels: US Premiere at City Garage"/>
    <s v="The US premiere of the controversial new Polish play the authorities don't want you to see, staged by an award-winning director."/>
    <x v="4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7:39:36"/>
    <d v="2016-08-01T06:59:00"/>
  </r>
  <r>
    <x v="3302"/>
    <s v="El muro de BorÃ­s KiÃ©n"/>
    <s v="FilosofÃ­a de los anÃ³nimos"/>
    <x v="0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8:26:16"/>
    <d v="2016-12-07T08:26:16"/>
  </r>
  <r>
    <x v="3303"/>
    <s v="VisiÃ³n Latino Theatre Company"/>
    <s v="VisiÃ³n Latino Theatre Company was founded by three young latino professionals sharing the stories of everyday latinos."/>
    <x v="4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5:38:04"/>
    <d v="2015-03-28T14:38:04"/>
  </r>
  <r>
    <x v="3304"/>
    <s v="I Can Ski Forever 3"/>
    <s v="A musical comedy production celebrating the unique, lovable, insufferable ski culture of the modern day mountain town."/>
    <x v="6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14:59:12"/>
    <d v="2016-12-22T14:59:12"/>
  </r>
  <r>
    <x v="3305"/>
    <s v="The Judgment of Paris"/>
    <s v="The Judgement of Paris is an exciting, inspirational poem set to run Oct. 2, 3 &amp; 4 at Plays &amp; Players, but we need funding and fans."/>
    <x v="4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20:32:28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x v="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5:15:42"/>
    <d v="2016-06-10T03:00:00"/>
  </r>
  <r>
    <x v="3307"/>
    <s v="The Respectful Prostitute"/>
    <s v="A group of Stanford students are going to present Jean-Paul Sartre's play, The Respectful Prostitute, at the end of Spring quarter."/>
    <x v="4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5T01:22:19"/>
    <d v="2016-05-15T01:22:19"/>
  </r>
  <r>
    <x v="3308"/>
    <s v="A Hand of Talons"/>
    <s v="Descend into the dark world of steampunk noir in this thrilling new play, written by Maggie Lee and directed by Amy Poisson!"/>
    <x v="4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21:02:45"/>
    <d v="2016-04-13T21:02:45"/>
  </r>
  <r>
    <x v="3309"/>
    <s v="Collision Course"/>
    <s v="Two unlikely friends, a garage, tinned beans &amp; the end of the world."/>
    <x v="2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5:36:18"/>
    <d v="2016-10-16T15:36:18"/>
  </r>
  <r>
    <x v="3310"/>
    <s v="The Island Boys: A New Play"/>
    <s v="A new play about coming coming home, recovery, and trying to find God in the process."/>
    <x v="0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22:17:05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4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7:00:10"/>
    <d v="2015-10-17T07:00:10"/>
  </r>
  <r>
    <x v="3312"/>
    <s v="Richard III"/>
    <s v="Bare Theatre presents one of Shakespeare's most notorious characters in the final chapter of the War of the Roses saga."/>
    <x v="4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9:25:46"/>
    <d v="2016-11-11T22:00:00"/>
  </r>
  <r>
    <x v="3313"/>
    <s v="Melbin the Accidental"/>
    <s v="A modern reworking of Shakespeare's histories and tragedies in iambic pentameter to talk of death, love, and race."/>
    <x v="4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5:51:57"/>
    <d v="2016-01-27T01:00:00"/>
  </r>
  <r>
    <x v="3314"/>
    <s v="The White Bike"/>
    <s v="I want to add a new perspective to the cycling safety debate by taking my play THE WHITE BIKE to the Edinburgh Festival of Cycling"/>
    <x v="2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6:25:11"/>
    <d v="2015-05-08T20:05:00"/>
  </r>
  <r>
    <x v="3315"/>
    <s v="Red and The Wolf: A Prospero Theatre Production"/>
    <s v="Help Prospero take its Dark Retelling of the &quot;Red&quot; story to Edinburgh! The Forest breathes and waits...will you join us?"/>
    <x v="4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7:17:21"/>
    <d v="2016-05-06T07:17:21"/>
  </r>
  <r>
    <x v="3316"/>
    <s v="LOVENESS, the play @FringeNYC 2014"/>
    <s v="Gorgeousness that which sits in the root of Loveness._x000a_Other than this there is no endearment for or otherwise_x000a_to describe."/>
    <x v="1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20:54:35"/>
    <d v="2014-08-08T13:54:00"/>
  </r>
  <r>
    <x v="3317"/>
    <s v="Seven Minutes in Eternity"/>
    <s v="Andy Boyd's epic new satire about heroes and villains, humankind's search for glory, and fascism in America"/>
    <x v="4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9T00:57:04"/>
    <d v="2016-06-08T00:57:04"/>
  </r>
  <r>
    <x v="3318"/>
    <s v="ROOMIES - Atlantic Canada Tour 2016-17"/>
    <s v="Help us strengthen and inspire disability arts in Atlantic Canada"/>
    <x v="4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7:14:53"/>
    <d v="2016-04-11T02:30:00"/>
  </r>
  <r>
    <x v="3319"/>
    <s v="Down the Rabbit Hole"/>
    <s v="Down the Rabbit Hole is an exciting new play by Not Just Theatre Productions. To be performed at Matthew's Yard Theatre in Feb 2015"/>
    <x v="2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14:03:06"/>
    <d v="2015-01-31T14:03:06"/>
  </r>
  <r>
    <x v="3320"/>
    <s v="Mama Threw Me So High &amp; He Who Speaks"/>
    <s v="Imaginary Theater Company presents two modern day tall tales about family, resilience and redemption."/>
    <x v="4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3T01:05:57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2T02:24:25"/>
    <d v="2014-10-16T03:59:00"/>
  </r>
  <r>
    <x v="3322"/>
    <s v="Familiar Strangers â€” A Staged Reading"/>
    <s v="Familiar Strangers follows the journey of a community of people living homeless on the streets in and around Tompkins Square Park."/>
    <x v="4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1T00:14:56"/>
    <d v="2016-06-22T03:55:00"/>
  </r>
  <r>
    <x v="3323"/>
    <s v="Migrants' Theatre"/>
    <s v="Young adult theatre makers from London are raising money to cover costs for touring with their current production MigrantsÂ´ Rhapsody."/>
    <x v="4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8:46:48"/>
    <d v="2016-09-25T08:46:48"/>
  </r>
  <r>
    <x v="3324"/>
    <s v="At Swim, Two Boys"/>
    <s v="The play tells the story of Jim and Doyler and their friendship on the brink of Irish independence."/>
    <x v="4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13:59:50"/>
    <d v="2016-06-05T13:59:50"/>
  </r>
  <r>
    <x v="3325"/>
    <s v="Infectious, love at the end of the 21st century!"/>
    <s v="Innovative Theatre Company Needs You To Reach Funding Requirements. We Are So Close We Can Smell It! Thank You In Advance."/>
    <x v="2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8:51:17"/>
    <d v="2015-04-05T17:51:17"/>
  </r>
  <r>
    <x v="3326"/>
    <s v="Me? A Caregiver?"/>
    <s v="An edgy, hilarious, compassionate and honest show to help caregivers find courage, trust their instincts and above all, to laugh."/>
    <x v="0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7:08:25"/>
    <d v="2015-03-08T16:08:25"/>
  </r>
  <r>
    <x v="3327"/>
    <s v="Itch + Scratch at Hackney Showroom"/>
    <s v="After 3 successful nights last year, Itch+Scratch are back. New writing, live music and party fun. Best New Theatre, Great Night Out."/>
    <x v="2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8:59:26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x v="4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13:48:03"/>
    <d v="2014-07-05T01:00:00"/>
  </r>
  <r>
    <x v="3329"/>
    <s v="Jestia and Raedon"/>
    <s v="Jestia and Raedon is a brand new romantic comedy play going to the Edinburgh Fringe Festival this summer."/>
    <x v="4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7:45:08"/>
    <d v="2014-07-27T23:00:00"/>
  </r>
  <r>
    <x v="3330"/>
    <s v="Tissue by Louise Page. A play about Breast Cancer."/>
    <s v="&quot;Tissue&quot; is a play about Breast Cancer. Produced by MonkeyBond theatre co.ltd to raise awareness for Breast cancer."/>
    <x v="4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21:17:48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x v="0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6:44:46"/>
    <d v="2015-10-06T16:44:46"/>
  </r>
  <r>
    <x v="3332"/>
    <s v="Cortez"/>
    <s v="Two marine biologists are at odds during an important expedition. When a stranded shark refuses to die, things get weird."/>
    <x v="0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20:38:50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x v="4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6:14:40"/>
    <d v="2015-06-15T16:14:40"/>
  </r>
  <r>
    <x v="3334"/>
    <s v="The Saltbox Theatre Collective Seed Money Project"/>
    <s v="The Saltbox Theatre Collective is a brand new not-for-profit theatre company in Illinois."/>
    <x v="4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12:30:22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x v="0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6:10:46"/>
    <d v="2014-08-03T23:00:00"/>
  </r>
  <r>
    <x v="3336"/>
    <s v="WILDE TALES"/>
    <s v="A theatrical adaptation of Oscar Wilde's short stories, presented by Suitcase Civilians at The Space, April 5-10 2016."/>
    <x v="2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9:34:06"/>
    <d v="2016-04-05T08:34:06"/>
  </r>
  <r>
    <x v="3337"/>
    <s v="Das Ding - A Globetrotting Comedy"/>
    <s v="StoneCrabs is thrilled to bring to the UK the first English production of Philipp LÃ¶hleâ€™s play Das Ding (The Thing)."/>
    <x v="4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6:46:07"/>
    <d v="2014-10-10T21:00:00"/>
  </r>
  <r>
    <x v="3338"/>
    <s v="The Last Days of Judas Iscariot"/>
    <s v="Join Estelle Parsons in support of Theater That Looks and Sounds Like America"/>
    <x v="6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13:48:00"/>
    <d v="2017-02-24T13:48:00"/>
  </r>
  <r>
    <x v="3339"/>
    <s v="FRESH PRODUCE'd LA presents: Friends in Transient Places"/>
    <s v="FPLA presents FRIENDS IN TRANSIENT PLACES by Jonathan Caren: a magical story of modern life."/>
    <x v="0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5:58:38"/>
    <d v="2016-07-28T15:58:38"/>
  </r>
  <r>
    <x v="3340"/>
    <s v="King Lear"/>
    <s v="The Eno River Players is a community theater in Durham, North Carolina. We are trying to raise money to get our second show on its feet"/>
    <x v="4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23:22:34"/>
    <d v="2016-12-06T23:22:34"/>
  </r>
  <r>
    <x v="3341"/>
    <s v="Today I Live"/>
    <s v="A London flat, two stories play simultaneously. Irish mapmaker 1821, Iranian artist present day. Each senses the other. Worlds collide."/>
    <x v="4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9:10:21"/>
    <d v="2016-06-12T17:00:00"/>
  </r>
  <r>
    <x v="3342"/>
    <s v="Uprising Theatre Company's First Production"/>
    <s v="We believe in the power of stories to change the world. Theatre that inspires transformation."/>
    <x v="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7:06:50"/>
    <d v="2015-04-01T04:59:00"/>
  </r>
  <r>
    <x v="3343"/>
    <s v="The Girl Who Touched the Stars"/>
    <s v="Two sisters make a set of paper dolls which take them on a journey across lands, creating memories along the way."/>
    <x v="2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21:59:44"/>
    <d v="2016-04-13T13:18:00"/>
  </r>
  <r>
    <x v="3344"/>
    <s v="The Other Group Theatre"/>
    <s v="We are a company of crafted and trained actors, writers and directors dedicated to the principles set by the legendary Group Theatre."/>
    <x v="4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1T04:48:13"/>
    <d v="2014-08-30T04:48:13"/>
  </r>
  <r>
    <x v="3345"/>
    <s v="Ultramarine Girl: A Cup Full of Courage"/>
    <s v="Please help us raise funds for the production costs of a world premiere production of a play that will raise awareness for spina bifida"/>
    <x v="2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8T02:32:48"/>
    <d v="2015-04-18T00:37:00"/>
  </r>
  <r>
    <x v="3346"/>
    <s v="Shakespearean Youth Theatre (SYT) - The Tempest"/>
    <s v="Tempest opens Feb. 25. Please support Shakespeare, the arts and community youth theater! Be a part of something special!"/>
    <x v="4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9T00:35:10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x v="4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13:14:14"/>
    <d v="2016-05-08T21:00:00"/>
  </r>
  <r>
    <x v="3348"/>
    <s v="Macbeth"/>
    <s v="Old Hat's new production explores the bleak culture of war and the cosmic powers of guilt and imagination in Shakespeare's tragedy."/>
    <x v="0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13:24:40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x v="4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3T02:39:32"/>
    <d v="2016-06-13T17:00:00"/>
  </r>
  <r>
    <x v="3350"/>
    <s v="Visions"/>
    <s v="Nora Wageners TheaterstÃ¼ck lÃ¤dt den Zuschauer ein auf eine teils lustige, teils dÃ¼stere Reise ins Wohnzimmer der jungen, arbeitslosen K"/>
    <x v="4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6:50:11"/>
    <d v="2015-11-29T23:00:00"/>
  </r>
  <r>
    <x v="3351"/>
    <s v="Action To The Word's DRACULA"/>
    <s v="A thrilling 'steampunk' reworking of the infamous gothic horror novel by a powerhouse ensemble will leave you begging to be bitten."/>
    <x v="0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9:29:25"/>
    <d v="2014-07-23T11:00:00"/>
  </r>
  <r>
    <x v="3352"/>
    <s v="Brief Hiatus: Little Deaths 2016"/>
    <s v="Actors creating more theatre in Brighton. A LOT MORE. Classics, contemporary, new writing, Shakespeare, foreign translations and more."/>
    <x v="0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23:49:38"/>
    <d v="2016-07-01T23:00:00"/>
  </r>
  <r>
    <x v="3353"/>
    <s v="Nude: A play by Paul Hewitt"/>
    <s v="A new spoken word play, written by Paul Hewitt, in 3 parts about love and fate, inspired by the Ruba'iyat of Omar Khayyam."/>
    <x v="2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10:22:30"/>
    <d v="2016-05-02T23:00:00"/>
  </r>
  <r>
    <x v="3354"/>
    <s v="Strangeloop Theatre - A Focus on New Works"/>
    <s v="Help Strangeloop Theatre create and support new work by sponsoring our 2015-2016 season."/>
    <x v="4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7:26:46"/>
    <d v="2015-10-29T04:01:00"/>
  </r>
  <r>
    <x v="3355"/>
    <s v="Jelly Beans at Theatre503"/>
    <s v="Help get Jelly Beans to the Theatre503 stage. An important piece of new writing by Dan Pick, produced by Kuleshov Theatre"/>
    <x v="4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14:52:07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x v="4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9:34:32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x v="4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10:01:50"/>
    <d v="2014-08-01T10:01:50"/>
  </r>
  <r>
    <x v="3358"/>
    <s v="One-Man Show: &quot;The Book Of oded, Chapter 2&quot;"/>
    <s v="Alef productions, LLC is proud to present a World Premiere Play about Acceptance, Relationships,  Mortality and Love!"/>
    <x v="1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7:27:59"/>
    <d v="2014-11-19T08:27:59"/>
  </r>
  <r>
    <x v="3359"/>
    <s v="BEIRUT, LADY OF LEBANON"/>
    <s v="A Theatrical Production Celebrating the Lebanese Culture and the Human Spirit in Time of War."/>
    <x v="4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1T01:22:14"/>
    <d v="2017-02-25T01:22:14"/>
  </r>
  <r>
    <x v="3360"/>
    <s v="Pretty Butch"/>
    <s v="World Premiere, an M1 Singapore Fringe Festival 2017 commission."/>
    <x v="0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3T01:59:03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x v="0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5T00:36:30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x v="2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1T02:11:57"/>
    <d v="2015-03-07T04:55:00"/>
  </r>
  <r>
    <x v="3363"/>
    <s v="Making the Move--Edinburgh Fringe 2014"/>
    <s v="A first play about a first kiss, Making the Move is going to the Edinburgh Fringe festival.  Join the party, fall in love.  Help us!"/>
    <x v="0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8:30:45"/>
    <d v="2014-08-19T16:00:00"/>
  </r>
  <r>
    <x v="3364"/>
    <s v="Cancel The Sunshine"/>
    <s v="Cancel The SunshineÂ is a new play that explores living with a mental health condition in an honest, witty and articulate way."/>
    <x v="4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23:27:29"/>
    <d v="2016-03-15T21:00:00"/>
  </r>
  <r>
    <x v="3365"/>
    <s v="From the Pulpit to the Runway"/>
    <s v="A dazzling dramatic musical drama that takes place inside a Charm City Church! Help us finance a play that is back by popular demand!"/>
    <x v="4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3T02:26:32"/>
    <d v="2015-12-13T02:26:32"/>
  </r>
  <r>
    <x v="3366"/>
    <s v="Montclair Shakespeare Series"/>
    <s v="The Series will consist of free staged readings of Shakespeare's plays, brought to life by professional actors in Montclair, NJ."/>
    <x v="2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3T01:37:17"/>
    <d v="2015-05-13T01:37:17"/>
  </r>
  <r>
    <x v="3367"/>
    <s v="Only Forever at The Hope Theatre"/>
    <s v="An intense new play exploring how far you would go to protect your family.  Employing new graduates to give their careers a kickstart."/>
    <x v="2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22:24:54"/>
    <d v="2015-08-01T22:24:54"/>
  </r>
  <r>
    <x v="3368"/>
    <s v="Peter Pan by J.M. Barrie @ Open Space Arts"/>
    <s v="Help a non-profit community theatre create an unforgettable production of J.M. Barrie's classic play."/>
    <x v="4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6T04:47:39"/>
    <d v="2015-01-01T05:00:00"/>
  </r>
  <r>
    <x v="3369"/>
    <s v="The Collector, a play by Daniel Wade"/>
    <s v="How far would you go for revenge? The Collector is a dark thriller of regret, retribution and broken masculinity."/>
    <x v="0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6T00:59:40"/>
    <d v="2017-01-15T00:59:40"/>
  </r>
  <r>
    <x v="3370"/>
    <s v="&quot;I'm Alright&quot;...an Enso Theatre Education production."/>
    <s v="I'm Alright. A story of young women, told by young women, for the world."/>
    <x v="4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8:01:25"/>
    <d v="2016-12-17T08:00:00"/>
  </r>
  <r>
    <x v="3371"/>
    <s v="Red Planet (or One Way Ticket) Staged Reading"/>
    <s v="Help support Red Planet, a new science fiction play based off the Mars One exploration."/>
    <x v="2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20:59:25"/>
    <d v="2015-12-02T20:59:25"/>
  </r>
  <r>
    <x v="3372"/>
    <s v="All the Best, Jack"/>
    <s v="This play tells the story of the toxicity of sensationalism shown through one man's struggle with notoriety."/>
    <x v="4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13:09:16"/>
    <d v="2014-08-25T04:59:00"/>
  </r>
  <r>
    <x v="3373"/>
    <s v="The Rules: Sex, Lies &amp; Serial Killers"/>
    <s v="The Rules is a brand new black-comedy, serial-killer-romance debuting at the Edinburgh Fringe this August and we need your help!"/>
    <x v="4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20:30:40"/>
    <d v="2015-07-18T16:00:00"/>
  </r>
  <r>
    <x v="3374"/>
    <s v="HELP BUILD &quot;THE CASTLE&quot;"/>
    <s v="A rare  production of World acclaimed playwright Howard Barker's groundbreaking &amp; provocative 'The Castle'."/>
    <x v="4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7:33:36"/>
    <d v="2015-10-28T17:33:36"/>
  </r>
  <r>
    <x v="3375"/>
    <s v="The Frida Kahlo of Penge West"/>
    <s v="Production of wickedly funny new play for two women, written by iconic songwriter and ex-London's Burning man, Chris Larner"/>
    <x v="4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14:39:33"/>
    <d v="2014-05-18T14:39:33"/>
  </r>
  <r>
    <x v="3376"/>
    <s v="The Tutors"/>
    <s v="3 college grads struggling to fund their social network. 1 bratty blackmailing student. 1 dreamy Asian business man. 1 awesome play."/>
    <x v="0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6:49:54"/>
    <d v="2015-04-25T15:49:54"/>
  </r>
  <r>
    <x v="3377"/>
    <s v="To Kill a Machine"/>
    <s v="An empowering play about war time code breaker Alan Turing which tells the real story of a hero vilified for his sexuality and suicide."/>
    <x v="0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7:34:59"/>
    <d v="2015-03-20T16:56:00"/>
  </r>
  <r>
    <x v="3378"/>
    <s v="Rose of June"/>
    <s v="'Can you ever find acceptance in death?' _x000a_Rose of June is a piece of theatre exploring the stages of grief. Unity Theatre - September"/>
    <x v="2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8:31:46"/>
    <d v="2014-08-31T13:08:00"/>
  </r>
  <r>
    <x v="3379"/>
    <s v="The Promise"/>
    <s v="A play by Alexei Arbuzov about the lives of three teenagers during the Nazi siege of Leningrad, 1942, in a new adaptation by Nick Dear."/>
    <x v="4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12:20:00"/>
    <d v="2015-08-26T23:00:00"/>
  </r>
  <r>
    <x v="3380"/>
    <s v="A Hard Rain - New York Debut"/>
    <s v="A Hard Rain is a new play that takes place on the eve of the Stonewall riots in the â€˜hiddenâ€™ gay bars of 1969 Greenwich Village."/>
    <x v="4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22:52:58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x v="4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9T04:26:23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x v="4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10:20:56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x v="4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8:47:00"/>
    <d v="2016-06-23T18:47:00"/>
  </r>
  <r>
    <x v="3384"/>
    <s v="The Hat"/>
    <s v="Six gay men, emotional baggage, and online dating: what could go wrong? A play about looking for love and finding something better."/>
    <x v="0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5T02:06:08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x v="4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20:49:12"/>
    <d v="2014-12-10T20:49:12"/>
  </r>
  <r>
    <x v="3386"/>
    <s v="Going To Market"/>
    <s v="Stories from the Bronx make for an uncommon play. Help us finish funding this production, supported by the Kevin Spacey Foundation."/>
    <x v="4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5:28:2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x v="4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8:18:08"/>
    <d v="2014-12-14T18:18:08"/>
  </r>
  <r>
    <x v="3388"/>
    <s v="ICONS"/>
    <s v="ICONS is a unique new play about the Amazon warrior women from Greek myth and re-imagines them from a contemporary female perspective."/>
    <x v="4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11:04:01"/>
    <d v="2015-06-18T11:04:01"/>
  </r>
  <r>
    <x v="3389"/>
    <s v="Chimera Ensemble Productions Fund"/>
    <s v="Chimera Ensemble is launching 2 inaugural theater productions, and we need support to do high quality work!"/>
    <x v="1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13:31:22"/>
    <d v="2016-06-03T13:31:22"/>
  </r>
  <r>
    <x v="3390"/>
    <s v="Support 1140 Productions' 'Romeo Juliet'"/>
    <s v="1140 Productions adapts Shakespeare's 'Romeo and Juliet' for a contemporary audience. It's a raw, melancholic spin on the classic tale."/>
    <x v="4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8:35:45"/>
    <d v="2014-07-10T18:35:45"/>
  </r>
  <r>
    <x v="3391"/>
    <s v="TRAVELING needs a Reading"/>
    <s v="New play about the comfort and the danger of living with memories. Gay themes. Experienced team looking to present first reading"/>
    <x v="2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13:05:48"/>
    <d v="2014-08-08T22:28:00"/>
  </r>
  <r>
    <x v="3392"/>
    <s v="1 in 3"/>
    <s v="Life is more than the days you have left. 1 in 3 tells of two normal people &amp; their confrontation with mortality and the dice of fate."/>
    <x v="2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20:17:35"/>
    <d v="2016-05-06T20:17:35"/>
  </r>
  <r>
    <x v="3393"/>
    <s v="The Maltese Bodkin"/>
    <s v="hiSTORYstage presents a film noir-style comedy mystery with a Shakespearean twist performed as a 1944 radio drama."/>
    <x v="4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22:07:10"/>
    <d v="2014-11-06T00:46:00"/>
  </r>
  <r>
    <x v="3394"/>
    <s v="Buffer: Edinburgh Fringe 2014"/>
    <s v="Ambitious, Edinburgh-based company, Thrive Theatre, are bringing their brand new comedy BUFFER to the 2014 Edinburgh Fringe!"/>
    <x v="2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14:17:25"/>
    <d v="2014-07-27T14:17:25"/>
  </r>
  <r>
    <x v="3395"/>
    <s v="MIRAMAR"/>
    <s v="Miramar is a a darkly funny play exploring what it is we call â€˜homeâ€™."/>
    <x v="2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7:05:44"/>
    <d v="2015-05-30T18:10:00"/>
  </r>
  <r>
    <x v="3396"/>
    <s v="Rainbowtown"/>
    <s v="&quot;Rainbowtown&quot; is a new play for kids. Help us bring it to the Main Line during the 2014 Philadelphia Fringe Festival!"/>
    <x v="4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10:43:09"/>
    <d v="2014-06-01T03:59:00"/>
  </r>
  <r>
    <x v="3397"/>
    <s v="Waiting for Godot - Blue Sky Theatre &amp; Arts"/>
    <s v="Help a group of recovering alcoholics bring Samuel Beckett's classic to a seaside town!"/>
    <x v="2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11:28:49"/>
    <d v="2016-02-18T22:00:00"/>
  </r>
  <r>
    <x v="3398"/>
    <s v="Lord of the Flies - Syracuse University"/>
    <s v="We're mounting a theatrical adaptation of Lord of the Flies completely student directed, produced, designed, managed and performed."/>
    <x v="4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8:02:56"/>
    <d v="2014-11-21T17:00:00"/>
  </r>
  <r>
    <x v="3399"/>
    <s v="Spinning Wheel Youth Takeover"/>
    <s v="13 young people have taken over Spinning Wheel Theatre to choose, produce and create their own show from scratch."/>
    <x v="4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22:05:25"/>
    <d v="2015-02-21T22:05:25"/>
  </r>
  <r>
    <x v="3400"/>
    <s v="You, Me and That Guy"/>
    <s v="A hilarious comedy starring Sarah, a recent grad, who uses the magic of a mystical open mic to solve the problems of her relationships."/>
    <x v="1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22:53:34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x v="4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7:22:26"/>
    <d v="2015-08-07T17:22:26"/>
  </r>
  <r>
    <x v="3402"/>
    <s v="Liberty Falls, 54321"/>
    <s v="Itâ€™s a celebration of our heritage. Well, not all of ours. If you live in Liberty Falls, itâ€™s yours. If you donâ€™t, then it's not."/>
    <x v="6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14:50:43"/>
    <d v="2015-11-12T02:31:00"/>
  </r>
  <r>
    <x v="3403"/>
    <s v="'Fats and Tanya' - a play by Lucy Gallagher"/>
    <s v="Two worlds, one bond - no turning back._x000a_A dark comedy about domestic abuse and the power of an unlikely friendship"/>
    <x v="4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11:05:24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x v="2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12:05:02"/>
    <d v="2015-06-17T12:05:02"/>
  </r>
  <r>
    <x v="3405"/>
    <s v="Seance Theatre Performs Noel Coward's Blithe Spirit"/>
    <s v="We are Seance Theatre Group trying to fund our first performance, Noel Coward's hysterical comedy farce, Blithe Spirit."/>
    <x v="2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10T00:24:46"/>
    <d v="2016-03-01T23:59:00"/>
  </r>
  <r>
    <x v="3406"/>
    <s v="Voices of Swords"/>
    <s v="A funny and moving new play about two families dealing with aging parents in very different ways!"/>
    <x v="1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11:49:36"/>
    <d v="2014-07-16T11:49:36"/>
  </r>
  <r>
    <x v="3407"/>
    <s v="Chlorine Edinburgh 2014"/>
    <s v="Biddy is 24. Biddy is a hopeless romantic. Biddy always wanted to be a vegan. Find out what happens_x000a_when Biddy gets sectioned."/>
    <x v="4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10:08:09"/>
    <d v="2014-07-06T10:08:09"/>
  </r>
  <r>
    <x v="3408"/>
    <s v="&quot;She Has a Name&quot; on tour"/>
    <s v="Help us take &quot;She Has a Name&quot;, the human trafficking story of one victim, on tour to all over Northern and Central California."/>
    <x v="2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23:48:24"/>
    <d v="2014-07-18T23:48:24"/>
  </r>
  <r>
    <x v="3409"/>
    <s v="Who Said Theatre Presents: The Calm"/>
    <s v="Exciting and visceral new-writing that challenges the way we view the fine line between war and terror..."/>
    <x v="2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9:32:38"/>
    <d v="2016-07-31T20:58:00"/>
  </r>
  <r>
    <x v="3410"/>
    <s v="the southland company - LAUNCH LOS ANGELES"/>
    <s v="Join us in a campaign benefitting the southland company and its interdisciplinary artistic efforts in Los Angeles."/>
    <x v="4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10T00:59:5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x v="6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8T00:32:52"/>
    <d v="2015-10-08T00:32:52"/>
  </r>
  <r>
    <x v="3412"/>
    <s v="Joe Orton's Fred &amp; Madge"/>
    <s v="Rough Haired Pointer present for the first time ever Joe Orton's 'Fred &amp; Madge' at the Hope Theatre, Islington this Sept and Oct"/>
    <x v="4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23:01:02"/>
    <d v="2014-09-27T23:01:02"/>
  </r>
  <r>
    <x v="3413"/>
    <s v="Edward Albee's The Goat, or Who is Sylvia?"/>
    <s v="The RC Players are beyond excited to be bringing this controversial, socially-minded show to Michigan's campus, but we need your help!"/>
    <x v="2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7:35:38"/>
    <d v="2015-02-28T04:59:00"/>
  </r>
  <r>
    <x v="3414"/>
    <s v="PCSF PlayOffs 2016"/>
    <s v="A new twist on our annual festival of fully-produced plays by member playwrights, performed by a talented ensemble cast!"/>
    <x v="4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9:58:45"/>
    <d v="2016-12-01T07:59:00"/>
  </r>
  <r>
    <x v="3415"/>
    <s v="Balm in Gilead at Columbia"/>
    <s v="We are raising funds to allow for enhanced scenic, costume, and lighting design. Every dollar helps!"/>
    <x v="2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7T03:27:36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x v="4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9:54:05"/>
    <d v="2015-04-23T18:30:00"/>
  </r>
  <r>
    <x v="3417"/>
    <s v="Fury Theatre is Producing Oleanna"/>
    <s v="Fury Theatre is bringing Mamet's powerful play, Oleanna, to life!  Help us get ahead of funding so we can keep theater affordable."/>
    <x v="4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21:55:48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x v="4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20:01:47"/>
    <d v="2014-05-23T20:01:47"/>
  </r>
  <r>
    <x v="3419"/>
    <s v="HAMLET presented by AC Productions"/>
    <s v="As part of the 400th anniversary of Shakespeareâ€™s death, AC Productions will present a new production of Hamlet adapted by Peter Reid"/>
    <x v="4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9:43:05"/>
    <d v="2016-04-06T21:30:00"/>
  </r>
  <r>
    <x v="3420"/>
    <s v="Rounds. Set design campaign."/>
    <s v="A powerful and urgent tale of the first line of defence for the NHS. Based on true stories from junior doctors."/>
    <x v="2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5T02:10:02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x v="1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8:59:23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x v="4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13:29:36"/>
    <d v="2015-12-14T00:00:00"/>
  </r>
  <r>
    <x v="3423"/>
    <s v="And That's How The Story Goes"/>
    <s v="Forest Hills Eastern's Student Run Show 2015. Our goal is to present a professional quality show on a budget."/>
    <x v="2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21:52:21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x v="0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6:14:44"/>
    <d v="2015-02-05T06:59:00"/>
  </r>
  <r>
    <x v="3425"/>
    <s v="The Erlkings"/>
    <s v="The Erlkings is a play that uses the writings of the perpetrators of the Columbine Shooting to explore the inner lives of these boys."/>
    <x v="5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14:48:56"/>
    <d v="2014-10-04T14:48:56"/>
  </r>
  <r>
    <x v="3426"/>
    <s v="Holocene"/>
    <s v="Part ghost story, part cautionary tale, Holocene is a play about the end of our world, and the beginning of another."/>
    <x v="4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2T01:21:43"/>
    <d v="2014-09-21T02:00:00"/>
  </r>
  <r>
    <x v="3427"/>
    <s v="We Were Kings"/>
    <s v="A new play developed in collaboration with graduating theatre makers, premiering at the Edinburgh Fringe Festival 2014."/>
    <x v="4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5:29:12"/>
    <d v="2014-07-02T15:29:12"/>
  </r>
  <r>
    <x v="3428"/>
    <s v="CREDITORS | Jack Studio Theatre | Smith after Strindberg"/>
    <s v="The WORLD PREMIERE of Neil Smith's beautiful and thrilling new version of Strindberg's modern masterpiece - CREDITORS."/>
    <x v="4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7:17:27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x v="2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9T00:31:01"/>
    <d v="2016-11-02T00:31:01"/>
  </r>
  <r>
    <x v="3430"/>
    <s v="Being Patient"/>
    <s v="We need support for our play so we can promote awareness of kidney diseases and the effect it has on sufferers and their families."/>
    <x v="4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22:41:41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x v="4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7:32:33"/>
    <d v="2014-08-18T17:32:33"/>
  </r>
  <r>
    <x v="3432"/>
    <s v="Love Letters"/>
    <s v="Bare Theatre stages A.R. Gurney's Pulitzer Finalist script about a relationship spanning a lifetime and long distance."/>
    <x v="4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13:56:54"/>
    <d v="2016-02-05T22:00:00"/>
  </r>
  <r>
    <x v="3433"/>
    <s v="The Dybbuk"/>
    <s v="death&amp;pretzels presents their first Chicago based project:_x000a_The Dybbuk by S. Ansky"/>
    <x v="0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7T01:30:55"/>
    <d v="2014-06-17T03:00:00"/>
  </r>
  <r>
    <x v="3434"/>
    <s v="The Williams Project"/>
    <s v="Bringing Tennessee Williams, Shakespeare, and 8 world class actors to Longview, Washington to build a play in and for the community."/>
    <x v="1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9:07:49"/>
    <d v="2014-07-10T09:07:49"/>
  </r>
  <r>
    <x v="3435"/>
    <s v="Tickets for the Tenderloin"/>
    <s v="People Of Interest is providing free tickets to &quot;Campo Maldito&quot; for Tenderloin residents who could not otherwise afford to see it."/>
    <x v="4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14:48:13"/>
    <d v="2016-08-07T03:00:00"/>
  </r>
  <r>
    <x v="3436"/>
    <s v="â€œDamselflyâ€ Gracing the stage"/>
    <s v="Please help us fund &quot;Damselfly&quot; - The Play ( put on by Saints on Stage Alumni &amp; sponsored by Mothers Against Medical Error)"/>
    <x v="0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12:59:53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x v="4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7:03:40"/>
    <d v="2015-08-19T17:03:40"/>
  </r>
  <r>
    <x v="3438"/>
    <s v="KLIPPIES"/>
    <s v="Klippies is the debut play from Johannesburg-born writer Jessica SiÃ¢n, premiering at the Southwark Playhouse, London in May 2015."/>
    <x v="4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22:16:07"/>
    <d v="2015-05-02T21:00:00"/>
  </r>
  <r>
    <x v="3439"/>
    <s v="Cirque Inspired Alice's Adventures in Wonderland"/>
    <s v="Help a small theater produce an original adaptation of Lewis Carroll's classic story."/>
    <x v="4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21:52:10"/>
    <d v="2016-01-19T04:59:00"/>
  </r>
  <r>
    <x v="3440"/>
    <s v="Gruesome Playground Injuries"/>
    <s v="LA-based team of professional actors and directors taking Rajiv Joseph's harrowing and romantic play to the Boulder community."/>
    <x v="0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9T02:57:08"/>
    <d v="2014-07-11T16:15:00"/>
  </r>
  <r>
    <x v="3441"/>
    <s v="Putting on a great play in Los Angeles!"/>
    <s v="We are producing the play Bug, by Tracy Letts.  This will be an inspiring show, and a great way to bring help to a great LA charity."/>
    <x v="4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10:18:41"/>
    <d v="2015-11-13T20:17:00"/>
  </r>
  <r>
    <x v="3442"/>
    <s v="An Evening of Radio"/>
    <s v="An Evening of Radio aims to showcase original work written by undergraduate playwriting students in the style of live staged readings."/>
    <x v="2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20:11:12"/>
    <d v="2015-05-30T20:11:12"/>
  </r>
  <r>
    <x v="3443"/>
    <s v="Reading of a New Play by Garrett Zuercher"/>
    <s v="A new play about dual-faced identities in the gay community, particularly among those who are deaf and those living with HIV."/>
    <x v="4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12:35:46"/>
    <d v="2014-09-09T12:35:46"/>
  </r>
  <r>
    <x v="3444"/>
    <s v="Training young artists! Act Yo' Age Theatre Co debut"/>
    <s v="WE NEED YOUR HELP! We are a small town youth arts ensemble, training kids excited about theatre. We need dollars. We need YOU!"/>
    <x v="2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6:59:46"/>
    <d v="2016-06-08T13:59:00"/>
  </r>
  <r>
    <x v="3445"/>
    <s v="Axon Theatre - First Project (Phase 1)"/>
    <s v="Rehearsal &amp; development of our first project as Axon Theatre: &quot;The Star-Spangled Girl&quot; in South Wales."/>
    <x v="4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12:43:56"/>
    <d v="2015-10-23T12:43:56"/>
  </r>
  <r>
    <x v="3446"/>
    <s v="'Pope Head' - The World Tour of Australia"/>
    <s v="Pope Head: The Secret Life of Francis Bacon â€“ A solo show celebrating the artist. Touring a land Down Under 12 Feb - 14 March '15."/>
    <x v="4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9:58:45"/>
    <d v="2015-02-05T12:20:00"/>
  </r>
  <r>
    <x v="3447"/>
    <s v="The Vagabond Halfback"/>
    <s v="&quot;He was a poet, a vagrant, a philosopher, a lady's man and a hard drinker&quot;"/>
    <x v="4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21:20:12"/>
    <d v="2016-03-18T20:20:12"/>
  </r>
  <r>
    <x v="3448"/>
    <s v="The Mount, new play about Edith Wharton"/>
    <s v="The Mount-- a new play based off the life of Edith Wharton-- is having its premiere reading AT the real Mount in Lenox, MA!"/>
    <x v="4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7T02:51:29"/>
    <d v="2014-12-17T02:51:29"/>
  </r>
  <r>
    <x v="3449"/>
    <s v="Love Letters To My Children, directed by Charles J. Ouda"/>
    <s v="Help us produce this original play! The play will be presented at the LSTFI July 12-14. Follow us on Facebook."/>
    <x v="2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1T01:15:38"/>
    <d v="2016-07-09T04:00:00"/>
  </r>
  <r>
    <x v="3450"/>
    <s v="The Beautiful House"/>
    <s v="The Beautiful House' is a story of modern mummification and the present day post-humanist crisis in our relationship with death."/>
    <x v="2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6:54:31"/>
    <d v="2015-04-02T15:54:31"/>
  </r>
  <r>
    <x v="3451"/>
    <s v="The Twilight Zone Play"/>
    <s v="I'm a high school student in New Jersey planning on producing and directing a Twilight Zone Play for a &quot;One Act&quot; competition."/>
    <x v="2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7:22:07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x v="4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5:20:26"/>
    <d v="2014-07-23T03:59:00"/>
  </r>
  <r>
    <x v="3453"/>
    <s v="'Patagonia' - by Robert George"/>
    <s v="A full length comedy, Patagonia follows Grason and Jerry on their journey through a magical, South-American rainforest."/>
    <x v="2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23:29:16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x v="2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6:45:59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1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8:00:27"/>
    <d v="2016-10-13T18:00:27"/>
  </r>
  <r>
    <x v="3456"/>
    <s v="THIEF"/>
    <s v="&quot;Thief,&quot; a one man touring show, a theatrical experience portraying a supernatural story about the 3 days Jesus spent in the grave."/>
    <x v="4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7-01T04:56:07"/>
    <d v="2014-08-01T06:59:00"/>
  </r>
  <r>
    <x v="3457"/>
    <s v="The Impossible Adventures Of Supernova Jones"/>
    <s v="Robots, Space Battles, Mystery, and Intrigue. Nothing is Impossible..."/>
    <x v="4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6:57:37"/>
    <d v="2015-02-12T05:59:00"/>
  </r>
  <r>
    <x v="3458"/>
    <s v="J. Lee Vocque's BASED ON ACTUAL EVENTS"/>
    <s v="I promised my mother on her deathbed that I would tell the world MY story, so here it goes...crossing fingers, 2015 SF FRINGE"/>
    <x v="2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7T04:51:43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x v="2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11:31:00"/>
    <d v="2016-05-20T11:31:00"/>
  </r>
  <r>
    <x v="3460"/>
    <s v="Pushers"/>
    <s v="'Pushers' is an exciting new play and the first project for brand new theatre company, Ain't Got No Home Productions."/>
    <x v="2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12:39:12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x v="2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5:11:19"/>
    <d v="2016-10-29T03:00:00"/>
  </r>
  <r>
    <x v="3462"/>
    <s v="Upstart Crows of Santa Fe Stage Weapons"/>
    <s v="Help the Upstart Crows of Santa Fe bring Shakespeare's Julius Caesar to life with quality wooden stage swords!"/>
    <x v="2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21:33:48"/>
    <d v="2015-07-10T18:00:00"/>
  </r>
  <r>
    <x v="3463"/>
    <s v="Uncalled For Presents: Playday Mayday in Toronto!"/>
    <s v="Uncalled For is finally bringing their latest work of intelligently reckless stream-of-consciousness sketch comedy to Toronto."/>
    <x v="1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22:03:05"/>
    <d v="2016-10-11T03:59:00"/>
  </r>
  <r>
    <x v="3464"/>
    <s v="SHE! Is History!"/>
    <s v="Why Do We Know More About Kim Kardashian Than Abigail Adams?  Let's produce and publish a play about women who MAKE and MADE history!"/>
    <x v="0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4T03:07:17"/>
    <d v="2016-08-23T03:07:17"/>
  </r>
  <r>
    <x v="3465"/>
    <s v="Crooked Tree Theatre Presents Family Duels"/>
    <s v="Family Duels is a tragicomedy about family, filth, fraud and fornication. Please help us bring Crooked Tree to the Camden Fringe."/>
    <x v="4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5:01:12"/>
    <d v="2015-08-09T16:00:00"/>
  </r>
  <r>
    <x v="3466"/>
    <s v="Spotlight Youth Theater Production of Wizard"/>
    <s v="The Spotlight Youth Theater is a program where every participant has a moment in the spotlight."/>
    <x v="4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20T00:27:30"/>
    <d v="2016-04-19T23:27:30"/>
  </r>
  <r>
    <x v="3467"/>
    <s v="Venus in Fur, Los Angeles."/>
    <s v="Venus in Fur, By David Ives."/>
    <x v="4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6:07:12"/>
    <d v="2015-03-20T15:07:12"/>
  </r>
  <r>
    <x v="3468"/>
    <s v="Publicity for &quot;When Yellow Were the Stars on Earth&quot;"/>
    <s v="Amidst the atrocities of WWII, two women transcend enemy lines to make the ultimate heroic sacrifice."/>
    <x v="1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8:22:09"/>
    <d v="2016-09-21T03:00:00"/>
  </r>
  <r>
    <x v="3469"/>
    <s v="An Evening of Original One Acts"/>
    <s v="Original plays written, performed, and produced by young and diverse theater artists - alumni from Hostos Lincoln Academy in the Bronx."/>
    <x v="4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5:24:05"/>
    <d v="2016-04-28T15:24:05"/>
  </r>
  <r>
    <x v="3470"/>
    <s v="She Kills Monsters"/>
    <s v="The New Artist's Circle is a theatre company dedicated to bringing the arts to young people."/>
    <x v="2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8T00:31:42"/>
    <d v="2016-07-15T21:38:00"/>
  </r>
  <r>
    <x v="3471"/>
    <s v="Different is Dangerous"/>
    <s v="Fast paced, two hander which uses headphone verbatim technique to give an insight into the everyday lives of Leeds city locals."/>
    <x v="2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9:41:30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x v="4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6T04:05:31"/>
    <d v="2014-11-06T05:59:00"/>
  </r>
  <r>
    <x v="3473"/>
    <s v="King Sisyphus"/>
    <s v="A modern telling of the Greek myth. Sisyphus defies the Gods and attempts to change the world order... but can he overcome his fate?"/>
    <x v="4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20:01:36"/>
    <d v="2015-03-20T20:27:00"/>
  </r>
  <r>
    <x v="3474"/>
    <s v="Be Prepared"/>
    <s v="Help us get actor-writer Ian Bonar's debut play - a hilarious, heartbreaking story of grief and loss - to the 2016 Edinburgh Fringe."/>
    <x v="4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12:02:11"/>
    <d v="2016-07-20T12:02:11"/>
  </r>
  <r>
    <x v="3475"/>
    <s v="Score"/>
    <s v="Score is a musical play inspired by true stories of parents who have recovered from addiction and regained their children."/>
    <x v="2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21:08:24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x v="2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6:43:10"/>
    <d v="2014-10-27T03:00:00"/>
  </r>
  <r>
    <x v="3477"/>
    <s v="PCSF's Biannual 24-Hour Play Festival"/>
    <s v="8 ten-minute plays, written, directed, rehearsed, and fully produced in only 24 hours! Are we crazy? You bet we are!"/>
    <x v="4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7:40:43"/>
    <d v="2015-05-17T03:00:00"/>
  </r>
  <r>
    <x v="3478"/>
    <s v="Measure for Measure"/>
    <s v="Bare Theatre takes on Shakespeare's most notorious &quot;problem play,&quot; which asks how far we are willing to go to do what is right."/>
    <x v="4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22:00:22"/>
    <d v="2015-03-16T21:00:00"/>
  </r>
  <r>
    <x v="3479"/>
    <s v="Civil Rogues"/>
    <s v="A new comedy about what happened to a band of foolhardy actors when the Puritans closed the theatres in the 1640s."/>
    <x v="4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20:31:20"/>
    <d v="2014-06-21T20:31:20"/>
  </r>
  <r>
    <x v="3480"/>
    <s v="Georgia - the full cast production"/>
    <s v="Georgia is a play that looks at the taboo topic of rape in a relationship.  It's a play about perspectives and various viewpoints."/>
    <x v="4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7:37:07"/>
    <d v="2015-07-10T21:00:00"/>
  </r>
  <r>
    <x v="3481"/>
    <s v="FIX THE FITZ"/>
    <s v="One of Australia's greatest theatres needs your help. Please help us refurnish, fit out and restore this legendary storytelling venue."/>
    <x v="1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5:56:28"/>
    <d v="2015-01-02T05:56:28"/>
  </r>
  <r>
    <x v="3482"/>
    <s v="Old Trunk - Edinburgh 2014"/>
    <s v="Critically-acclaimed new-writing company Old Trunk make their Edinburgh debut alternating their two darkly comic plays."/>
    <x v="4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8:31:06"/>
    <d v="2014-07-06T18:31:06"/>
  </r>
  <r>
    <x v="3483"/>
    <s v="The Faculty Lounge"/>
    <s v="Join 5 high school teachers in the lounge of every high school in America.  Hear what they never say in the classroom."/>
    <x v="4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6:03:01"/>
    <d v="2014-07-03T16:03:01"/>
  </r>
  <r>
    <x v="3484"/>
    <s v="Macbeth in the Basement"/>
    <s v="MACBETH IN THE BASEMENT will premiere at the Capital Fringe Festival in July 2016. A teenage kingâ€™s rise and fall in a vicious game."/>
    <x v="4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8:14:59"/>
    <d v="2016-06-15T18:14:59"/>
  </r>
  <r>
    <x v="3485"/>
    <s v="An Evening with Sarah Pettyfer"/>
    <s v="We're trying to get our play, &quot;An Evening With Sarah Pettyfer,&quot; to the  Orlando Fringe Festival. The only thing is...we need your help!"/>
    <x v="4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6:38:00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x v="4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21:00:01"/>
    <d v="2015-06-03T06:59:00"/>
  </r>
  <r>
    <x v="3487"/>
    <s v="Jericho Creek"/>
    <s v="Jericho Creek is an original production by Fledgling Theatre Company which will be performed at The Cockpit Theatre in July 2015"/>
    <x v="4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22:34:12"/>
    <d v="2015-06-24T22:34:12"/>
  </r>
  <r>
    <x v="3488"/>
    <s v="Gorilla Theater Productions Presents: Phase 3"/>
    <s v="GTP has been protected financially by The Director since 2012. Now it's time for the community. Do you want GTP? Are we worth it?"/>
    <x v="4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8:26:00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x v="0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5:15:31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x v="4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9:15:24"/>
    <d v="2016-04-13T19:15:24"/>
  </r>
  <r>
    <x v="3491"/>
    <s v="William Shakespeare's The Tempest"/>
    <s v="Shakespeare Company at UCLA presents The Tempest under the stars in the Fowler Museum Amphitheater. Bring your blankets and enjoy!"/>
    <x v="2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5:59:44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x v="4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1T00:13:17"/>
    <d v="2015-10-26T00:13:17"/>
  </r>
  <r>
    <x v="3493"/>
    <s v="Not Your Garden Variety Theater"/>
    <s v="We need your help purchasing a stage for our production of the Wizard of Oz! This program is helping children with autism. Thank you!"/>
    <x v="4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20:47:16"/>
    <d v="2014-08-17T05:11:00"/>
  </r>
  <r>
    <x v="3494"/>
    <s v="Special in a Bad Way"/>
    <s v="&quot;Special in a Bad Way&quot; is a comedy that questions American Public Schools in their treatment of the so called, 'learning disabled.'"/>
    <x v="2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5:09:35"/>
    <d v="2016-11-26T06:00:00"/>
  </r>
  <r>
    <x v="3495"/>
    <s v="The Village - one woman show"/>
    <s v="A one-woman show by Canadian artist Tina Milo. it is a multimedia show about an actress auditioning for a role of a depressed woman."/>
    <x v="0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8:18:29"/>
    <d v="2014-11-01T17:18:00"/>
  </r>
  <r>
    <x v="3496"/>
    <s v="Resurrecting LIZZIE BORDEN LIVE"/>
    <s v="A one-woman play based on Lizzie Borden who was accused of the brutal hatchet murders of her father and step-mother.  Workshop Oct NYC."/>
    <x v="4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20:19:26"/>
    <d v="2016-09-11T20:19:26"/>
  </r>
  <r>
    <x v="3497"/>
    <s v="Send SACKERSON to SD Fringe"/>
    <s v="We've been invited to the San Diego International Fringe Festival. Can you help us get there? Special performances in SLC and OREM."/>
    <x v="4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7:48:24"/>
    <d v="2016-06-02T22:00:00"/>
  </r>
  <r>
    <x v="3498"/>
    <s v="Mamahood: turn and face the strange"/>
    <s v="This solo show has the power to profoundly impact new mothers and those that love them and to educate &amp; change how we support them."/>
    <x v="4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30T03:48:24"/>
    <d v="2016-05-28T21:44:00"/>
  </r>
  <r>
    <x v="3499"/>
    <s v="Fefu and Her Friends"/>
    <s v="Figure 8 Troupe's debut performance! A stunning piece of theatre written by premier female playwright Maria Irene Fornes."/>
    <x v="4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8T00:52:05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x v="4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22:03:58"/>
    <d v="2016-03-07T04:59:00"/>
  </r>
  <r>
    <x v="3501"/>
    <s v="Pig by Alex Oates (London Run)"/>
    <s v="'Pig' by Alex Oates is an urgent and dark comedy with live music that discusses the vital issue of the state of our police force."/>
    <x v="4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8:19:55"/>
    <d v="2015-09-11T18:19:55"/>
  </r>
  <r>
    <x v="3502"/>
    <s v="Dickhead"/>
    <s v="Dickhead is a play about one man's struggle with the dicks in his head. If you want to know more stop being a twat and put out...please"/>
    <x v="4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20:08:44"/>
    <d v="2016-03-16T03:59:00"/>
  </r>
  <r>
    <x v="3503"/>
    <s v="Tarantella"/>
    <s v="A group of Sicilian immigrants in New York struggle to deal with conflict from both within the family and from without."/>
    <x v="4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11:28:48"/>
    <d v="2016-07-24T11:28:48"/>
  </r>
  <r>
    <x v="3504"/>
    <s v="Sterling Lion Theater Company"/>
    <s v="The Sterling Lion Theater Company is a non-profit theater group established for the benefit of the Connecticut lower Naugatuck Valley."/>
    <x v="4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7:58:11"/>
    <d v="2015-11-19T18:58:11"/>
  </r>
  <r>
    <x v="3505"/>
    <s v="Second Act: The Four Disgracers"/>
    <s v="Four myths._x000a_Four writers._x000a_Four new takes._x000a__x000a_The Four Disgracers comes to the stage to launch a new theatre group, Ixion."/>
    <x v="4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22:27:2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x v="4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7:37:20"/>
    <d v="2014-08-23T17:37:20"/>
  </r>
  <r>
    <x v="3507"/>
    <s v="The Chameleon Fools Theatre Troupe Project"/>
    <s v="Please help our troupe bring our first project from planning to reality! Join us on one exciting ride!"/>
    <x v="1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22:08:57"/>
    <d v="2016-05-31T22:08:57"/>
  </r>
  <r>
    <x v="3508"/>
    <s v="Roll The Dice Theatre Company"/>
    <s v="Roll The Dice Theatre Company revolves around taking risks in the game of life vicariously through beloved childhood games."/>
    <x v="2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7:30:53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x v="4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20:37:46"/>
    <d v="2014-11-21T04:55:00"/>
  </r>
  <r>
    <x v="3510"/>
    <s v="Shakespeare in the Park: Much Ado About Nothing"/>
    <s v="The Uncommon Loons return with Much Ado for a 2nd production of Shakespeare in Minnesota's Nature on the banks of the Mississippi!"/>
    <x v="2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14:54:06"/>
    <d v="2014-07-02T14:54:06"/>
  </r>
  <r>
    <x v="3511"/>
    <s v="Silent Planet"/>
    <s v="The world premiere of the first full-length play by Eve Leigh, at the intimate Finborough Theatre in London."/>
    <x v="4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20:58:15"/>
    <d v="2014-11-07T18:30:00"/>
  </r>
  <r>
    <x v="3512"/>
    <s v="With My Eyes Wide Open"/>
    <s v="We're making a hard hitting, innovative play which will open your eyes to what mental illness is like in the mind of the sufferer."/>
    <x v="4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12:53: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x v="4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2T02:18:32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20:19:12"/>
    <d v="2015-02-02T04:59:00"/>
  </r>
  <r>
    <x v="3515"/>
    <s v="Twelfth Night by William Shakespeare"/>
    <s v="We are casting an all-inclusive production of Shakespeare's Twelfth Night in a non-traditional performance space."/>
    <x v="4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8:32:51"/>
    <d v="2015-05-31T18:32:51"/>
  </r>
  <r>
    <x v="3516"/>
    <s v="The March of the Bonus Army"/>
    <s v="A new play about a lesser known yet pivotal event in American history, about a group of WWI Veterans fighting for their rights."/>
    <x v="4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5T00:14:30"/>
    <d v="2014-09-08T03:00:00"/>
  </r>
  <r>
    <x v="3517"/>
    <s v="A Bright Room Called Day by Tony Kushner"/>
    <s v="Support an outstanding cast of actors to take on a professional production of a masterpiece of modern theatre"/>
    <x v="4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9:37:14"/>
    <d v="2014-07-04T11:00:00"/>
  </r>
  <r>
    <x v="3518"/>
    <s v="BEASTS OF BAVERLY GROVE"/>
    <s v="One play.  Two theaters.  See the story from both sides and then decide for yourself - who are the BEASTS OF BAVERLY GROVE?"/>
    <x v="4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8:48:19"/>
    <d v="2014-10-02T14:21:00"/>
  </r>
  <r>
    <x v="3519"/>
    <s v="Bookstory"/>
    <s v="Bookstory is a tiny puppet musical with some very big ideas that tells the story of the story in the digital age"/>
    <x v="4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14:22:30"/>
    <d v="2015-03-04T14:22:30"/>
  </r>
  <r>
    <x v="3520"/>
    <s v="Protocols"/>
    <s v="Help us to bring &quot;Protocols&quot; at the 2015 Camden Fringe. The most controversial play of the year."/>
    <x v="4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9:46:52"/>
    <d v="2015-09-06T13:47:00"/>
  </r>
  <r>
    <x v="3521"/>
    <s v="As the Naked Lead the Blind (Play)"/>
    <s v="A professionally directed/acted workshop &amp; reading for a new play depicting sexual addiction and its crippling effect on relationships."/>
    <x v="2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8:40:20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x v="4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8:57:26"/>
    <d v="2015-09-15T10:06:00"/>
  </r>
  <r>
    <x v="3523"/>
    <s v="Magnificence"/>
    <s v="An old play about our world. Set in 1970s England, Magnificence is a gut-wrenching story of radicalisation, idealism and pity."/>
    <x v="4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9:32:28"/>
    <d v="2016-09-25T23:00:00"/>
  </r>
  <r>
    <x v="3524"/>
    <s v="Sweet, Sweet Spirit"/>
    <s v="A West Texas matriarch is enraged by the news that her gay grandson has been the victim of a hate crime committed by his own father."/>
    <x v="1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8:19:33"/>
    <d v="2014-09-13T04:00:00"/>
  </r>
  <r>
    <x v="3525"/>
    <s v="Talk to Me Like The Rain and Let Me Listen"/>
    <s v="The Attic interns present Tennessee Williams's &quot;Talk to Me Like the Rain and Let Me Listen&quot; performing at The Flea Theater!"/>
    <x v="2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6:41:46"/>
    <d v="2015-08-09T16:00:00"/>
  </r>
  <r>
    <x v="3526"/>
    <s v="Human, Kind Theater Project"/>
    <s v="By day we perform Acts of Kindness, by night we perform free theater, all sustained by the love of our neighbors, not ticket prices."/>
    <x v="4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8:02:51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x v="0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2T00:33:25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x v="4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12:01:5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8:16:58"/>
    <d v="2015-07-13T01:00:00"/>
  </r>
  <r>
    <x v="3530"/>
    <s v="Far From Fiction"/>
    <s v="â€œFar From Fictionâ€ is a powerful play, written by Sally Willis, offering insights into a new understanding of  female psychology."/>
    <x v="4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14:57:37"/>
    <d v="2016-04-10T20:00:00"/>
  </r>
  <r>
    <x v="3531"/>
    <s v="The Reinvention of Lily Johnson"/>
    <s v="A political comedy for a crazy election year"/>
    <x v="4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5:42:14"/>
    <d v="2016-06-30T15:42:14"/>
  </r>
  <r>
    <x v="3532"/>
    <s v="&quot;I Will Speak For Myself&quot;"/>
    <s v="Our goal: To produce a stirring one-woman show historically based on African-American womenâ€™s experiences, struggles, and journeys."/>
    <x v="2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14:23:47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x v="2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8:16:07"/>
    <d v="2015-11-11T19:16:07"/>
  </r>
  <r>
    <x v="3534"/>
    <s v="Night of Ashes"/>
    <s v="A Theatrical Prequel to Hell's Rebels, the current Pathfinder Adventure Path from Paizo Publishing"/>
    <x v="0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5:00:23"/>
    <d v="2015-10-01T15:00:23"/>
  </r>
  <r>
    <x v="3535"/>
    <s v="Twelve Angry Women"/>
    <s v="On the 60th anniversary of Twelve Angry Men, 12 female writers create 12 short pieces about what makes them angry."/>
    <x v="4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5:21:50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x v="2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7:27:05"/>
    <d v="2015-12-20T11:59:00"/>
  </r>
  <r>
    <x v="3537"/>
    <s v="The Untold Tales of the Brothers Grimm"/>
    <s v="A fast-pace, zany comedy involving six actors performing seven usually untold Grimm Fairy Tales about giants, witches, demons and more!"/>
    <x v="2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8:30:16"/>
    <d v="2014-11-17T07:59:00"/>
  </r>
  <r>
    <x v="3538"/>
    <s v="'Mooring' - Vocal Point Theatre Project"/>
    <s v="A play about riverside homelessness, inspired by true events. Shows at Brunel Museum, 240 Project and similar community organisations."/>
    <x v="4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10:05:40"/>
    <d v="2016-08-17T10:05:40"/>
  </r>
  <r>
    <x v="3539"/>
    <s v="Chokehold"/>
    <s v="A searing new play that takes  an unflinching look at the terrible costs of police shootings in the African American community."/>
    <x v="2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8:08:42"/>
    <d v="2016-09-08T18:08:42"/>
  </r>
  <r>
    <x v="3540"/>
    <s v="The Silence at the Song's End"/>
    <s v="A brand new stage adaptation of the Libby Purves/Nicholas Heiney book. A new work involving music, poetry and fajitas. #timetochange"/>
    <x v="2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7T00:04:51"/>
    <d v="2016-06-26T00:04:51"/>
  </r>
  <r>
    <x v="3541"/>
    <s v="Twelfth Night or What You Will"/>
    <s v="Yellowbelly Theatre needs your help to bring this incredible play of love, lust and mistaken identity to life in our debut performance!"/>
    <x v="4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7:31:15"/>
    <d v="2015-08-31T17:31:15"/>
  </r>
  <r>
    <x v="3542"/>
    <s v="Gifts of War"/>
    <s v="Ancient Greece. Giddy, champagne soaked debauchery celebrating the Trojan War's end leads to a shocking and deadly surprise."/>
    <x v="0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14:23:42"/>
    <d v="2014-09-07T14:23:42"/>
  </r>
  <r>
    <x v="3543"/>
    <s v="&quot;CIRQUE CAPRICIEUX, the greatest one woman show on earth&quot;"/>
    <s v="A circus theater show. An escaped carousel horse and a beautiful wire dancer let the fantasies run wild."/>
    <x v="4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8:07:39"/>
    <d v="2015-06-25T18:07:39"/>
  </r>
  <r>
    <x v="3544"/>
    <s v="Gruoch, or Lady Macbeth"/>
    <s v="Death &amp; Pretzels presents the world premiere of Paul Pasulka's Gruoch, or Lady Macbeth"/>
    <x v="4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9:57:37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x v="2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9:22:39"/>
    <d v="2015-04-11T19:22:39"/>
  </r>
  <r>
    <x v="3546"/>
    <s v="2015 Philadelphia Premier: Bonhoeffer's Cost"/>
    <s v="Help us produce this revealing play about Nazi-resistance member Dietrich Bonhoeffer and his final years of incarceration during WWII."/>
    <x v="4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5:51:24"/>
    <d v="2015-04-01T03:59:00"/>
  </r>
  <r>
    <x v="3547"/>
    <s v="Tommy and Me by Ray Didinger - Theatre Exile"/>
    <s v="Help to bring this heart warming story of Ray Didinger's relationship with his boyhood hero Tommy McDonald to life."/>
    <x v="7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20T01:53:21"/>
    <d v="2016-05-14T03:59:00"/>
  </r>
  <r>
    <x v="3548"/>
    <s v="THE UNDERSTUDY @ WORKING STAGE"/>
    <s v="We're putting together a production of THE UNDERSTUDY by Theresa Rebeck and hope you'll help us share this story."/>
    <x v="4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22:36:54"/>
    <d v="2016-03-05T01:00:00"/>
  </r>
  <r>
    <x v="3549"/>
    <s v="The Munitionettes"/>
    <s v="Help us bring to life tales of hardship, danger and community of extraordinary women working in WW1 munitions factories."/>
    <x v="4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9:27:53"/>
    <d v="2015-09-04T09:27:53"/>
  </r>
  <r>
    <x v="3550"/>
    <s v="MOONFACE"/>
    <s v="MOONFACE explores the formative f***k-ups of adolescence. Fresh, incisive new writing. Monologue, movement and striking naturalism."/>
    <x v="4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21:26:38"/>
    <d v="2016-05-02T21:26:38"/>
  </r>
  <r>
    <x v="3551"/>
    <s v="2014 UASPA Theatre Showcase"/>
    <s v="UASPA is a performing arts high school producing its 2014 Theatre Showcase featuring our strongest performances and original work."/>
    <x v="4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12:22:50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x v="2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14:05:24"/>
    <d v="2014-06-28T14:05:24"/>
  </r>
  <r>
    <x v="3553"/>
    <s v="Coming Home"/>
    <s v="Professional actors bring to life the true stories of 5 African-Americans struggling with mental health and their search for healing."/>
    <x v="0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1T00:41:20"/>
    <d v="2015-08-12T00:00:00"/>
  </r>
  <r>
    <x v="3554"/>
    <s v="MASKS: Off-Broadway Debut"/>
    <s v="MASKS is a dramedy dealing with what it means to be alive, the reliability of identity, and what it means to suffer."/>
    <x v="0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2T01:12:39"/>
    <d v="2015-02-11T17:00:00"/>
  </r>
  <r>
    <x v="3555"/>
    <s v="Free Theatre for Kids: Baby Living Room"/>
    <s v="Baby Living Room is a project created by Spazio Farma Mestre for children: free theatre for kids as sustainable education for families"/>
    <x v="4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10:36:34"/>
    <d v="2016-11-17T11:36:34"/>
  </r>
  <r>
    <x v="3556"/>
    <s v="Immortal"/>
    <s v="'Immortal', a play about five English Air Bombers in WW2, is an exciting first project for the brand new Production Company, GreanTea."/>
    <x v="4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5:35:24"/>
    <d v="2014-08-17T15:35:24"/>
  </r>
  <r>
    <x v="3557"/>
    <s v="Good Bread Alley"/>
    <s v="A play by April Yvette Thompson. A Gullah Healer Woman and an Afro-Cuban Priest forge a new world of magic &amp; dreams in Jim Crow Miami."/>
    <x v="10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6:38:31"/>
    <d v="2014-05-05T06:38:31"/>
  </r>
  <r>
    <x v="3558"/>
    <s v="SPILL - A verbatim show about sex"/>
    <s v="We're making a show about sex. Because it's important, everyone wants to talk about it and it's at the start of everything."/>
    <x v="2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9:36:15"/>
    <d v="2015-06-26T21:00:00"/>
  </r>
  <r>
    <x v="3559"/>
    <s v="Let's Launch Disco Turtle Productions"/>
    <s v="A theatre company designed to help young people to come out of their shell. Offering workshops and original shows directly to schools."/>
    <x v="4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9T02:18:28"/>
    <d v="2015-07-31T08:58:00"/>
  </r>
  <r>
    <x v="3560"/>
    <s v="Book Club: A Comedy"/>
    <s v="The world premiere of an endearing play about love, friendship, men's styling putty, Dungeons &amp; Dragons &amp; our capacity for forbearance."/>
    <x v="4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21:21:06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x v="4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6:19:38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x v="2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8:17:07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x v="2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6:07:36"/>
    <d v="2016-08-01T19:00:00"/>
  </r>
  <r>
    <x v="3564"/>
    <s v="The Pillowman Aberdeen"/>
    <s v="Multi Award-Winng play THE PILLOWMAN coming to the Arts Centre Theatre, Aberdeen"/>
    <x v="4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14:57:29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x v="2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7:50:08"/>
    <d v="2014-12-31T17:50:08"/>
  </r>
  <r>
    <x v="3566"/>
    <s v="VANITY BITES BACK by Helen Duff"/>
    <s v="A &quot;bold, subversive and very funny&quot; clown cookery show about searching for self worth in a cheesecake - VAULT Festival &amp; Tour 2015"/>
    <x v="4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12:11:23"/>
    <d v="2015-01-23T12:11:23"/>
  </r>
  <r>
    <x v="3567"/>
    <s v="Back To Blackbrick- A new play with live music"/>
    <s v="First stage adaptation of Sarah Moore Fitzgerald's beautiful novel about Alzheimer's and time travel with a live folk score."/>
    <x v="4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9:27:24"/>
    <d v="2015-06-10T19:27:24"/>
  </r>
  <r>
    <x v="3568"/>
    <s v="The Fairy Tale: A Little Daylight"/>
    <s v="GK. Jr (for student actors 12 and under) will bring George Macdonald's story to life. 10+ speaking parts &amp; many non-speaking parts!"/>
    <x v="4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7:46:34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x v="0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6:31:36"/>
    <d v="2015-01-08T16:31:36"/>
  </r>
  <r>
    <x v="3570"/>
    <s v="The Lower Depths"/>
    <s v="Theatre Machine presents an all-new adaptation of Maxim Gorky's classic of Russian theatre, The Lower Depths."/>
    <x v="4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7:58:03"/>
    <d v="2014-12-31T07:00:00"/>
  </r>
  <r>
    <x v="3571"/>
    <s v="Cans at Theatre503"/>
    <s v="Support Kuleshovâ€™s first full length production; help to build the set and bring a fierce and important new play to life"/>
    <x v="4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20:36:53"/>
    <d v="2014-10-30T20:36:53"/>
  </r>
  <r>
    <x v="3572"/>
    <s v="Monster"/>
    <s v="A darkly comic one woman show by Abram Rooney as part of The Camden Fringe 2015."/>
    <x v="2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13:41:22"/>
    <d v="2015-06-21T13:41:22"/>
  </r>
  <r>
    <x v="3573"/>
    <s v="Licensed To Ill"/>
    <s v="London based theatre makers collaborating to create a new show about the history of HipHop."/>
    <x v="4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9:00:46"/>
    <d v="2014-11-08T10:00:46"/>
  </r>
  <r>
    <x v="3574"/>
    <s v="Galli Theater Fresh Start Fundraiser"/>
    <s v="Help Galli Theater continue to bring fairytales to children in English &amp; German in our theater and to institutions serving children."/>
    <x v="0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22:37:28"/>
    <d v="2014-11-13T23:37:28"/>
  </r>
  <r>
    <x v="3575"/>
    <s v="AnaiÌˆs Nin Goes to Hell"/>
    <s v="An island in hell. Cleopatra, Joan of Arc, &amp; Queen Victoria wait, trapped in the memory of who they were... until AnaiÌˆs Nin shows up."/>
    <x v="1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8:48:47"/>
    <d v="2016-08-11T03:59:00"/>
  </r>
  <r>
    <x v="3576"/>
    <s v="Vote for Next Season's Shows!"/>
    <s v="Vote here for whatever show you want to see next year! No gimmick, no stretch goals, just a simple vote and a free ticket."/>
    <x v="2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13:10:54"/>
    <d v="2016-12-05T14:10:54"/>
  </r>
  <r>
    <x v="3577"/>
    <s v="The Laramie Project in Utah County"/>
    <s v="Our goal is to bring this story of one town's processing of tragedy and their own community identity to Utah County."/>
    <x v="2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8:53:03"/>
    <d v="2015-04-26T06:28:00"/>
  </r>
  <r>
    <x v="3578"/>
    <s v="Home"/>
    <s v="An unsparing, slightly surreal look at the effects of the private rented sector on two young women. Based on real events."/>
    <x v="4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7:36:17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8:17:36"/>
    <d v="2016-03-31T17:17:36"/>
  </r>
  <r>
    <x v="3580"/>
    <s v="Annabel Lost"/>
    <s v="Annabel Lost combines visual art and performance poetry to tell the story of two orphaned refugees, Quetzal and Rhime."/>
    <x v="2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2T04:13:42"/>
    <d v="2015-03-01T04:59:00"/>
  </r>
  <r>
    <x v="3581"/>
    <s v="Get FREAK to the Edinburgh Fringe"/>
    <s v="An extraordinary, punchy and provocative new play, providing a voice for women to address their sexuality and self worth. #EDFREAK"/>
    <x v="4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11:18:30"/>
    <d v="2014-07-30T11:18:30"/>
  </r>
  <r>
    <x v="3582"/>
    <s v="REALLY REALLY"/>
    <s v="A contemporary American play touching on the scorching realities of growing up in the Millennial generation."/>
    <x v="4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2T02:18:02"/>
    <d v="2016-04-05T02:18:02"/>
  </r>
  <r>
    <x v="3583"/>
    <s v="The Tragedy of Mario and Juliet"/>
    <s v="Bumbling architect Romeo and handsome contractor Mario meet their match while building a balcony for Verona, NJ siren, Juliet."/>
    <x v="4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10:13:25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x v="4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7:35:44"/>
    <d v="2015-07-13T07:35:44"/>
  </r>
  <r>
    <x v="3585"/>
    <s v="The Lost Boy (a play)"/>
    <s v="The world premiere of a play, a true story about love, loss, and a man reaching back in time as the only way to move forward."/>
    <x v="4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7:11:30"/>
    <d v="2014-12-21T17:11:30"/>
  </r>
  <r>
    <x v="3586"/>
    <s v="Actors &amp; Musicians who are Blind or Autistic"/>
    <s v="See Theatre In A New Light"/>
    <x v="0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6:44:30"/>
    <d v="2016-09-23T16:44:30"/>
  </r>
  <r>
    <x v="3587"/>
    <s v="Blue Stockings @ The Cockpit Theatre"/>
    <s v="The GSA BA (Hons) Acting class of 2016 are taking a transfer of their GSA Production to The Cockpit Theatre in London"/>
    <x v="2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12:57:34"/>
    <d v="2016-06-27T19:00:00"/>
  </r>
  <r>
    <x v="3588"/>
    <s v="MENTAL Play short-tour 2015!"/>
    <s v="Touring the fast-paced, playful and poignant story of three twenty-somethings in a mental-health support group."/>
    <x v="2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9:53:30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x v="4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5:32:27"/>
    <d v="2015-05-26T15:32:27"/>
  </r>
  <r>
    <x v="3590"/>
    <s v="The Glasshouse"/>
    <s v="Two men on trial for desertion, confined within a Glasshouse. How long can friendship last? How much can a man stand before he breaks?"/>
    <x v="0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8:00:34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x v="2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22:45:44"/>
    <d v="2015-01-24T04:59:00"/>
  </r>
  <r>
    <x v="3592"/>
    <s v="boom- a play by Peter Sinn Nachtrieb"/>
    <s v="Sex. Fish. A COMET THAT DESTROYS THE WORLD. boom a play by Peter Sinn Nachtrieb- Feb 19-21 at The Bridge in NYC."/>
    <x v="4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9:55:07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x v="4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21:33:59"/>
    <d v="2015-01-05T20:26:00"/>
  </r>
  <r>
    <x v="3594"/>
    <s v="HEDDA"/>
    <s v="An adaptation that realizes the internal struggle of Ibsenâ€™s most renowned protagonist as she traverses a claustrophobic social world"/>
    <x v="4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10T01:36:22"/>
    <d v="2016-09-04T01:36:22"/>
  </r>
  <r>
    <x v="3595"/>
    <s v="The Flu Season"/>
    <s v="A new theatre company staging Will Eno's The Flu Season in Seattle"/>
    <x v="4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5T00:12:03"/>
    <d v="2015-03-13T06:59:00"/>
  </r>
  <r>
    <x v="3596"/>
    <s v="SHADFLY - NEW PLAY AT THE ARTS PROJECT"/>
    <s v="A play about the last eight years of the life of Egon Schiele, one of the most influential Austrian Expressionist artists."/>
    <x v="4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7:09:42"/>
    <d v="2014-08-26T17:09:42"/>
  </r>
  <r>
    <x v="3597"/>
    <s v="Akvavit Theatre presents NOTHING OF ME by Arne Lygre"/>
    <s v="&quot;I think that I have my own will. I can stop this, I tell myself. But it's not true.&quot;"/>
    <x v="4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14:03:10"/>
    <d v="2016-03-03T05:59:00"/>
  </r>
  <r>
    <x v="3598"/>
    <s v="Cinderella"/>
    <s v="River City Theatre Company needs your support as we embark on our thirteenth production, CINDERELLA!"/>
    <x v="4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9:10:22"/>
    <d v="2014-09-03T04:59:00"/>
  </r>
  <r>
    <x v="3599"/>
    <s v="Promised Land"/>
    <s v="Help Chrysalis get this production off the ground!  An original play, we only need $500 to get this production on its feet!"/>
    <x v="2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9:04:37"/>
    <d v="2015-08-30T00:00:00"/>
  </r>
  <r>
    <x v="3600"/>
    <s v="Pariah"/>
    <s v="The First Play From The Man Who Brought You The Black James Bond!"/>
    <x v="2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20:22:44"/>
    <d v="2016-10-13T20:22:44"/>
  </r>
  <r>
    <x v="3601"/>
    <s v="Pink Confetti at The Courtyard Theatre, Hoxton"/>
    <s v="New play 'Pink Confetti' by Paul Roberts at The Courtyard Theatre produced by Etch and directed by Oliver Dawe."/>
    <x v="4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23:58:02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x v="4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21:27:59"/>
    <d v="2016-05-17T21:27:59"/>
  </r>
  <r>
    <x v="3603"/>
    <s v="Thank You For Waiting"/>
    <s v="Help produce &quot;Thank You For Waiting,&quot; a new play that explores friendship, loss, and mental illness, at the 2016 Frigid Festival!"/>
    <x v="4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20:44:40"/>
    <d v="2015-11-05T21:44:40"/>
  </r>
  <r>
    <x v="3604"/>
    <s v="Suddenly Split &amp; Swiping Over"/>
    <s v="â€œSuddenly Split &amp; Swiping Overâ€ is a sassy and heartfelt one-woman show about ending a longterm relationship and starting over."/>
    <x v="4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3T00:22:36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x v="2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9:02:06"/>
    <d v="2016-02-13T19:02:06"/>
  </r>
  <r>
    <x v="3606"/>
    <s v="Critical Ambition - BLINK by Phil Porter"/>
    <s v="Support Swansea's youngest theatre company Critical Ambition, in their co-production of BLINK with Volcano and The Other Room."/>
    <x v="4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14:30:57"/>
    <d v="2016-08-14T14:30:57"/>
  </r>
  <r>
    <x v="3607"/>
    <s v="E15 at The Pleasance and CPT"/>
    <s v="'E15' is a verbatim project that looks at the story of the Focus E15 Campaign"/>
    <x v="2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23:08:02"/>
    <d v="2015-12-15T00:00:00"/>
  </r>
  <r>
    <x v="3608"/>
    <s v="Petrification"/>
    <s v="Help us get the show on the road! Petrification is a new play about home, memory and identity and we need your help to tour."/>
    <x v="2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7:01:30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x v="4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23:48:05"/>
    <d v="2016-03-30T22:48:05"/>
  </r>
  <r>
    <x v="3610"/>
    <s v="The Florence Company presents 'America'"/>
    <s v="The Florence Company premieres its first stage play at the Chelsea Theatre in London with an original piece of writing"/>
    <x v="4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10:22:16"/>
    <d v="2015-08-17T10:22:16"/>
  </r>
  <r>
    <x v="3611"/>
    <s v="Xavier Project: Leftovers"/>
    <s v="How do you retain a sense identity after losing your home, your family and your country? Leftovers is a play about refugees in Nairobi."/>
    <x v="4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8:53:21"/>
    <d v="2015-04-08T08:53:21"/>
  </r>
  <r>
    <x v="3612"/>
    <s v="Welcome Back To Harlem: A Hellfighter's Story"/>
    <s v="A Harlem Hellfighter struggles to re-integrate into his community after heroically fighting for his country in WW1."/>
    <x v="0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7:26:51"/>
    <d v="2014-06-09T17:26:51"/>
  </r>
  <r>
    <x v="3613"/>
    <s v="HIS NAME IS ARTHUR HOLMBERG"/>
    <s v="a woman walks into a bar except she looks like a man and no one's serving drinks. one night only"/>
    <x v="4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14:09:34"/>
    <d v="2014-06-28T14:09:34"/>
  </r>
  <r>
    <x v="3614"/>
    <s v="Gruesome Playground Injuries"/>
    <s v="A production of &quot;Gruesome Playground Injuries&quot; by Rajiv Joseph July 24th-August 9th at The Bakery in Denver, CO."/>
    <x v="4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20T01:00:16"/>
    <d v="2015-06-19T01:00:16"/>
  </r>
  <r>
    <x v="3615"/>
    <s v="See Bob Run by Daniel MacIvor"/>
    <s v="Bob is on the road. Bob is on the run. But from what? Will she make it to her destination and what will she find whens she gets there?"/>
    <x v="4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14:14:56"/>
    <d v="2015-12-10T14:14:56"/>
  </r>
  <r>
    <x v="3616"/>
    <s v="Taming of the Shrew - New Wimbledon Theatre"/>
    <s v="A vibrant, gender-inverted film-noir adaptation of Shakespeare's brutal comedy Taming of the Shrew, a visceral physical spectacle."/>
    <x v="4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22:47:44"/>
    <d v="2015-03-19T21:47:44"/>
  </r>
  <r>
    <x v="3617"/>
    <s v="One Good Night by Aisling Caffrey"/>
    <s v="Venue hire and payment of designer for a darkly comic, all female play about power - losing it, wanting it and fighting to get it back"/>
    <x v="2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14:38:49"/>
    <d v="2017-02-28T00:00:00"/>
  </r>
  <r>
    <x v="3618"/>
    <s v="Checkpoint 22"/>
    <s v="The play yet to be described as &quot;A surefire Edinburgh Fringe Festival Cult Hit&quot;. Coming to the Underbelly, Edinburgh, 5th-30th August."/>
    <x v="4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5:04:10"/>
    <d v="2015-06-03T15:04:10"/>
  </r>
  <r>
    <x v="3619"/>
    <s v="VST presents Sincerity Forever"/>
    <s v="We are a fledgling theatre company based in Atlanta looking to fund our first show, Sincerity Forever by playwright Mac Wellman."/>
    <x v="4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8T03:10:26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x v="1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22:31:01"/>
    <d v="2015-03-05T04:00:00"/>
  </r>
  <r>
    <x v="3621"/>
    <s v="EverScape"/>
    <s v="Bare Theatre and Sonorous Road collaborate on the NC debut of  Allan Maule's gamer fantasy play that was extended in New York."/>
    <x v="4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22:27:24"/>
    <d v="2016-09-30T21:00:00"/>
  </r>
  <r>
    <x v="3622"/>
    <s v="Shakespeare's Pericles, Prince of Tyre"/>
    <s v="5 actors. 39 characters. 1 epic adventure. Presented by the Cradle Theatre Company."/>
    <x v="4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5:19:31"/>
    <d v="2014-09-28T03:23:00"/>
  </r>
  <r>
    <x v="3623"/>
    <s v="Since I've Been Here"/>
    <s v="An original play exploring the complications of romantic relationships in all forms."/>
    <x v="4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7:41:10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x v="4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8:34:50"/>
    <d v="2016-08-23T18:34:50"/>
  </r>
  <r>
    <x v="3625"/>
    <s v="Village Pub Theatre- FRINGE 2015"/>
    <s v="Help us run Leithâ€™s acclaimed, year round pub theatre VPT as part of Edinburgh Fringe 2015. Presenting 72 short plays over two weeks."/>
    <x v="4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5:39:37"/>
    <d v="2015-07-02T15:39:37"/>
  </r>
  <r>
    <x v="3626"/>
    <s v="These are your lives."/>
    <s v="The first four-week performance run for our dance-theatre company, Geste Records, to be performed at The Yard Theatre in September."/>
    <x v="4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6:00:57"/>
    <d v="2014-08-16T16:00:57"/>
  </r>
  <r>
    <x v="3627"/>
    <s v="One Shot Theatre Company"/>
    <s v="One Shot Theatre Company is an organization that promotes youth theatre for social change, putting on shows that open a social dialogue"/>
    <x v="4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7:48:07"/>
    <d v="2016-05-21T03:59:00"/>
  </r>
  <r>
    <x v="3628"/>
    <s v="Blast From the Past"/>
    <s v="I am asking for public funding to help put together a musical tribute titled &quot;Blast From The Past&quot; reenacting famous HipHop, RnB acts."/>
    <x v="10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9:59:56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x v="10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8T02:16:04"/>
    <d v="2016-05-05T17:00:00"/>
  </r>
  <r>
    <x v="3630"/>
    <s v="Jeremy Kyle- The Opera"/>
    <s v="The Jeremy Kyle Show offers so much subject matter to create an opera with.  Along with his brilliant put downs it could be excellent!"/>
    <x v="4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20:19:50"/>
    <d v="2014-11-29T21:19:50"/>
  </r>
  <r>
    <x v="3631"/>
    <s v="Evo: An Original Rock Opera"/>
    <s v="A revival of Shadowbox Live's Off-Broadway Rock Opera to uncompromisingly explore the darker urges of humankind. But we need your help!"/>
    <x v="6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8:04:57"/>
    <d v="2014-09-23T03:59:00"/>
  </r>
  <r>
    <x v="3632"/>
    <s v="Some Enchanted Evening UK TOUR"/>
    <s v="A professional musical revue. First performed in 2013 as a short tour, to be embarking on a full length tour across the UK in 2015!"/>
    <x v="2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22:29:09"/>
    <d v="2014-11-23T22:29:09"/>
  </r>
  <r>
    <x v="3633"/>
    <s v="SMOKEY AND THE BANDIT: THE MUSICAL"/>
    <s v="SMOKEY AND THE BANDIT: THE MUSICAL_x000a_The classic film, characters and music you love, on stage, LIVE!"/>
    <x v="0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14:57:47"/>
    <d v="2016-11-19T01:00:00"/>
  </r>
  <r>
    <x v="3634"/>
    <s v="Alice - A New Musical"/>
    <s v="Alice is an original musical for all ages with a unique new story based on Alice's Adventures in Wonderland, premiering in summer 2017."/>
    <x v="10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7T03:59:34"/>
    <d v="2017-01-14T03:59:00"/>
  </r>
  <r>
    <x v="3635"/>
    <s v="Mary's Son"/>
    <s v="Mary's Son is a pop opera about Jesus and the hope he brings to all people."/>
    <x v="4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21:11:16"/>
    <d v="2016-04-20T21:11:16"/>
  </r>
  <r>
    <x v="3636"/>
    <s v="The Brother's of B-Block"/>
    <s v="The Brotherâ€™s of B-block is a musical play. A new take on &quot;OZ&quot; _x000a_The Wizard of OZ meets HBO's OZ."/>
    <x v="10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6:40:29"/>
    <d v="2015-09-14T16:40:29"/>
  </r>
  <r>
    <x v="3637"/>
    <s v="The Ballad of Downtown Jake"/>
    <s v="THE BALLAD OF DOWNTOWN JAKE is a newly created contemporary music drama that is schedule to premiere in Phoenix, AZ in March 2015."/>
    <x v="4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6:48:55"/>
    <d v="2015-01-01T16:48:55"/>
  </r>
  <r>
    <x v="3638"/>
    <s v="Project Hedwig and the Angry Inch"/>
    <s v="A rock and roll journey that explores love, loss, redemption, duality and ascension."/>
    <x v="4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16:08:52"/>
    <d v="2015-04-19T15:08:52"/>
  </r>
  <r>
    <x v="3639"/>
    <s v="POE!"/>
    <s v="POE is a tragicomic musical about the life and works of Edgar Poe, with Death as his therapist helping him find peace in the beyond."/>
    <x v="9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16:15:06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x v="4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8:45:30"/>
    <d v="2015-05-10T18:45:30"/>
  </r>
  <r>
    <x v="3641"/>
    <s v="THE PRYOR EMPIRE: A RICHARD PRYOR TRIBUTE"/>
    <s v="See Pryor from his teenage years to his last breath featuring his past wives, closest friends. &amp; his fan favorite character Mudbone."/>
    <x v="4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5:02:59"/>
    <d v="2014-10-05T05:00:00"/>
  </r>
  <r>
    <x v="3642"/>
    <s v="My own musical"/>
    <s v="All the world's a stage..._x000a_It is my biggest dream to perform my own, selfcreated musical with lots of kids as big as I am able to."/>
    <x v="2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9:35:27"/>
    <d v="2015-11-30T17:00:00"/>
  </r>
  <r>
    <x v="3643"/>
    <s v="Puberty: The Musical"/>
    <s v="It feels like the first time. Like the very first time everyone's coming-of-age comes to the stage. Think 'Wicked', with bad acne."/>
    <x v="9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8T03:27:19"/>
    <d v="2015-11-17T04:27:19"/>
  </r>
  <r>
    <x v="3644"/>
    <s v="SHS presents Rodgers and Hammerstein's Cinderella"/>
    <s v="We are the Saugerties High School drama club. Please help us create our musical to keep theater alive!"/>
    <x v="0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9T05:48:07"/>
    <d v="2016-03-08T04:59:00"/>
  </r>
  <r>
    <x v="3645"/>
    <s v="If the Shoe Fits"/>
    <s v="This new musical comedy empowers women and girls of all ages to be themselves in their shoes, whatever shoes they choose."/>
    <x v="4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23:17:18"/>
    <d v="2016-11-22T00:17:18"/>
  </r>
  <r>
    <x v="3646"/>
    <s v="Our Sacred Honor"/>
    <s v="Develop demo materials for new, true story of teen Revolutionary War heroes - for hybrid film/live stage musical"/>
    <x v="1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10:06:42"/>
    <d v="2015-06-16T23:30:00"/>
  </r>
  <r>
    <x v="3647"/>
    <s v="Zachariah Sheldon: A musical to chill your blood"/>
    <s v="Zachariah Sheldon is a brilliant, darkly twisted brand new musical with music from Mark Newton and script by Anthony Wilkes"/>
    <x v="2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7:58:47"/>
    <d v="2016-09-30T17:58:47"/>
  </r>
  <r>
    <x v="3648"/>
    <s v="Moth Theater Lives"/>
    <s v="Help Moth Live! Support Moth and its artist collective to achieve its 2014/15 season."/>
    <x v="3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7:00:45"/>
    <d v="2014-10-05T07:00:45"/>
  </r>
  <r>
    <x v="3649"/>
    <s v="Honest Aesop's Fables - Tall tales for short people"/>
    <s v="Monies raised will help offset production costs of  transportation of set and actors, theatre rental and advertising costs."/>
    <x v="2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7:06:34"/>
    <d v="2014-06-16T17:06:34"/>
  </r>
  <r>
    <x v="3650"/>
    <s v="Weald at The Finborough Theatre"/>
    <s v="A terse and delicate dissection of male emotions from a rural perspective: fathers and sons, legacy and heritage, molasses and mud."/>
    <x v="2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11:29:44"/>
    <d v="2016-02-02T11:29:44"/>
  </r>
  <r>
    <x v="3651"/>
    <s v="Staged Reading of &quot;The Rise and Fall of Little Voice&quot;"/>
    <s v="A Chicago staged reading of Jim Cartwright's 1992 play-with-music, &quot;The Rise and Fall of Little Voice.&quot;"/>
    <x v="2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5:30:42"/>
    <d v="2014-08-10T15:59:00"/>
  </r>
  <r>
    <x v="3652"/>
    <s v="A Midsummer Night's Dream"/>
    <s v="A new take on a classic. Under the direction of Rosanna Saracino, We are exploring the darker elements of A Midsummer Night's Dream."/>
    <x v="2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5:28:22"/>
    <d v="2016-08-25T03:59:00"/>
  </r>
  <r>
    <x v="3653"/>
    <s v="ALLIE"/>
    <s v="ALLIE is a new dark comedy play which will premiere at the Edinburgh Festival Fringe 2015. Written and produced by Ruaraidh Murray."/>
    <x v="4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8:43:27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x v="4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9:59:46"/>
    <d v="2016-04-03T17:00:00"/>
  </r>
  <r>
    <x v="3655"/>
    <s v="The Tumbleweed Zephyr"/>
    <s v="All aboard for the world premiere of a new steampunk-inspired train adventure play, written by Maggie Lee and directed by Amy Poisson!"/>
    <x v="0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9:16:38"/>
    <d v="2015-07-18T06:59:00"/>
  </r>
  <r>
    <x v="3656"/>
    <s v="AG Theater RÃ¤mibÃ¼hl Projekt 2017"/>
    <s v="Auch dieses Jahr soll wieder unter der Leitung von Christian Seiler &amp; Bruno Catalano ein Projekt der AG Theater stattfinden."/>
    <x v="0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21:50:36"/>
    <d v="2017-02-01T22:59:00"/>
  </r>
  <r>
    <x v="3657"/>
    <s v="Teaterforestilling: Shakespeare patchwork"/>
    <s v="Vi mindes 400-Ã¥ret for Shakespeares dÃ¸d ved at producere en forestilling, som indeholder alt det, som vi kender Shakespeare for."/>
    <x v="4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5:06:59"/>
    <d v="2016-06-01T21:42:00"/>
  </r>
  <r>
    <x v="3658"/>
    <s v="Mr. Marmalade"/>
    <s v="Life is hard when your own imaginary friend can't make time for you."/>
    <x v="4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20:36:20"/>
    <d v="2014-07-02T03:59:00"/>
  </r>
  <r>
    <x v="3659"/>
    <s v="Reality of Love Remix (Love in Disguise)"/>
    <s v="We want you to analyze while we dramatize if people who romanticize can recognize true love in a disguise."/>
    <x v="4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6:39:10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x v="2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21:08:45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4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21:31:12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x v="0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5:16:54"/>
    <d v="2015-03-31T04:16:54"/>
  </r>
  <r>
    <x v="3663"/>
    <s v="IHDC's 2017 Pantomime - Jack and the Beanstalk"/>
    <s v="Each year our community comes together to put on a fun and funny family show. We need your help to keep our annual event going."/>
    <x v="2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10:50:30"/>
    <d v="2016-12-21T11:50:30"/>
  </r>
  <r>
    <x v="3664"/>
    <s v="Cubs: an Original Work"/>
    <s v="An Original Short Play: two young women search for answers about sexuality, the history they are taught, and their animal instincts."/>
    <x v="2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5:58:09"/>
    <d v="2016-06-16T05:58:09"/>
  </r>
  <r>
    <x v="3665"/>
    <s v="Napoleon in Scotland / NapolÃ©on en Ecosse"/>
    <s v="A Fantastic creation about Napoleon, through his words and letters, sublimated by a musical score of rare beauty. Magnificent poetry!"/>
    <x v="2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9:23:42"/>
    <d v="2015-10-28T19:54:00"/>
  </r>
  <r>
    <x v="3666"/>
    <s v="Israel LÃ³pez @ Ojai Playwrights Conference"/>
    <s v="Artistic Internship @ Ojai Playwrights Conference"/>
    <x v="4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21:43:02"/>
    <d v="2014-07-24T07:00:00"/>
  </r>
  <r>
    <x v="3667"/>
    <s v="The Stolen Inches, Edinburgh 2015"/>
    <s v="A short man takes his tall family to court for stealing his height. Help Small Things Theatre take this big story to EdFringe 2015!"/>
    <x v="4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23:16:59"/>
    <d v="2015-07-18T23:16:59"/>
  </r>
  <r>
    <x v="3668"/>
    <s v="Lemming Theatrical's Smell of the Kill"/>
    <s v="A stunning production of Michele Lowe's biting play, The Smell of the Kill.  Brought to you by Michael Sheeks and his friends &amp; heroes."/>
    <x v="4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13:20:52"/>
    <d v="2015-07-23T18:33:00"/>
  </r>
  <r>
    <x v="3669"/>
    <s v="Prowl Theatre Company"/>
    <s v="Prowl Theatre Company is brand new. We are putting on our first play 'Sexual perversity in Chicago', from the 10th to the 16th August"/>
    <x v="4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6:12:17"/>
    <d v="2015-06-11T16:12:17"/>
  </r>
  <r>
    <x v="3670"/>
    <s v="Royal Holloway's Drama Society Presents 'Posh'"/>
    <s v="Debauchery, laughter, violence and politics. Why wouldn't you want help Drama Soc's production of 'Posh' be the best it can be?"/>
    <x v="2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12:20:11"/>
    <d v="2015-05-31T23:00:00"/>
  </r>
  <r>
    <x v="3671"/>
    <s v="Kylie for President"/>
    <s v="Bring a touring character education play about making wise choices to elementary students in Kentuckiana. Vote Kylie for President!"/>
    <x v="4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5:04:27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x v="4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22:43:04"/>
    <d v="2014-09-26T22:43:04"/>
  </r>
  <r>
    <x v="3673"/>
    <s v="CHILD Z"/>
    <s v="Zoe is a teenage girl growing up in a deeply disturbing society. If those paid to protect her aren't listening, then who is?"/>
    <x v="4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7:04:57"/>
    <d v="2014-11-05T12:52:00"/>
  </r>
  <r>
    <x v="3674"/>
    <s v="FAUST.hier und jetzt"/>
    <s v="Theaterprojekt 12. Kl. Waldorfschule Essen. 2 junge Regisseure bringen volles Engagement &amp; Zeit ein. FÃ¼r ihre Finanzierung sammeln wir."/>
    <x v="4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20:57:09"/>
    <d v="2016-09-03T20:57:09"/>
  </r>
  <r>
    <x v="3675"/>
    <s v="Memoir of a Forgotten Past"/>
    <s v="3 decades, 3 generations, 3 friends, one house. Real Eyes Theatre explore how our lives are influenced by the decades we grow up in."/>
    <x v="2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14:19:42"/>
    <d v="2016-05-15T23:00:00"/>
  </r>
  <r>
    <x v="3676"/>
    <s v="The Black and White Theatre Company Inc."/>
    <s v="The Black and White Theatre Company Inc. is a small company who loves to perform and entertain, but needs your support to succeed!"/>
    <x v="2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9:34:44"/>
    <d v="2014-09-12T19:34:44"/>
  </r>
  <r>
    <x v="3677"/>
    <s v="Goldfish Memory Productions"/>
    <s v="Goldfish Memory Productions seeks at least $12,000 to begin their first 3 professional projects."/>
    <x v="1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13:46:58"/>
    <d v="2014-07-03T03:59:00"/>
  </r>
  <r>
    <x v="3678"/>
    <s v="Some big Some bang"/>
    <s v="The Ugly Collective takes Some big Some bang to the Underbelly Venues at the Edinburgh Fringe!"/>
    <x v="4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12:44:5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x v="4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8:16:21"/>
    <d v="2014-07-01T04:59:00"/>
  </r>
  <r>
    <x v="3680"/>
    <s v="Loading Dock Theatre Presents: The Dudleys! A Family Game"/>
    <s v="In The Dudleys! family memories are brought to life as a malfunctioning 8-bit video game. Press Start."/>
    <x v="4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10:53:54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x v="4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5:38:10"/>
    <d v="2016-01-15T15:38:10"/>
  </r>
  <r>
    <x v="3682"/>
    <s v="&quot;Unexpectedly Expecting&quot; - A One-Woman Show"/>
    <s v="My one-woman show invites audiences to join me on my path to pregnancy as I share my neuroses, challenges and revelations."/>
    <x v="4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6:26:58"/>
    <d v="2014-06-16T06:59:00"/>
  </r>
  <r>
    <x v="3683"/>
    <s v="A Krumpus Story - World Premiere"/>
    <s v="A Krumpus Story is a dark holiday comedy for anyone who wants a little more spice in their holiday fare."/>
    <x v="4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20T02:48:16"/>
    <d v="2016-10-20T02:48:16"/>
  </r>
  <r>
    <x v="3684"/>
    <s v="Cassiopeia"/>
    <s v="Thespis Theater Festival presents Cassiopeia: A romantic tale of a bride finding her way to her unknown groom before it is too late."/>
    <x v="2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3T04:19:46"/>
    <d v="2015-09-02T04:19:46"/>
  </r>
  <r>
    <x v="3685"/>
    <s v="Two Noble Kinsmen: Fire &amp; Shadows"/>
    <s v="Bare Theatre &amp; Cirque de Vol Studios are back for another outdoor adventure in the amphitheatre at Raleigh Little Theatre!"/>
    <x v="0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14:14:19"/>
    <d v="2014-05-19T21:00:00"/>
  </r>
  <r>
    <x v="3686"/>
    <s v="Dog sees God by Bert V. Royal @ FSU"/>
    <s v="This October, in association with Rogue Productions at FSU, I will be directing a production of Dog sees God."/>
    <x v="2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5:54:20"/>
    <d v="2015-08-29T03:59:00"/>
  </r>
  <r>
    <x v="3687"/>
    <s v="death (and straight boys)"/>
    <s v="&quot;death (and straight boys)&quot; is a 5 play cycle, loosely founded on the KÃ¼bler-Ross model, more commonly known as the 5 stages of grief."/>
    <x v="0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5:14:15"/>
    <d v="2014-06-27T05:14:15"/>
  </r>
  <r>
    <x v="3688"/>
    <s v="The Tulip Tree 2014"/>
    <s v="The Tulip Tree is a project I have been passionate about for 5 years. It is an unforgettable story that has never been told."/>
    <x v="4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8:53:24"/>
    <d v="2014-08-08T18:53:24"/>
  </r>
  <r>
    <x v="3689"/>
    <s v="Random Us"/>
    <s v="A humorous, touching play about the joys and challenges of a married couple's tender, yet intense relationship &quot;Love is never random&quot;"/>
    <x v="4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9:50:39"/>
    <d v="2015-06-21T22:25:00"/>
  </r>
  <r>
    <x v="3690"/>
    <s v="We Rise"/>
    <s v="A play honoring the lives and legacies of the activists and those remembered at the 1992 ACT UP Ashes Action at The White House"/>
    <x v="4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14:21:23"/>
    <d v="2014-11-27T15:21:23"/>
  </r>
  <r>
    <x v="3691"/>
    <s v="Most Dangerous Man in America (WEB DuBois) by Amiri  Baraka"/>
    <s v="World Premiere of last play written by Amiri Baraka"/>
    <x v="3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6:48:49"/>
    <d v="2015-03-02T04:59:00"/>
  </r>
  <r>
    <x v="3692"/>
    <s v="An Evening With Durang"/>
    <s v="Help us independently produce two great comedies by Christopher Durang."/>
    <x v="4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23:09:39"/>
    <d v="2014-09-19T00:00:00"/>
  </r>
  <r>
    <x v="3693"/>
    <s v="Jason (Georgia on My Mind)"/>
    <s v="Jason (Georgia on My Mind), a solo play about a modern quest to the Republic of Georgia in the ancient steps of Jason &amp; the Argonauts"/>
    <x v="2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01T04:35:29"/>
    <d v="2015-11-30T22:30:00"/>
  </r>
  <r>
    <x v="3694"/>
    <s v="Three Christs - Presented at Dixon Place"/>
    <s v="A new play exploring themes of reverence, belief, and certainty. _x000a_&quot;Because what is is, and what is cannot not be...&quot;"/>
    <x v="4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30T03:12:47"/>
    <d v="2016-06-06T02:00:00"/>
  </r>
  <r>
    <x v="3695"/>
    <s v="The History Boys at USC"/>
    <s v="Tony-Award Winning Play, The History Boys brought to you by the Independent Student Production Company Narrative Series: Page to Stage!"/>
    <x v="4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20:53:30"/>
    <d v="2015-01-11T20:53:30"/>
  </r>
  <r>
    <x v="3696"/>
    <s v="&quot;Lifted&quot; - The Theatre Shed's 10 Year Anniversary Show"/>
    <s v="We are 10 years old - please help us celebrate the last 10 years and secure our future for the next 10 years."/>
    <x v="4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14:48:36"/>
    <d v="2015-02-13T14:48:36"/>
  </r>
  <r>
    <x v="3697"/>
    <s v="Sid the tour 2016"/>
    <s v="With your support this one-man show will tour various theatres in the UK - it's a story of hero worship and love beyond the grave."/>
    <x v="4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11:10:48"/>
    <d v="2016-05-10T11:10:48"/>
  </r>
  <r>
    <x v="3698"/>
    <s v="CORIOLANUS | THE NORMAL HEART @ The Lab Theater"/>
    <s v="Two great political plays, separated in authorship by four hundred years but united in their urgency."/>
    <x v="0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9:21:27"/>
    <d v="2016-03-02T19:21:27"/>
  </r>
  <r>
    <x v="3699"/>
    <s v="Tell Me That You Love Me"/>
    <s v="Tell Me That You Love Me, a new play about the love affair between Actress and Writer, with the novel Arch of Triumph as the backdrop"/>
    <x v="4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14:26:56"/>
    <d v="2014-10-15T14:26:56"/>
  </r>
  <r>
    <x v="3700"/>
    <s v="Generations (Senior Project)"/>
    <s v="Help me produce the play I have written for my senior project!"/>
    <x v="2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14:03:20"/>
    <d v="2014-09-30T16:00:00"/>
  </r>
  <r>
    <x v="3701"/>
    <s v="Dog Show"/>
    <s v="Part-silent film, part-thriller, Dog Show sees four actors play a community of dogs and their owners. One autumn, a killer strikes."/>
    <x v="4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12:59:53"/>
    <d v="2015-06-04T12:59:53"/>
  </r>
  <r>
    <x v="3702"/>
    <s v="SANKARA"/>
    <s v="Shakespeare's &quot;Julius Caesar&quot; inspires the unforgettable story of the &quot;African Che Guevara&quot; Thomas Sankara, President of Burkina Faso."/>
    <x v="4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12:54:44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12:06:28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x v="2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6:33:14"/>
    <d v="2016-05-31T16:33:14"/>
  </r>
  <r>
    <x v="3705"/>
    <s v="Pennywinkle: A New Chicago Comedy"/>
    <s v="The play satirizes the Chicago improvisation scene exposing the rules of the craft and the eccentricities of its participants"/>
    <x v="4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13:01:54"/>
    <d v="2014-06-23T18:00:00"/>
  </r>
  <r>
    <x v="3706"/>
    <s v="The Drama Factory presents : The Magic Flute"/>
    <s v="Our original dramatic adaption of this Mozart opera is staged to create visually stunning fun with live music."/>
    <x v="4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21:55:49"/>
    <d v="2014-09-12T21:55:49"/>
  </r>
  <r>
    <x v="3707"/>
    <s v="A KC Fringe World Premiere: DESPERATE ACTS"/>
    <s v="Support this collection of new plays by Kansas City writers and the artists who are bringing it to life!"/>
    <x v="4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01T01:09:38"/>
    <d v="2016-07-22T05:26:00"/>
  </r>
  <r>
    <x v="3708"/>
    <s v="Much Ado About Nothing"/>
    <s v="Dear Stone Theater Company brings its inaugural production of Much Ado About Nothing to Logan Square, Chicago. Thanks for watching!"/>
    <x v="2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20T03:24:46"/>
    <d v="2014-07-04T03:24:46"/>
  </r>
  <r>
    <x v="3709"/>
    <s v="The Ruby Darlings Show"/>
    <s v="The filthily talented Ruby and Darling, take you on a raunch-tastic musical discovery of life with a vagina. #sayno"/>
    <x v="4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6:59:06"/>
    <d v="2014-06-25T16:59:06"/>
  </r>
  <r>
    <x v="3710"/>
    <s v="&quot;Loving Alanis&quot; Rocky Mountain Regional Premier"/>
    <s v="A comedy about, life, death, men, women, and the power of a good Kegel."/>
    <x v="4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13:49:48"/>
    <d v="2015-04-03T13:49:48"/>
  </r>
  <r>
    <x v="3711"/>
    <s v="The Youth Shakespeare Project 2014"/>
    <s v="Two teachers and twenty kids bring one of Shakespeare's plays to life!"/>
    <x v="2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7:22:53"/>
    <d v="2014-06-15T16:00:00"/>
  </r>
  <r>
    <x v="3712"/>
    <s v="IT'S JUST MY LIFE"/>
    <s v="Married, Single, Divorced, Straight, Gay, Transgendered, Birth Mother, Adoptive Mother.... Everyone has a story.  These are ours."/>
    <x v="0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10T04:07:47"/>
    <d v="2015-05-31T06:59:00"/>
  </r>
  <r>
    <x v="3713"/>
    <s v="Bring Matt Fotis's Nights on the Couch to NYC!"/>
    <s v="Matt Fotis's play, Nights on the Couch, was accepted to the 28th Annual Strawberry One Act Festival! Show your support!"/>
    <x v="4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7:42:46"/>
    <d v="2016-06-04T17:42:46"/>
  </r>
  <r>
    <x v="3714"/>
    <s v="Expedition (to NYC)"/>
    <s v="This summer, help some of the top high school theater students from across the country come to NYC to create a world premiere play."/>
    <x v="1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13:21:07"/>
    <d v="2015-05-26T03:59:00"/>
  </r>
  <r>
    <x v="3715"/>
    <s v="The Inspectors Call"/>
    <s v="Vibrant contemporary political theatre, exploring the professional and human impact of the growing corporate culture in education."/>
    <x v="4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23:53:39"/>
    <d v="2015-03-31T12:52:00"/>
  </r>
  <r>
    <x v="3716"/>
    <s v="Sylvia (a benefit show)"/>
    <s v="I am raising money to pay for the rights to produce Sylvia by A.R. Gurney. The show will be a fundraiser for Wayside Waifs."/>
    <x v="2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21:18:29"/>
    <d v="2016-01-21T21:18:29"/>
  </r>
  <r>
    <x v="3717"/>
    <s v="Told Look Younger at Jermyn Street Theatre"/>
    <s v="A heart-warming comedy by award-winning writer about Love, Sex, Friendship of three old gay men in their 60s'!"/>
    <x v="4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20:47:29"/>
    <d v="2015-05-09T20:47:29"/>
  </r>
  <r>
    <x v="3718"/>
    <s v="PUNK ROCK"/>
    <s v="William Carlisle has the world at his feet but its weight on his shoulders. He is intelligent, articulate and fucked."/>
    <x v="2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7:11:15"/>
    <d v="2015-02-27T17:11:15"/>
  </r>
  <r>
    <x v="3719"/>
    <s v="Corium"/>
    <s v="A new piece of physical theatre about love, regret and longing."/>
    <x v="2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7:31:06"/>
    <d v="2015-06-22T17:31:06"/>
  </r>
  <r>
    <x v="3720"/>
    <s v="Lakotas and the American Theatre"/>
    <s v="Breaking the American Indian stereotype in the American Theatre."/>
    <x v="4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23:50:06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x v="0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22:28:04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x v="4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6:07:27"/>
    <d v="2016-02-11T22:59:00"/>
  </r>
  <r>
    <x v="3723"/>
    <s v="Beauty and the Beast"/>
    <s v="Saltmine Theatre Company present Beauty and the Beast:"/>
    <x v="4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8:04:22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x v="4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11:47:40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x v="2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22:41:07"/>
    <d v="2016-02-18T21:30:00"/>
  </r>
  <r>
    <x v="3726"/>
    <s v="Howard's End 3.0"/>
    <s v="A week of rehearsal culminating in a staged reading of our three-actor adaptation of &quot;Howards End,&quot; for potential producers."/>
    <x v="2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2T03:22:51"/>
    <d v="2016-04-29T21:00:00"/>
  </r>
  <r>
    <x v="3727"/>
    <s v="Star-Spangled Sitcoms: Huzzah &amp; John Adams"/>
    <s v="It's exactly what you think it is: a historical parody of your favorite sitcom about a bar and its psychiatrist spinoff!"/>
    <x v="4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8:21:34"/>
    <d v="2016-10-20T04:55:00"/>
  </r>
  <r>
    <x v="3728"/>
    <s v="Bare Bones Shakespeare 2015-16 Season"/>
    <s v="Bare Bones Shakespeare's first season will start with a DFW school touring show: Romeo and Juliet."/>
    <x v="8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20T04:06:16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x v="0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6T04:55:12"/>
    <d v="2015-03-23T03:55:12"/>
  </r>
  <r>
    <x v="3730"/>
    <s v="Mark Twain is Hell for the Company - Original Play"/>
    <s v="&quot;MARK TWAIN IS HELL FOR THE COMPANY&quot; is an original theatrical production created and under development by Jeff Lowe."/>
    <x v="4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6:15:59"/>
    <d v="2015-08-17T16:15:59"/>
  </r>
  <r>
    <x v="3731"/>
    <s v="The Rabbit on the Moon"/>
    <s v="A long distance wrong number leads to love, but with Emily flying in to finally meet, Nick somehow forgot to mention he's blind."/>
    <x v="0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8:04:06"/>
    <d v="2015-01-10T03:23:00"/>
  </r>
  <r>
    <x v="3732"/>
    <s v="Elektra Bekent - Afstudeervoorstelling"/>
    <s v="Mijn solo voorstelling gaat over Elektra (Sophokles) en hoe zij als jongere alles beleeft en meemaakt!"/>
    <x v="2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6:15:33"/>
    <d v="2015-01-24T12:00:00"/>
  </r>
  <r>
    <x v="3733"/>
    <s v="laughter in the hood"/>
    <s v="want to donate tickets to residents who live in the community that cant afford the 35.00 price of ticket"/>
    <x v="4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9T00:35:08"/>
    <d v="2015-04-18T22:30:00"/>
  </r>
  <r>
    <x v="3734"/>
    <s v="Shakespeare in Sarajevo"/>
    <s v="Shakespeare's plays have an important message for the world. Bosnia needs to hear. Bring Shakespeare to Sarajevo! Fund performances!"/>
    <x v="4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21:38:16"/>
    <d v="2015-05-25T21:38:16"/>
  </r>
  <r>
    <x v="3735"/>
    <s v="Women Beware Women"/>
    <s v="Young Actor's taking on a Jacobean tragedy. Family, betrayal, love, lust, sex and death."/>
    <x v="2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6:38:09"/>
    <d v="2015-05-28T16:38:09"/>
  </r>
  <r>
    <x v="3736"/>
    <s v="Hot Dogs a new play by Suhayla El-Bushra"/>
    <s v="Hot Dogs is a new play that tackles sexism in schools and addresses issues that current sex/relationship education fails to."/>
    <x v="4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7:04:53"/>
    <d v="2015-03-23T18:00:00"/>
  </r>
  <r>
    <x v="3737"/>
    <s v="Measure For Measure"/>
    <s v="The ASU Theatre and Shakespeare Club presents Measure For Measure directed by Jordyn Ochser."/>
    <x v="2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6:35:03"/>
    <d v="2015-11-12T06:59:00"/>
  </r>
  <r>
    <x v="3738"/>
    <s v="'GULF' - a new play by PIVOT THEATRE"/>
    <s v="A filmic, fast-paced exploration of trust, making its debut at Camden People's Theatre this July."/>
    <x v="4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22:31:45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x v="4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10:47:48"/>
    <d v="2016-07-17T10:47:48"/>
  </r>
  <r>
    <x v="3740"/>
    <s v="dasGROUP Theatre: Savage in Limbo"/>
    <s v="Savage in Limbo is the pilot production of dasGROUP Theatre; a Dallas-based production company with an eye for grit &amp; love of theatre."/>
    <x v="4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3T02:09:15"/>
    <d v="2014-08-12T01:53:58"/>
  </r>
  <r>
    <x v="3741"/>
    <s v="Open House Theater"/>
    <s v="A small community with a love for theater would like to continue. Help the children of this community continue."/>
    <x v="8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22:05:50"/>
    <d v="2015-12-17T22:05:50"/>
  </r>
  <r>
    <x v="3742"/>
    <s v="The Jennings Family Reunion"/>
    <s v="In the midst of dealing with sending their son off to the army, Mitch and Melanie Jennings plan a family reunion to ease their sorrow."/>
    <x v="0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7T05:09:04"/>
    <d v="2014-09-06T05:09:04"/>
  </r>
  <r>
    <x v="3743"/>
    <s v="Down the Mississippi"/>
    <s v="I'm taking the Adventures of Huckleberry Finn puppet show down the Mississippi River!"/>
    <x v="4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7:02:44"/>
    <d v="2014-07-03T17:02:44"/>
  </r>
  <r>
    <x v="3744"/>
    <s v="The Game's Afoot - Spotlight"/>
    <s v="This summer, The Spotlight Players are celebrating Christmas in July with a presentation of Ken Ludwig's side splitting comedy."/>
    <x v="4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9:32:32"/>
    <d v="2014-07-05T03:59:00"/>
  </r>
  <r>
    <x v="3745"/>
    <s v="Tyke Theatre Web Show"/>
    <s v="Tyke wants to expand her puppet theater show to weekly online web shows and is looking for backers."/>
    <x v="2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6:45:02"/>
    <d v="2014-08-10T16:45:02"/>
  </r>
  <r>
    <x v="3746"/>
    <s v="Stage Play Production - &quot;I Love You to Death&quot;"/>
    <s v="Generational curses CAN be broken...right?"/>
    <x v="0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9:20:39"/>
    <d v="2016-10-08T09:20:39"/>
  </r>
  <r>
    <x v="3747"/>
    <s v="Counting Stars"/>
    <s v="The world premiere of an astonishing new play by acclaimed writer Atiha Sen Gupta."/>
    <x v="4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7:11:36"/>
    <d v="2015-07-05T22:59:00"/>
  </r>
  <r>
    <x v="3748"/>
    <s v="CAUCUS! THE MUSICAL"/>
    <s v="An irreverent look at the Iowa Caucuses and the oversized role this undersized state plays in the presidential election process."/>
    <x v="0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6:57:16"/>
    <d v="2016-02-16T05:59:00"/>
  </r>
  <r>
    <x v="3749"/>
    <s v="Dante's Capstone Project: Who am I?"/>
    <s v="A night of music, fellowship, and a reflection of my experiences over the past 4 years at Ball State University."/>
    <x v="2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9T03:03:08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x v="0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23:33:28"/>
    <d v="2015-02-10T07:59:00"/>
  </r>
  <r>
    <x v="3751"/>
    <s v="GGC Productions 2016"/>
    <s v="I will be performing in TWO productions to kick off the 2016 season. NEED HELP TO FUND THESE GREAT SHOWS!"/>
    <x v="4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3T00:51:13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x v="2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9:15:35"/>
    <d v="2016-10-16T21:00:00"/>
  </r>
  <r>
    <x v="3753"/>
    <s v="Wagner in English"/>
    <s v="An English-language production of the opera TannhÃ¤user. Some of the greatest songs ever composed, now with lyrics we can understand."/>
    <x v="0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9:46:40"/>
    <d v="2015-06-03T00:00:00"/>
  </r>
  <r>
    <x v="3754"/>
    <s v="Little Shop of Horrors"/>
    <s v="CitÃ© des Arts needs your help in funding their fall production of the hit musical comedy &quot;Little Shop of Horrors.&quot;"/>
    <x v="4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21:08:57"/>
    <d v="2014-07-26T04:59:00"/>
  </r>
  <r>
    <x v="3755"/>
    <s v="Retro Rhapsody"/>
    <s v="We have formed an innovative company that aims to create musical comedic performances suitable for a range of venues."/>
    <x v="2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20:48:27"/>
    <d v="2016-04-15T20:48:27"/>
  </r>
  <r>
    <x v="3756"/>
    <s v="the purple light theatre company's Into the Woods"/>
    <s v="&quot;Into the Woods, it's time to go!&quot; purple light presents a reimagined take on Sondheim and Lapine's musical masterwork."/>
    <x v="4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9:33:18"/>
    <d v="2014-06-11T19:33:18"/>
  </r>
  <r>
    <x v="3757"/>
    <s v="Anti-Bullying Musicalâ€¦ &quot;It's Easy!&quot;"/>
    <s v="New Anti-Bullying Musical's cast of 30 kids is ready to &quot;speak up and reach out&quot; to the world by recording a show CD!"/>
    <x v="4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20:25:15"/>
    <d v="2014-12-01T20:25:15"/>
  </r>
  <r>
    <x v="3758"/>
    <s v="Luigi's Ladies"/>
    <s v="LUIGI'S LADIES: an original one-woman musical comedy"/>
    <x v="4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11:18:58"/>
    <d v="2014-05-19T05:00:00"/>
  </r>
  <r>
    <x v="3759"/>
    <s v="Pared Down Productions"/>
    <s v="A production company specializing in small-scale musicals"/>
    <x v="4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7T02:35:53"/>
    <d v="2015-08-26T02:35:53"/>
  </r>
  <r>
    <x v="3760"/>
    <s v="Song of the Sea"/>
    <s v="Two Shows: SIRENS and The Girl From Bare Cove. A community of artists determined to give voice to survivors of sexual violence."/>
    <x v="0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12:36:26"/>
    <d v="2014-05-05T12:36:26"/>
  </r>
  <r>
    <x v="3761"/>
    <s v="MARSHA - a girl who does bad things"/>
    <s v="liveartshow returns with a new work at the Arcola this summer. Marsha is a story combining opera, dance and theatre... with a unicorn"/>
    <x v="2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11:12:17"/>
    <d v="2015-08-10T23:00:00"/>
  </r>
  <r>
    <x v="3762"/>
    <s v="iolite the musical"/>
    <s v="We are trying to raise money to perform a musical we have written, called &quot;Iolite&quot;, at the Edinburgh Fringe in 2015."/>
    <x v="4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9:31:29"/>
    <d v="2015-08-02T19:31:29"/>
  </r>
  <r>
    <x v="3763"/>
    <s v="[title of show] â€” The Chicago Storefront Premiere"/>
    <s v="A musical about two guys writing a musical about...two guys writing a musical."/>
    <x v="0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8:00:26"/>
    <d v="2015-04-01T17:00:26"/>
  </r>
  <r>
    <x v="3764"/>
    <s v="Agape Performing Arts Company, a Ministry of OLG"/>
    <s v="Talented, hard-working performers for Into the Woods JR need your help in renting microphones for our show!"/>
    <x v="4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20:13:52"/>
    <d v="2016-05-29T00:36:00"/>
  </r>
  <r>
    <x v="3765"/>
    <s v="Before and After"/>
    <s v="An new musical from Laura Grill &amp; Misha Chowdhury about relationships, Relationships, and the moments that change everything."/>
    <x v="0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8:38:02"/>
    <d v="2014-07-30T18:38:02"/>
  </r>
  <r>
    <x v="3766"/>
    <s v="Held Momentarily The Musical Takes FringeNYC"/>
    <s v="Trapped on a stalled New York subway, seven strangers realize it's not just the train that's stuck."/>
    <x v="1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9T04:00:45"/>
    <d v="2014-07-03T04:00:45"/>
  </r>
  <r>
    <x v="3767"/>
    <s v="Accidental Artists Lab"/>
    <s v="A ragtag crew collaborating on a live performance for the first time, with music as their medium and NYC as their inspiration."/>
    <x v="4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5T00:28:17"/>
    <d v="2015-03-01T04:59:00"/>
  </r>
  <r>
    <x v="3768"/>
    <s v="Unexpected Stage's Dani Girl, A New Musical"/>
    <s v="Meet Dani, a 9 year old battling leukemia. This witty musical inspires us to believe in the indomitable power of human imagination."/>
    <x v="4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7:28:10"/>
    <d v="2014-06-12T17:28:10"/>
  </r>
  <r>
    <x v="3769"/>
    <s v="The Last Five Years Distinction Project"/>
    <s v="&quot;I wanted to tell the story of two people in love, who were never in the same place at the same time.&quot;- Jason Robert Brown"/>
    <x v="4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14:21:19"/>
    <d v="2016-04-15T14:21:19"/>
  </r>
  <r>
    <x v="3770"/>
    <s v="The White Feather: a new musical"/>
    <s v="The incredible story of woman's fight to clear her brother from the charge of cowardice in the Great War, brought to life musically"/>
    <x v="4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22:20:10"/>
    <d v="2015-06-13T22:20:10"/>
  </r>
  <r>
    <x v="3771"/>
    <s v="COME OUT SWINGIN'!"/>
    <s v="I would like to make a demo recording of six songs from COME OUT SWINGIN'!"/>
    <x v="4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20:34:12"/>
    <d v="2016-05-18T00:00:00"/>
  </r>
  <r>
    <x v="3772"/>
    <s v="Make &quot;Tonya and Nancy&quot; a Rock Opera!"/>
    <s v="A dark comedy about two girls, one knee, and the 1994 Olympics. Help us make sure &quot;Tonya and Nancy&quot; rocks!"/>
    <x v="0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14:48:26"/>
    <d v="2016-11-29T06:00:00"/>
  </r>
  <r>
    <x v="3773"/>
    <s v="Dundee: A Hip-Hopera"/>
    <s v="A dramatic hip-hopera, inspired from monologues written by the performers."/>
    <x v="0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3T00:07:27"/>
    <d v="2016-11-15T02:08:00"/>
  </r>
  <r>
    <x v="3774"/>
    <s v="Mabel Moon Goes to Earth!"/>
    <s v="Mabel Moon and her co-pilot Silvertoes are coming to earth in the form of a 35 minute interactive and educational musical adventure  !"/>
    <x v="4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9:00:55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x v="4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22:37:23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0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8:49:38"/>
    <d v="2014-08-01T01:00:00"/>
  </r>
  <r>
    <x v="3777"/>
    <s v="The Musical Adventure of Mimi and the Ghosts"/>
    <s v="This musical adventure is a funny and heartwarming story of Mimi, a rebellious young girl who is spirited to Ghostlynd."/>
    <x v="4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5T02:40:21"/>
    <d v="2014-09-27T04:00:00"/>
  </r>
  <r>
    <x v="3778"/>
    <s v="Give a Puppet a Hand"/>
    <s v="Sponsor an AVENUE Q puppet for The Barn Players April 2015 production."/>
    <x v="4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9:39:40"/>
    <d v="2015-02-14T19:39:40"/>
  </r>
  <r>
    <x v="3779"/>
    <s v="&quot;The Last Adam&quot; A New Musical, NYC reading"/>
    <s v="A fresh, re-telling of the Jesus story for a new generation."/>
    <x v="6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7:39:00"/>
    <d v="2016-03-26T16:39:00"/>
  </r>
  <r>
    <x v="3780"/>
    <s v="Melissa Youth OnSTAGE Season 5. Act Like you Mean it!"/>
    <s v="Melissa Youth OnSTAGE (MYO) provides kids in North Collin County with the very best in youth theatre opportunities."/>
    <x v="4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5:16:25"/>
    <d v="2015-07-13T20:06:00"/>
  </r>
  <r>
    <x v="3781"/>
    <s v="I GOT FIRED - Keith and Jenny are back!"/>
    <s v="Support Keith in his journey from unemployment to Off-Broadway in the triumphant return of I GOT FIRED: A SORT-OF-TRUE REVENGE MUSICAL."/>
    <x v="4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21:11:25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x v="4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20:41:37"/>
    <d v="2016-07-24T23:00:00"/>
  </r>
  <r>
    <x v="3783"/>
    <s v="Help DORO &amp; DIEGA find their way to the Orlando FRINGE 2016"/>
    <s v="Help fund Doro &amp; Diega's journey to the Orlando Fringe 2016. A brand new choose-your-own adventure musical!"/>
    <x v="4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20T03:22:00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x v="4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23:32:12"/>
    <d v="2016-07-10T23:32:12"/>
  </r>
  <r>
    <x v="3785"/>
    <s v="Send &quot;Pawn&quot; to Edinburgh!"/>
    <s v="Chess. Betrayal. Blueberry yoghurts. &quot;Pawn&quot; - a new musical by Oxford students - needs funding to go to the Edinburgh Fringe!"/>
    <x v="4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15:19:29"/>
    <d v="2016-08-02T10:03:00"/>
  </r>
  <r>
    <x v="3786"/>
    <s v="Puberty the Musical: Original Cast Recording"/>
    <s v="The brainchild of Coleman Peterson and Janice Gilbert.  The funding will be used to professionally record the songs."/>
    <x v="0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7T00:54:35"/>
    <d v="2016-05-27T00:54:35"/>
  </r>
  <r>
    <x v="3787"/>
    <s v="Happiest Show On Earth Production Sponsor"/>
    <s v="The Happiest Show on Earth is a Disney musical revue to benefit the Make-A-Wish foundation. Funds for production needed."/>
    <x v="2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12:50:06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x v="10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16:41:59"/>
    <d v="2015-12-23T16:18:00"/>
  </r>
  <r>
    <x v="3789"/>
    <s v="Austen a New Musical Play"/>
    <s v="This fabulous new play explores the little known love life of England's most famous romantic novelist, Jane Austen."/>
    <x v="4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9:10:18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x v="6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6:00:23"/>
    <d v="2016-11-22T17:00:23"/>
  </r>
  <r>
    <x v="3791"/>
    <s v="Spin! at The Cumming Playhouse"/>
    <s v="Spin! is an original musical comedy-drama presented by Blue Palm Productions."/>
    <x v="4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6:36:32"/>
    <d v="2014-07-06T16:36:32"/>
  </r>
  <r>
    <x v="3792"/>
    <s v="BorikÃ©n: The Show"/>
    <s v="A cultural and historic journey through Puerto Rico's music and dance!"/>
    <x v="1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10:43:4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0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22:32:09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x v="0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13:55:54"/>
    <d v="2015-06-07T13:55:54"/>
  </r>
  <r>
    <x v="3795"/>
    <s v="Duodeca"/>
    <s v="Poppin Productions are currently entering the development stage of their very first production -  &quot;Duodeca&quot;."/>
    <x v="2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10:28:10"/>
    <d v="2015-08-28T22:30:00"/>
  </r>
  <r>
    <x v="3796"/>
    <s v="A Staged Reading of &quot;CALL ME TANIA&quot;"/>
    <s v="Part Psychological Thriller - Part Heartbreaking Drama - Part Spectacular Farce - 100% New American Musical Theatre"/>
    <x v="8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5T00:42:3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x v="0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21:09:25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10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17:20:48"/>
    <d v="2014-08-10T17:20:48"/>
  </r>
  <r>
    <x v="3799"/>
    <s v="A Story Once Told"/>
    <s v="An original musical on it's way to the stage in Minneapolis, MN. Feel free to ask any questions."/>
    <x v="1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22:20:43"/>
    <d v="2016-03-11T22:20:43"/>
  </r>
  <r>
    <x v="3800"/>
    <s v="Be The Change ~ The Children's Campaign"/>
    <s v="Playground was established in 2007 on the back of paper napkins and has since provided opportunities for over 800 boys and girls."/>
    <x v="8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7:41:23"/>
    <d v="2015-01-11T04:59:00"/>
  </r>
  <r>
    <x v="3801"/>
    <s v="The Imaginary A Musical"/>
    <s v="The Imaginary : A Musical is a new musical adaptation based on the novel written by A.F. Harrold.       TheImaginaryAMusical.com"/>
    <x v="0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16:13:36"/>
    <d v="2015-01-02T16:13:36"/>
  </r>
  <r>
    <x v="3802"/>
    <s v="The Lost Play of William Shakespeare"/>
    <s v="A musical about how Shakespeare was inspired to write only his own plays after the co-authored play Henry VI was taken."/>
    <x v="4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2T03:01:46"/>
    <d v="2015-10-22T03:01:46"/>
  </r>
  <r>
    <x v="3803"/>
    <s v="Benjamin Button the Musical Concept Album"/>
    <s v="A fully orchestrated concept album of Benjamin Button the Musical!"/>
    <x v="1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23:19:28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x v="0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6T00:13:44"/>
    <d v="2016-07-31T07:00:00"/>
  </r>
  <r>
    <x v="3805"/>
    <s v="&quot;Sounds By The River&quot; ( Original Musical)"/>
    <s v="&quot;Sounds By The River&quot; tells the story of a Detroit composer through_x000a_his music, poetry, and dance."/>
    <x v="10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21:17:20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x v="0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9T06:13:01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x v="4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21:48:59"/>
    <d v="2015-04-03T21:48:59"/>
  </r>
  <r>
    <x v="3808"/>
    <s v="Time at the Bar! The road to Edinburgh"/>
    <s v="Following a sell-out run in Loughborough, Time at the Bar! is heading to this year's Fringe Festival... But we need your help!"/>
    <x v="4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10:53:39"/>
    <d v="2015-04-25T09:53:39"/>
  </r>
  <r>
    <x v="3809"/>
    <s v="15% of The Seagull Flies to Edinburgh"/>
    <s v="The story of two women trying to produce their own version of Chekhov's The Seagull with limited resources and unfettered enthusiasm."/>
    <x v="4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12:38:27"/>
    <d v="2014-07-30T23:00:00"/>
  </r>
  <r>
    <x v="3810"/>
    <s v="Romeo &amp; Juliet"/>
    <s v="Theater students of UMass present a large-scale theater collaboration that will revolutionize the way you see Shakespeare."/>
    <x v="4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20:22:38"/>
    <d v="2015-03-21T19:22:38"/>
  </r>
  <r>
    <x v="3811"/>
    <s v="The Merchant of Venice"/>
    <s v="The University of Exeter Shakespeare Society is touring its acclaimed show The Merchant of Venice to Stratford-upon-Avon!"/>
    <x v="2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5:02:53"/>
    <d v="2016-05-31T11:00:00"/>
  </r>
  <r>
    <x v="3812"/>
    <s v="Save &quot;The Stage Door&quot;"/>
    <s v="We are raising funds for our local theatre group &quot;The Stage Door&quot;. Funding required for lighting, stage equipment and productions."/>
    <x v="4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8:01:48"/>
    <d v="2015-06-01T03:59:00"/>
  </r>
  <r>
    <x v="3813"/>
    <s v="SUCKIN INJUN"/>
    <s v="A comedic play about hillbilly vampires and the absurdity of judging by appearances. Wanna live forever? Better watch what you drink."/>
    <x v="4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6:37:01"/>
    <d v="2016-06-14T21:43:00"/>
  </r>
  <r>
    <x v="3814"/>
    <s v="Eyes Shut. Door Open - A New Play by Cassie M. Seinuk"/>
    <s v="Wax Wings is proud to be presenting the premiere of EYES. SHUT DOOR OPEN, a new play by Boston playwright Cassie M. Seinuk."/>
    <x v="4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21:41:52"/>
    <d v="2015-04-01T03:59:00"/>
  </r>
  <r>
    <x v="3815"/>
    <s v="The Canterbury Shakespeare Festival - first season"/>
    <s v="Come and help us make the Canterbury Shakespeare Festival a reality"/>
    <x v="4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6:14:17"/>
    <d v="2015-08-20T23:00:00"/>
  </r>
  <r>
    <x v="3816"/>
    <s v="AFTER LIFE: Minnesota Fringe Festival 2014"/>
    <s v="A new play by Brandon Taitt._x000a_Presented by The Theatre Cosmic. _x000a_Premiering in August at the 2014 Minnesota Fringe Festival"/>
    <x v="4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6:33:43"/>
    <d v="2014-07-17T16:33:43"/>
  </r>
  <r>
    <x v="3817"/>
    <s v="TWIST: adapted from the novel Oliver Twist"/>
    <s v="Using 9 actors, TWIST focuses on the horror and unjust in 1837 London.  Think Peter and the Starcatcher meets American Horror Story."/>
    <x v="4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6:43:36"/>
    <d v="2015-10-24T03:59:00"/>
  </r>
  <r>
    <x v="3818"/>
    <s v="The AOA Presents: The Maiden of Orleans"/>
    <s v="The Arthurian Order of Avalon is attempting to raise funds to put on the annual Human Chessboard in March 2015!"/>
    <x v="2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20:13:02"/>
    <d v="2015-03-12T19:13:02"/>
  </r>
  <r>
    <x v="3819"/>
    <s v="A Kansas City Fringe Festival premiere: &quot;The Art is a Lie&quot;"/>
    <s v="Support this collection of new plays by Kansas City writers and the artists who are bringing it to life!"/>
    <x v="4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5:01:44"/>
    <d v="2015-07-17T21:02:00"/>
  </r>
  <r>
    <x v="3820"/>
    <s v="TUSENTACK THEATRE"/>
    <s v="Tusentack Theatre is a professional theatre company providing opportunities to adults who access Mental Health Services."/>
    <x v="2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5:38:37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x v="4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3T04:20:07"/>
    <d v="2016-01-04T04:20:07"/>
  </r>
  <r>
    <x v="3822"/>
    <s v="Geschichten sollen leben"/>
    <s v="19 TheaterstÃ¼cke des Schnuppe Figurentheaters bei einem GroÃŸbrand zerstÃ¶rt - bitte unterstÃ¼tzt uns, den Wiederaufbau zu finanzieren"/>
    <x v="0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20:06:57"/>
    <d v="2016-01-19T22:59:00"/>
  </r>
  <r>
    <x v="3823"/>
    <s v="FEED"/>
    <s v="Feed, a new play by Garrett Markgraf (based on the novel by M.T. Anderson), Directed by Anna Marck at Oakland University."/>
    <x v="4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21:50:44"/>
    <d v="2015-07-20T03:59:00"/>
  </r>
  <r>
    <x v="3824"/>
    <s v="Count Your Blessings - A Verbatim Performance"/>
    <s v="the hardy presents a collaboration between Robbie Curran and Abram Rooney. Kemble House, 9th-14th August, every night at 8pm."/>
    <x v="2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5:01:43"/>
    <d v="2016-08-01T13:41:00"/>
  </r>
  <r>
    <x v="3825"/>
    <s v="Help keep girls in school in Burkina Faso"/>
    <s v="A girl in Burkina Faso is more likely to marry than finish high school. Public theatre can promote the need for girls to stay in school"/>
    <x v="0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7T01:40:14"/>
    <d v="2015-06-17T01:40:14"/>
  </r>
  <r>
    <x v="3826"/>
    <s v="DAY OF THE DOG by Blue Sparrow Theatre Company"/>
    <s v="This is the story about the Westons. One family who live with mental illness on a daily basis."/>
    <x v="2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10:09:54"/>
    <d v="2015-05-07T10:09:54"/>
  </r>
  <r>
    <x v="3827"/>
    <s v="BROKEN BISCUITS EDINBURGH"/>
    <s v="IAM TRYING TO TAKE MY DEBUT PLAY BROKEN BISCUITS TO EDINGBURGH FESTIVAL 2015 AND REALLY NEED SOME FUNDING TO HELP ME ACHIEVE THIS GOAL"/>
    <x v="4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22:16:41"/>
    <d v="2015-03-27T00:00:00"/>
  </r>
  <r>
    <x v="3828"/>
    <s v="A Few Brave Men: The Chosen Few"/>
    <s v="In 1942 three black and one Puerto Rican jazz musicians from Harlem join the segregated US Marines. We see &quot;Love In Time of War&quot;"/>
    <x v="0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12:39:47"/>
    <d v="2014-12-31T13:39:47"/>
  </r>
  <r>
    <x v="3829"/>
    <s v="Returning Home."/>
    <s v="A play that illustrates the symptoms of PTSD, shows its effect on families, and demonstrates some of the difficulties of treating it."/>
    <x v="2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20:46:11"/>
    <d v="2016-08-31T20:46:11"/>
  </r>
  <r>
    <x v="3830"/>
    <s v="Run Away"/>
    <s v="The Aeon Theatre company is producing another original play by Parker Hale at the Manhattan Reportory Theatre"/>
    <x v="2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7:46:51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x v="2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20:22:25"/>
    <d v="2014-11-05T21:22:25"/>
  </r>
  <r>
    <x v="3832"/>
    <s v="SBYET 2016 Hairspray at the Lobero Theatre!"/>
    <s v="Santa Barbara Youth Ensemble is performing Hairspray at the Lobero. Help create beautiful memories for these kids by pledging today!"/>
    <x v="4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6T02:45:35"/>
    <d v="2016-02-20T02:45:35"/>
  </r>
  <r>
    <x v="3833"/>
    <s v="Shakespeare is Boffo! Teachers' Edition"/>
    <s v="Get more kids to love Shakespeare by developing the fun &amp; effective Shakespeare is Boffo! course as an replicable program for teachers."/>
    <x v="4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20:56:12"/>
    <d v="2014-12-01T19:09:00"/>
  </r>
  <r>
    <x v="3834"/>
    <s v="Better to Have Loved...?"/>
    <s v="About the impact of addiction on relationships; my play hopes to inspire &amp; support those affected to connect with their own creativity"/>
    <x v="4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10:41:07"/>
    <d v="2015-06-18T10:41:07"/>
  </r>
  <r>
    <x v="3835"/>
    <s v="Support new theatre piece IT DOESN'T MATTER"/>
    <s v="IT DOESN'T MATTER is a new comedic piece of political theatre written by three enthusiastic students. Help us produce it at LIPA!"/>
    <x v="2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22:36:48"/>
    <d v="2016-04-21T22:36:48"/>
  </r>
  <r>
    <x v="3836"/>
    <s v="Home (The Place Where My Stuff Resides)"/>
    <s v="&quot;The surveyor said the foundation was shaky&quot;. A woman finds what it means to rebuild her marriage."/>
    <x v="2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22:14:12"/>
    <d v="2016-08-03T04:09:00"/>
  </r>
  <r>
    <x v="3837"/>
    <s v="Farcical Elements Presents Boeing-Boeing"/>
    <s v="A high-flying French farce with the thrust of a well-tuned jet engine"/>
    <x v="4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8:22:38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10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7:03:29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x v="4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1T03:25:24"/>
    <d v="2015-07-30T03:25:24"/>
  </r>
  <r>
    <x v="3840"/>
    <s v="Tonight I'll be April"/>
    <s v="A gritty play looking at a modern day relationship, highlighting issues of mental health and abuse suffered by men."/>
    <x v="2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6:50:29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x v="1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8:51:27"/>
    <d v="2014-07-20T18:51:27"/>
  </r>
  <r>
    <x v="3842"/>
    <s v="Shakespeare's The Tempest: In-The-Round"/>
    <s v="Follow the sell-out Tree Folk Theatre, as we lead you through The Tempest with masks, puppetry and live music! 15th July - 3rd August"/>
    <x v="0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11:50:52"/>
    <d v="2014-05-11T11:50:52"/>
  </r>
  <r>
    <x v="3843"/>
    <s v="Vengeance Can Wait"/>
    <s v="Vengeance Can Wait navigates Japanese sub-culture as it charts a dark, twisted and touching, â€œdifferentâ€ kind of love story."/>
    <x v="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7T01:44:24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x v="0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14:48:54"/>
    <d v="2014-06-03T06:59:00"/>
  </r>
  <r>
    <x v="3845"/>
    <s v="Marilyn Madness &amp; Me"/>
    <s v="He met Marilyn. He became obsessed with Norma Jean. That changed everything._x000a__x000a_                                A play by Frank Furino"/>
    <x v="3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15:02:54"/>
    <d v="2015-10-01T15:02:54"/>
  </r>
  <r>
    <x v="3846"/>
    <s v="My Insane Shakespeare"/>
    <s v="My Insane Shakespeare. An original play by Arthur Elbakyan premiering October 13th at United Solo, New York City."/>
    <x v="0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3T05:19:02"/>
    <d v="2014-10-04T06:59:00"/>
  </r>
  <r>
    <x v="3847"/>
    <s v="Madame X"/>
    <s v="The production of the original play &quot;Madame X&quot; by Amanda Davison. Inspired by the painting by John Singer Sargent."/>
    <x v="1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4T05:23:11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x v="1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9:36:29"/>
    <d v="2015-10-18T19:36:29"/>
  </r>
  <r>
    <x v="3849"/>
    <s v="Auf geht's beim Schichtl"/>
    <s v="Bayerische KomÃ¶die im Schaustellermillieu vor historischem Hintergrund des Oktoberfestes von Winfried Frey. UrauffÃ¼hrung September 2015"/>
    <x v="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8:24:44"/>
    <d v="2015-06-11T18:24:44"/>
  </r>
  <r>
    <x v="3850"/>
    <s v="The Vagina Monologues 2015"/>
    <s v="V-Day is a global activist movement to end violence against women and girls."/>
    <x v="4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2T02:59:03"/>
    <d v="2015-01-01T02:59:03"/>
  </r>
  <r>
    <x v="3851"/>
    <s v="Waving Goodbye"/>
    <s v="A play about the horrible choices we have to make every day. Should we take a risk, or take the road most travelled?"/>
    <x v="4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10:32:59"/>
    <d v="2015-07-17T10:32:59"/>
  </r>
  <r>
    <x v="3852"/>
    <s v="Rob Base Presents Unequally Yoked The Stage Play"/>
    <s v="Writer/Director Lynette J. Blackwell presents the hilarious entangled love story of when evil and good attempt to coexist."/>
    <x v="1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2T04:34:36"/>
    <d v="2015-03-27T03:34:36"/>
  </r>
  <r>
    <x v="3853"/>
    <s v="The Original Laughter Therapist"/>
    <s v="A dose of One-woman &quot;Dramedy&quot; to cure those daily blues is just what the doctor ordered!"/>
    <x v="10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20:09:38"/>
    <d v="2014-09-01T20:09:38"/>
  </r>
  <r>
    <x v="3854"/>
    <s v="The Case Of Soghomon Tehlirian"/>
    <s v="A play dedicated to the 100th anniversary of the Armenian Genocide."/>
    <x v="1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21:14:18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x v="4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23:17:51"/>
    <d v="2015-03-26T22:17:51"/>
  </r>
  <r>
    <x v="3856"/>
    <s v="&quot;Trouble at the Gate&quot; play"/>
    <s v="Thought-provoking drama about one who gets so caught up in churchwork, loses the true meaning of serving God, &amp; has TROUBLE AT THE GATE"/>
    <x v="0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7:50:03"/>
    <d v="2015-03-08T16:50:03"/>
  </r>
  <r>
    <x v="3857"/>
    <s v="I support Molding Heartz"/>
    <s v="The Ultimate Screenwriting Conference_x000a_is the experience showing screenwriters how to write and sell a screenplay in hollywood!"/>
    <x v="0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7:41:30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x v="2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10:20:44"/>
    <d v="2015-05-22T21:00:00"/>
  </r>
  <r>
    <x v="3859"/>
    <s v="What Dreams Were Made Of"/>
    <s v="This is a play that will have each and everyone that sees it thinking about the dreams they had growing up. It's a dramady"/>
    <x v="4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21:26:47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x v="0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15:51:50"/>
    <d v="2014-08-12T15:51:50"/>
  </r>
  <r>
    <x v="3861"/>
    <s v="READY OR NOT HERE I COME"/>
    <s v="THE COMING OF THE LORD!"/>
    <x v="4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14:09:37"/>
    <d v="2014-11-12T21:47:00"/>
  </r>
  <r>
    <x v="3862"/>
    <s v="The Container Play"/>
    <s v="The hit immersive theatre experience of England comes to Corpus Christi!"/>
    <x v="0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6:15:56"/>
    <d v="2016-09-12T16:59:00"/>
  </r>
  <r>
    <x v="3863"/>
    <s v="Umma Yemaya"/>
    <s v="Umma Yemaya is  a play that examines the challenges of unconventional love. The Lady  and the Artist create their own world for love."/>
    <x v="0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5:11:45"/>
    <d v="2015-11-05T16:11:45"/>
  </r>
  <r>
    <x v="3864"/>
    <s v="Grammar Land Performances"/>
    <s v="I want to create a theatrical performance of the book Grammar Land and present it at schools to help children learn proper grammar."/>
    <x v="0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21:24:14"/>
    <d v="2015-11-17T22:24:14"/>
  </r>
  <r>
    <x v="3865"/>
    <s v="Fellatia's-Fantastic-Fun-Time-Show"/>
    <s v="Sissy Entertainment delivers a delicious cabaret that blends comedic monologue, song, and traditional sketch comedy."/>
    <x v="4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15:38:18"/>
    <d v="2014-08-30T05:30:00"/>
  </r>
  <r>
    <x v="3866"/>
    <s v="a feminine ending, brought to you by the East End Theatre Co"/>
    <s v="A funny, moving, witty piece about a girl, her oboe, and her dreams."/>
    <x v="4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22:43:41"/>
    <d v="2016-03-23T03:29:00"/>
  </r>
  <r>
    <x v="3867"/>
    <s v="RUSSIAN PLAY &quot;HOW TO BE BRAVE&quot;"/>
    <s v="What do you know about Russian Culture? Our project helps the American children to find out about Russian literature."/>
    <x v="4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9:32:19"/>
    <d v="2016-06-18T19:32:19"/>
  </r>
  <r>
    <x v="3868"/>
    <s v="1000 words (Canceled)"/>
    <s v="New collection of music by Scott Evan Davis!"/>
    <x v="0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15:50:05"/>
    <d v="2014-09-08T15:50:05"/>
  </r>
  <r>
    <x v="3869"/>
    <s v="The Masturbation Musical (Canceled)"/>
    <s v="A Musical about 3 women who pursue their Pleasure and end up finding themselves."/>
    <x v="1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17:23:12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x v="1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3T04:07:58"/>
    <d v="2014-07-03T04:07:58"/>
  </r>
  <r>
    <x v="3871"/>
    <s v="Pocket Monsters: A Musical Parody (Canceled)"/>
    <s v="Our musical is finally ready to come to life, and we're raising funds to help make that happen!"/>
    <x v="4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8:44:10"/>
    <d v="2017-03-29T17:44:10"/>
  </r>
  <r>
    <x v="3872"/>
    <s v="Shining Star Players (Canceled)"/>
    <s v="We are a brand new theatrical teen production company, and we need enough money to put on our first musical production."/>
    <x v="6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5T03:29:56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x v="0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6:42:15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x v="2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3T00:23:42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x v="5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8:19:2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x v="4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14:58:48"/>
    <d v="2016-02-02T14:58:48"/>
  </r>
  <r>
    <x v="3877"/>
    <s v="Does NY Heart Me? The Musical (Canceled)"/>
    <s v="Help us record the concept album and stage grand concerts with a fantastic cast and orchestra. Get your tickets, music and more!"/>
    <x v="9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16:15:52"/>
    <d v="2016-12-08T16:15:52"/>
  </r>
  <r>
    <x v="3878"/>
    <s v="Boys In The Arts Scholarship Program (Canceled)"/>
    <s v="Encouraging young males to engage in vocational development in the art of musical theater and related dance classes."/>
    <x v="6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9:39:06"/>
    <d v="2015-06-30T03:59:00"/>
  </r>
  <r>
    <x v="3879"/>
    <s v="Theatre 'Portable' Royal (Canceled)"/>
    <s v="Theatre â€˜Portableâ€™ Royal is a portable, fully working, 40 seater theatre which will tour the UK and beyond!"/>
    <x v="6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20:39:56"/>
    <d v="2015-01-25T20:39:56"/>
  </r>
  <r>
    <x v="3880"/>
    <s v="Thoroughly Modern Millie (Canceled)"/>
    <s v="With Russell Grant as Mrs Meers, this classic musical taps into London's Theatro Technis 1-25 October 2014 for its UK fringe premiere!"/>
    <x v="0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9:33:40"/>
    <d v="2014-07-30T23:00:00"/>
  </r>
  <r>
    <x v="3881"/>
    <s v="My Real Mother's Name is... (Canceled)"/>
    <s v="A musical journey coming to the Blue Venue at the 2017 Orlando Fringe Festival!"/>
    <x v="2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1T00:26:39"/>
    <d v="2017-02-20T00:26:39"/>
  </r>
  <r>
    <x v="3882"/>
    <s v="Mephistopheles by R. Garth &amp; The S.O.L. (Canceled)"/>
    <s v="A musical vision of the Faust tale... how he signed his soul to the devil Mephistopheles to find Lori, the love of his life."/>
    <x v="5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23:36:10"/>
    <d v="2016-01-31T23:03:00"/>
  </r>
  <r>
    <x v="3883"/>
    <s v="CAGED - A New Musical (Canceled)"/>
    <s v="CAGED - A New Musical is the story of One Passion, One Voice, One Dream. - One man's quest to become the woman he always wanted to be."/>
    <x v="6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14:27:49"/>
    <d v="2014-09-02T14:27:49"/>
  </r>
  <r>
    <x v="3884"/>
    <s v="Alive Portrait Of Christ in Pembroke Township, IL (Canceled)"/>
    <s v="The Group M3 is striving to give one of the poorest towns in the country hope again this Easter Holiday."/>
    <x v="1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8:59:52"/>
    <d v="2015-03-27T17:59:52"/>
  </r>
  <r>
    <x v="3885"/>
    <s v="THE SESSIONS - The Beatles at Abbey Road Studios (Canceled)"/>
    <s v="A LIVE musical spectacular theatrical experience of The Beatles recording sessions at Abbey Road Studios."/>
    <x v="10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22:49:51"/>
    <d v="2016-05-09T22:49:51"/>
  </r>
  <r>
    <x v="3886"/>
    <s v="a (Canceled)"/>
    <n v="1"/>
    <x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5:28:22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x v="4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20:35:29"/>
    <d v="2015-05-01T22:00:00"/>
  </r>
  <r>
    <x v="3888"/>
    <s v="Popinjay Productions' The Odyssey"/>
    <s v="We are devising a vibrant new adaptation of Homer's The Odyssey featuring dynamic storytelling, stunning visuals and original music."/>
    <x v="4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13:05:58"/>
    <d v="2017-02-26T13:05:58"/>
  </r>
  <r>
    <x v="3889"/>
    <s v="Sherri's Playhouse Present's A Heavenly Hand!"/>
    <s v="A romantic comedy about a girl trying to figure out what to do with her life and an angel who comes to help her."/>
    <x v="0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4T00:07:10"/>
    <d v="2015-01-04T23:26:00"/>
  </r>
  <r>
    <x v="3890"/>
    <s v="Something Wicked This Way Comes"/>
    <s v="Will Power Troupe is the only US group invited to perform in London's Shakespeare Festival. We need your help to bring the USA to UK!"/>
    <x v="6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8:12:24"/>
    <d v="2015-08-15T18:12:24"/>
  </r>
  <r>
    <x v="3891"/>
    <s v="Out of the Box: A Mime Story"/>
    <s v="A comedy about a mime who dreams of becoming a stand up comedian."/>
    <x v="2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1T03:10:44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x v="4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5:39:17"/>
    <d v="2014-08-24T07:00:00"/>
  </r>
  <r>
    <x v="3893"/>
    <s v="MY PRIVATE REVOLUTION"/>
    <s v="An inspiring story of a young girl's journey from childhood to adulthood told through monologue, dialogue, poetry and music and dance."/>
    <x v="10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15:47:20"/>
    <d v="2014-07-01T06:00:00"/>
  </r>
  <r>
    <x v="3894"/>
    <s v="MADE-UP: A Sitcom Theater Special"/>
    <s v="Ryan and Vanessa are hosting Christmas for the first time but instead of a happy celebration, they get a hilarious survival situation."/>
    <x v="6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23:00:12"/>
    <d v="2016-12-06T04:59:00"/>
  </r>
  <r>
    <x v="3895"/>
    <s v="Vestige"/>
    <s v="A Transgender makeup artist calls into question the loyalty of her best friend in a 1980's circus while dealing with her dying mother."/>
    <x v="4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6:00:18"/>
    <d v="2015-02-28T06:00:18"/>
  </r>
  <r>
    <x v="3896"/>
    <s v="Yorick and Company"/>
    <s v="Yorick and Co. is a comedy about a struggling theatre company whose mysterious benefactor starts haunting the show!"/>
    <x v="4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3T04:36:18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x v="4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20:58:03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x v="4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11:34:30"/>
    <d v="2015-08-17T16:00:00"/>
  </r>
  <r>
    <x v="3899"/>
    <s v="RAIN | a theatrical production of life-changing proportions"/>
    <s v="More than just a play, RAIN is an outreach to hurting people who feel disengaged or rejected by others."/>
    <x v="1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8:36:01"/>
    <d v="2014-08-12T18:36:01"/>
  </r>
  <r>
    <x v="3900"/>
    <s v="HUB Theatre Group presents John Logan's RED"/>
    <s v="HUB Theatre Group collaborates with local artists to present John Logan's RED to the community."/>
    <x v="4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2T02:13:11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x v="4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9:49:59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x v="4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11:14:02"/>
    <d v="2016-11-14T12:14:02"/>
  </r>
  <r>
    <x v="3903"/>
    <s v="Know Thy Law"/>
    <s v="Based on the novel â€œKnow Thy Lawâ€, this powerful play gives the insight and understanding of the power of knowing the law of the land."/>
    <x v="4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7-01T00:16:05"/>
    <d v="2015-08-14T19:38:00"/>
  </r>
  <r>
    <x v="3904"/>
    <s v="Black America from Prophets to Pimps"/>
    <s v="A play that will cover 4000 years of black history."/>
    <x v="1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01T05:30:00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x v="4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14:58:23"/>
    <d v="2015-06-11T23:00:00"/>
  </r>
  <r>
    <x v="3906"/>
    <s v="First Draft Theatre"/>
    <s v="We will workshop, stage and develop new writing, devised work and adaptations. A joyful leap into the possibilities of an idea!"/>
    <x v="4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22:01:33"/>
    <d v="2015-06-26T13:25:00"/>
  </r>
  <r>
    <x v="3907"/>
    <s v="Burqa&amp;Rifle: A Drama: Two Women, Two Cultues, Two Histories"/>
    <s v="Burqa&amp;Rifle dramatizes the  encounter between two women -- a vigilante and a convert to Islam."/>
    <x v="4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9:40:06"/>
    <d v="2014-10-26T20:08:00"/>
  </r>
  <r>
    <x v="3908"/>
    <s v="Unconscious Subconscious"/>
    <s v="Death splits apart twin brothers in a questionable car accident. They shared dreams, and now they must share trials in the unknown."/>
    <x v="2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4T03:14:56"/>
    <d v="2014-07-29T03:14:56"/>
  </r>
  <r>
    <x v="3909"/>
    <s v="Woman2Woman"/>
    <s v="I am trying to put on a gospel comedy stage play that is full of laughter and life lessons as well that will change your life forever,"/>
    <x v="10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8:37:22"/>
    <d v="2014-09-11T08:37:22"/>
  </r>
  <r>
    <x v="3910"/>
    <s v="&quot;SHERLOCK HOLMES AND THE SCARLET AVENGER&quot;"/>
    <s v="Join Sherlock Holmes and Dr. Watson as the first adventure together is dramatized live on-stage!  The game is afoot!"/>
    <x v="0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8:09:57"/>
    <d v="2015-09-07T18:09:57"/>
  </r>
  <r>
    <x v="3911"/>
    <s v="Ministers of Grace"/>
    <s v="â€˜Ministers of Graceâ€™ imagines what the movie Ghostbusters would be like if written by William Shakespeare."/>
    <x v="0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9:29:37"/>
    <d v="2014-11-26T20:29:37"/>
  </r>
  <r>
    <x v="3912"/>
    <s v="JoLee Productions"/>
    <s v="Producing &amp; directing Jake's Women by Neil Simon opening July 9 and running through July 26 for Sonoma Arts Live"/>
    <x v="6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6:28:50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x v="1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1T05:04:09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x v="4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9:39:16"/>
    <d v="2015-05-10T22:59:00"/>
  </r>
  <r>
    <x v="3915"/>
    <s v="Hardcross"/>
    <s v="Following the enormous success of Hardcross, we are looking for new ways to bring this wonderful play to a wider audience."/>
    <x v="4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23:38:29"/>
    <d v="2016-06-01T23:38:29"/>
  </r>
  <r>
    <x v="3916"/>
    <s v="Final exam"/>
    <s v="We're a small group of University students who need a little help making our final exam production the best product possible."/>
    <x v="4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  <d v="2016-06-03T11:19:12"/>
  </r>
  <r>
    <x v="3917"/>
    <s v="Romeo and Juliet by Cry of Curs"/>
    <s v="We place the actors and script to the fore, with productions stripped down to barest level, aiming to make theatre accessible."/>
    <x v="4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12:39:21"/>
    <d v="2014-09-11T12:39:21"/>
  </r>
  <r>
    <x v="3918"/>
    <s v="The Singing Teacher"/>
    <s v="A fantastic new comedy coming to the West End 2014.  An Alan Ayckbourn meets Richard Curtis style comedy. Who knew singing was therapy!"/>
    <x v="10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15:57:03"/>
    <d v="2014-08-04T16:00:00"/>
  </r>
  <r>
    <x v="3919"/>
    <s v="After The Blue"/>
    <s v="Two sisters living in a Cornish seaside town attempt to hide and escape from a life- circle of deceit, abuse, incest and revenge."/>
    <x v="0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6:26:13"/>
    <d v="2016-01-18T00:00:00"/>
  </r>
  <r>
    <x v="3920"/>
    <s v="'SCARAMOUCHE JONES'' by Justin Butcher"/>
    <s v="An enthralling tale charting the ecstasies and tragedies behind the seven white masks of centenarian clown,Scaramouche Jones."/>
    <x v="4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9:17:40"/>
    <d v="2016-11-13T10:17:40"/>
  </r>
  <r>
    <x v="3921"/>
    <s v="Shakespeare's R&amp;J - Chapel Lane Theatre Company"/>
    <s v="CLTC are crowdfunding for our latest production - Joe Calarco's brilliant adaptation of Shakespeare's most loved tragedy."/>
    <x v="4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13:00:55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x v="2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8:26:50"/>
    <d v="2015-03-02T23:00:00"/>
  </r>
  <r>
    <x v="3923"/>
    <s v="Mrs Roosevelt Flies to London UK tour"/>
    <s v="Eleanor Roosevelt: Passionate campaigner for human rights, champion for peace, staunch supporter of FDR's policies, betrayed wife."/>
    <x v="1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23:31:11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x v="6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23:02:02"/>
    <d v="2014-06-26T23:02:02"/>
  </r>
  <r>
    <x v="3925"/>
    <s v="Help Save High School Theater"/>
    <s v="Help Save High School Theater Program_x000a_Your donations will be used to purchase props, build sets, and costumes."/>
    <x v="2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20:53:59"/>
    <d v="2014-07-30T20:53:59"/>
  </r>
  <r>
    <x v="3926"/>
    <s v="Caryl Churchill's 'Top Girls' - NSW HSC Text"/>
    <s v="Producing syllabus-relevant theatre targeted to HSC students on the NSW Central Coast"/>
    <x v="0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7T02:02:28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x v="4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6:25:04"/>
    <d v="2014-08-09T06:25:04"/>
  </r>
  <r>
    <x v="3928"/>
    <s v="CHARM by Philip Dawkins"/>
    <s v="&quot;Charm&quot; class is in session! Mama Darleena, a transgender African-American woman, shares rules for etiquette with her LGBTQ students."/>
    <x v="0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6:23:47"/>
    <d v="2015-10-16T04:59:00"/>
  </r>
  <r>
    <x v="3929"/>
    <s v="Comedy Of Errors: Antioch Community High School"/>
    <s v="We need to raise funds to bring this elaborate production to life with special FX makeup, highly detailed sets, and costumes."/>
    <x v="8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9:51:05"/>
    <d v="2016-09-18T19:51:05"/>
  </r>
  <r>
    <x v="3930"/>
    <s v="Foundry Theatre Brisbane"/>
    <s v="We are a new and exciting semi-pro  theatre company who will support &amp; hire local actors &amp; writers in Brisbane &amp; Queensland."/>
    <x v="1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8:07:48"/>
    <d v="2016-04-01T06:00:00"/>
  </r>
  <r>
    <x v="3931"/>
    <s v="Still I Weep"/>
    <s v="An original stage play designed to bring to light the long-term effects on adult survivors of childhood sexual abuse. We do survive!"/>
    <x v="0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2T03:38:27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x v="1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5T04:02:44"/>
    <d v="2016-03-16T03:02:44"/>
  </r>
  <r>
    <x v="3933"/>
    <s v="Three for 5: A King's Story"/>
    <s v="Presenting the complete three part of writer/director Ty Foard's &quot;A King's Story&quot; ...a dramatic artistic one director play festival"/>
    <x v="0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23:14:22"/>
    <d v="2016-07-17T00:43:00"/>
  </r>
  <r>
    <x v="3934"/>
    <s v="&quot;A Measure of Normalcy&quot;"/>
    <s v="Lost youth and lost souls struggle to find meaning amid dingy basements, vanishing malls, and a bleak Midwestern summer."/>
    <x v="0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6:07:19"/>
    <d v="2015-10-01T13:00:00"/>
  </r>
  <r>
    <x v="3935"/>
    <s v="Mr Mineshaft - A Play about Julius Eastman"/>
    <s v="Forgotten composer, virtuoso pianist, actor, and activist._x000a_I'm hoping to produce my play which explores Julius's life and music."/>
    <x v="4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5:45:46"/>
    <d v="2015-10-04T15:45:46"/>
  </r>
  <r>
    <x v="3936"/>
    <s v="End Breast Cancer"/>
    <s v="This stage play is a true story about one woman's fight against breast cancer while still having to deal with the adversities of life."/>
    <x v="8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6:18:40"/>
    <d v="2016-12-01T07:18:40"/>
  </r>
  <r>
    <x v="3937"/>
    <s v="Fever - a workshop production"/>
    <s v="Support the artists of the new play FEVER: a story of love, friendship and sonnets. Donate to help us develop this production!"/>
    <x v="4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15:09:20"/>
    <d v="2016-07-11T15:09:20"/>
  </r>
  <r>
    <x v="3938"/>
    <s v="Broken Alley â€”Â Year 3"/>
    <s v="We Kickstarted Broken Alley Theatre in the summer of 2013. It's been an amazing two years. This year, BATx goes bigger than ever."/>
    <x v="4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21:44:14"/>
    <d v="2015-06-27T21:44:14"/>
  </r>
  <r>
    <x v="3939"/>
    <s v="'Potter.' Funding 2015"/>
    <s v="'Potter.' is a parody of the popular Harry Potter series allowing aspiring actors a chance to work in a professional production."/>
    <x v="0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9:36:19"/>
    <d v="2014-10-07T04:30:00"/>
  </r>
  <r>
    <x v="3940"/>
    <s v="Attraction"/>
    <s v="A Stage Play that will bring you to the edge of your seat , leave you thinkin and will also have you laughing while enjoyin the talent"/>
    <x v="0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11:49:11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x v="0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14:05:37"/>
    <d v="2014-11-25T01:00:00"/>
  </r>
  <r>
    <x v="3942"/>
    <s v="Epic Proportions"/>
    <s v="In the 30's, two brothers, Benny and Phil, who go to the Arizona desert to be extras in a huge Biblical epic. Riotous comedy!"/>
    <x v="4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21:41:54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x v="0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8:41:08"/>
    <d v="2015-11-02T16:50:00"/>
  </r>
  <r>
    <x v="3944"/>
    <s v="Shakespeare Shortened School Plays"/>
    <s v="My project is to finish writing all 38 of Shakespeare's Plays into shortened 15-20 minute Shortened versions and publish them in 1 year"/>
    <x v="0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5:54:35"/>
    <d v="2015-08-27T15:54:35"/>
  </r>
  <r>
    <x v="3945"/>
    <s v="Camp Curtain Call: Star Wars (A Parody)"/>
    <s v="We do a theatre camp for kids every summer doing parady shows of diff stories for kids to learn theater. This year is Star Wars Parody."/>
    <x v="4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9:14:28"/>
    <d v="2015-05-15T19:14:28"/>
  </r>
  <r>
    <x v="3946"/>
    <s v="DR. Mecurio's Mythical Marvels &amp; Beastiry"/>
    <s v="Dr. Mecurio's is an original work of fantasy designed and written for the stage."/>
    <x v="0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20:00:22"/>
    <d v="2015-02-28T08:00:00"/>
  </r>
  <r>
    <x v="3947"/>
    <s v="Tell'em I'm Gonna Make It"/>
    <s v="Soon to be known as one of the greatest gospel stage plays of all times. Great hit in New England and now we want to take  it on tour"/>
    <x v="4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2T03:25:44"/>
    <d v="2016-10-02T03:25:44"/>
  </r>
  <r>
    <x v="3948"/>
    <s v="The Barbican Photography Trip 2015"/>
    <s v="A group of 12 friends, separated by time, space, state borders and oceans want to head to London for the adventure of a lifetime."/>
    <x v="5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7:48:43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x v="1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2T02:53:41"/>
    <d v="2015-02-11T02:53:41"/>
  </r>
  <r>
    <x v="3950"/>
    <s v="The Great Elephant Repertory Company"/>
    <s v="With the Great Elephant Repertory we can reach those children who are perceived unreachable, educating them through performance art."/>
    <x v="4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6:51:2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x v="10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9:49:02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x v="9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8:58:10"/>
    <d v="2015-10-26T18:58:10"/>
  </r>
  <r>
    <x v="3953"/>
    <s v="A Time Pirate's Love"/>
    <s v="Actors and actresses are needed to help me create a stage play. A stage play needs to be adapted from the book I wrote."/>
    <x v="6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9T01:09:46"/>
    <d v="2016-07-29T23:29:00"/>
  </r>
  <r>
    <x v="3954"/>
    <s v="City of Joy"/>
    <s v="Despite hunger and conditions of a Calcutta slum, the people there know that life is precious. They have named it â€˜City of Joy.â€™"/>
    <x v="9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5:37:4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x v="4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20:22:21"/>
    <d v="2015-11-28T21:22:21"/>
  </r>
  <r>
    <x v="3956"/>
    <s v="The Woman in Me"/>
    <s v="This saucy stage play chronicles the highs and lows of my life involving gangs, drugs and prison. The story is a transforming ministry."/>
    <x v="0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22:22:07"/>
    <d v="2016-04-25T00:20:00"/>
  </r>
  <r>
    <x v="3957"/>
    <s v="Yada.Yada.Yada. An Unauthorized Seinfeld Event. 9 in 90"/>
    <s v="A play about something, or maybe nothing. Four actors depicting all 9 seasons of Seinfeld in 90 minutes."/>
    <x v="9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23:25:54"/>
    <d v="2016-07-08T23:25:54"/>
  </r>
  <r>
    <x v="3958"/>
    <s v="Shakespeare with Noodles:  Henry IV"/>
    <s v="A children's theatre group constructing props out of swimming noodles to provide free Shakespeare in the parks to local communities."/>
    <x v="4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22:48:32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x v="4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8:55:56"/>
    <d v="2014-09-28T18:55:56"/>
  </r>
  <r>
    <x v="3960"/>
    <s v="In The Time of New York"/>
    <s v="You are closer to your dreams than what you expect, your demons will always wait for you to realize them, theyâ€™ll torture you Manny."/>
    <x v="4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20:17:36"/>
    <d v="2016-01-03T20:17:36"/>
  </r>
  <r>
    <x v="3961"/>
    <s v="New Edinburgh play"/>
    <s v="I've written a fun new play exploring the reality of gay stereotypes in 2014 - with accommodation and venue hire it needs some dough :)"/>
    <x v="0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21:23:30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x v="4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14:54:54"/>
    <d v="2015-11-28T14:54:54"/>
  </r>
  <r>
    <x v="3963"/>
    <s v="Une minute de silence"/>
    <s v="les effets de censeur sur l'immigration.Ã§a c'est une piÃ¨ce de l'histoire de la rÃ©volution en Iran jusqu'Ã  des meurtres en sÃ©rie en 1999"/>
    <x v="1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9T03:41:57"/>
    <d v="2015-11-18T04:41:57"/>
  </r>
  <r>
    <x v="3964"/>
    <s v="MAMA'Z BA-B: The StagePlay"/>
    <s v="&quot;MAMA'Z BA-B&quot; is the story of Marcus Williams who struggles to find a place for himself as a young black male."/>
    <x v="4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7:19:46"/>
    <d v="2015-04-19T16:19:46"/>
  </r>
  <r>
    <x v="3965"/>
    <s v="Fringe Fest: Take Comfort in Falling Forever"/>
    <s v="Andrew Heller producing a production of an original play for the Philadelphia Fringe Festival. Written and Directed by Andrew Heller"/>
    <x v="4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4T05:39:40"/>
    <d v="2016-04-14T04:39:40"/>
  </r>
  <r>
    <x v="3966"/>
    <s v="Moroccan National Debate Team"/>
    <s v="MNDT will be the first Moroccan Team in history to participate in the WSDC. the worldâ€™s biggest high school debate tournament."/>
    <x v="0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7:04:38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x v="4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6:58:27"/>
    <d v="2017-03-06T06:58:27"/>
  </r>
  <r>
    <x v="3968"/>
    <s v="Scarlet Letters (a play with songs)"/>
    <s v="&quot;On the breast of her gown, in fine red cloth, appeared the letter A.&quot; But what about the rest of the alphabet?"/>
    <x v="0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9:34:33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x v="4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20:30:46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x v="6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20:43:31"/>
    <d v="2016-04-17T20:43:31"/>
  </r>
  <r>
    <x v="3971"/>
    <s v="The Sentinel &amp; The Showman"/>
    <s v="The timeless story of the struggling actor, the faithful agent and   the reality of what constitutes success and failure in Hollywood."/>
    <x v="1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12:52:06"/>
    <d v="2014-07-21T12:52:06"/>
  </r>
  <r>
    <x v="3972"/>
    <s v="Valkyrie Theatre Company"/>
    <s v="We're a horror based theatre company in Oklahoma City beginning our first season of shows."/>
    <x v="4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8T01:37:14"/>
    <d v="2015-02-06T01:37:14"/>
  </r>
  <r>
    <x v="3973"/>
    <s v="Staged Right Theatre First Season Campaign"/>
    <s v="Staged Right Theatre Company is putting on its first season this year, and we need your help with raising money to put on four plays!"/>
    <x v="0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6:25:10"/>
    <d v="2016-05-09T04:00:00"/>
  </r>
  <r>
    <x v="3974"/>
    <s v="The Taming of the Shrew"/>
    <s v="We are performing Shakespeare's &quot;The Taming of the Shrew&quot; in its original Elizabethan setting at the Oxford Shakespeare Festival."/>
    <x v="4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13:07:28"/>
    <d v="2016-06-02T13:07:28"/>
  </r>
  <r>
    <x v="3975"/>
    <s v="Moon Over Mangroves"/>
    <s v="Four homeless Key West men are to be given a boat, but fates twist until only the moon and mangroves witness their earthly demise."/>
    <x v="2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20:48:18"/>
    <d v="2016-07-13T20:48:18"/>
  </r>
  <r>
    <x v="3976"/>
    <s v="R.U.R. at New Muses Theatre Company"/>
    <s v="Rossumâ€™s Universal Robots are the perfect workforce, without emotions, needs, or souls. But they are changing. Becoming more like us..."/>
    <x v="4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20:36:01"/>
    <d v="2014-08-01T07:00:00"/>
  </r>
  <r>
    <x v="3977"/>
    <s v="Tales of a Dragon KNIGHT"/>
    <s v="Created for the greatest stages of the world, will captivate the hearts of its audience with a Powerful Story Line &amp; Magical creatures!"/>
    <x v="10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8:55:32"/>
    <d v="2016-07-22T18:55:32"/>
  </r>
  <r>
    <x v="3978"/>
    <s v="For Colored Girl Play Production"/>
    <s v="Staged play within the communities of eastern ( Kinston Wilson Wilmington ) North Carolina ! Funds will allow a child to attend! THX"/>
    <x v="4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15:25:53"/>
    <d v="2015-01-31T15:25:53"/>
  </r>
  <r>
    <x v="3979"/>
    <s v="What a Gay Play - back, bigger and longer"/>
    <s v="After a successful premiere run at Edinburgh 2014, it's been rewritten and revised and is back for another run of Edinburgh fun in 2015"/>
    <x v="0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21:40:57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x v="4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14:22:27"/>
    <d v="2014-07-05T14:22:27"/>
  </r>
  <r>
    <x v="3981"/>
    <s v="BEIRUT, LADY OF LEBANON"/>
    <s v="A Theatrical Production Celebrating the Lebanese Culture and the Human Spirit in Time of War."/>
    <x v="5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8T04:19:09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x v="2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9:26:20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x v="1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20:52:36"/>
    <d v="2014-05-20T06:59:00"/>
  </r>
  <r>
    <x v="3984"/>
    <s v="Fantastic Mr Fox - Novus Theatre"/>
    <s v="Novus Theatre bring you their new show 'Fantastic Mr Fox'. We hope to improve the pay for our cast and crew through Kickstarter."/>
    <x v="4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23:07:2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4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6:58:40"/>
    <d v="2016-02-20T21:05:00"/>
  </r>
  <r>
    <x v="3986"/>
    <s v="Hippolytos - Polish Tour"/>
    <s v="After a successful run at London's Cockpit Theatre, we are invited to perform in Gardzienice OPT and at Teatr Polski in Warsaw, Poland."/>
    <x v="0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13:09:54"/>
    <d v="2016-05-06T13:04:00"/>
  </r>
  <r>
    <x v="3987"/>
    <s v="Write Now 5"/>
    <s v="Write Now 5 is a new writing festival in south east London promoting new work from emerging playwrights."/>
    <x v="2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22:11:30"/>
    <d v="2014-05-16T22:11:30"/>
  </r>
  <r>
    <x v="3988"/>
    <s v="Folk-Tales: What Stories Do Your Folks Tell?"/>
    <s v="An evening of of stories based both in myth and truth."/>
    <x v="4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4T01:56:53"/>
    <d v="2015-08-29T01:56:53"/>
  </r>
  <r>
    <x v="3989"/>
    <s v="A Gentleman, A Lady and A Thug"/>
    <s v="I love to write. I have written and published my first book and everyone that read it enjoyed it. My dream is to one day write movies"/>
    <x v="4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7:59:41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x v="4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6:08:13"/>
    <d v="2016-03-02T16:08:13"/>
  </r>
  <r>
    <x v="3991"/>
    <s v="NTACTheatre - North Texas Actor's Collaborative Theatre"/>
    <s v="North Texas first actor-driven theatre company needs your help"/>
    <x v="2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15:28:02"/>
    <d v="2015-05-31T15:28:02"/>
  </r>
  <r>
    <x v="3992"/>
    <s v="Tearing Down Cabrini-Green, a dynamic social commentary."/>
    <s v="A richly textured and intellectually powerful social commentary about family, community and America."/>
    <x v="1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22:34:19"/>
    <d v="2015-12-11T23:34:19"/>
  </r>
  <r>
    <x v="3993"/>
    <s v="Invincible Diamonds: A Survivor's Guide"/>
    <s v="I am seeking to turn my collection of urban poetry into a stage play. My desire is to inspire victims to heal."/>
    <x v="10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20:45:12"/>
    <d v="2015-05-13T20:45:12"/>
  </r>
  <r>
    <x v="3994"/>
    <s v="Poles Apart - A Play in 2 Acts"/>
    <s v="Is Henson willing to dare risk a theatrical speaking tour of his North Pole adventures...and more?"/>
    <x v="4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9:21:30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x v="2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6:24:37"/>
    <d v="2015-02-14T11:27:00"/>
  </r>
  <r>
    <x v="3996"/>
    <s v="Anansi the Spider - An African Folktale"/>
    <s v="The African tale of Anansi the Spider is that of a trickster who often uses cleverness and harmless jokes to get what he wants."/>
    <x v="4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6:24:24"/>
    <d v="2014-11-20T16:04:00"/>
  </r>
  <r>
    <x v="3997"/>
    <s v="'Working Play Title'"/>
    <s v="We aim to produce a Professional Published Play for two days in October 2015 on Fri 30th &amp; Sat 31st with three performances in total."/>
    <x v="4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  <d v="2015-04-05T08:23:41"/>
  </r>
  <r>
    <x v="3998"/>
    <s v="Forsaken Angels-A New Play"/>
    <s v="Forsaken Angels, a powerful new play by William Leary, author of DCMTA's Best Of 2014 Play Masquerade."/>
    <x v="4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23:07:06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x v="0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9:53:18"/>
    <d v="2014-08-31T19:51:49"/>
  </r>
  <r>
    <x v="4000"/>
    <s v="The Escorts"/>
    <s v="An Enticing Trip into the World of Assisted Dying"/>
    <x v="0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15:29:18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x v="4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23:08:28"/>
    <d v="2017-03-01T19:00:00"/>
  </r>
  <r>
    <x v="4002"/>
    <s v="Terry Pratchett's Wyrd Sisters"/>
    <s v="Bring Wyrd Sisters, a comedy of Shakespearean proportions, to small-town Texas. Loosely parodies the â€œScottish Play.â€"/>
    <x v="4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8T01:02:41"/>
    <d v="2014-09-27T01:02:41"/>
  </r>
  <r>
    <x v="4003"/>
    <s v="MAMA BA-B: The Stage Play"/>
    <s v="&quot;MAMA'Z BA-B&quot; is the story of Marcus Williams who struggles to find a place for himself as a young black male."/>
    <x v="4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14:05:47"/>
    <d v="2015-02-15T14:05:47"/>
  </r>
  <r>
    <x v="4004"/>
    <s v="South Florida Tours"/>
    <s v="Help Launch The Queen Into South Florida!"/>
    <x v="2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8T03:54:17"/>
    <d v="2014-10-08T03:54:17"/>
  </r>
  <r>
    <x v="4005"/>
    <s v="Bringing more Art to the Community"/>
    <s v="Help us bring more Art to the Community. It's our second production, Fences by August Wilson. Help us make it a success!"/>
    <x v="4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9:23:05"/>
    <d v="2014-10-20T19:23:05"/>
  </r>
  <r>
    <x v="4006"/>
    <s v="&quot;The Norwegians&quot; Midwestern Tour"/>
    <s v="Olive and Betty have cheating boyfriends. The solution: Gus and Tor, two Norwegian hit men who specialize in solving such problems."/>
    <x v="5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8:33:07"/>
    <d v="2016-02-16T18:33:07"/>
  </r>
  <r>
    <x v="4007"/>
    <s v="POLES APART - A PLAY IN 2 ACTS"/>
    <s v="Is the public ready to hear Matt's story? Is he willing to risk public speaking and the waning reputation among his own race?"/>
    <x v="4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8:33:01"/>
    <d v="2014-08-26T16:28:00"/>
  </r>
  <r>
    <x v="4008"/>
    <s v="Lovers and Other Strangers at The Cockpit"/>
    <s v="Lovers and Other Strangers by RenÃ©e Taylor and Joseph Bologna, showing at The Cockpit theatre in Marylebone, 10th - 14th August 2015"/>
    <x v="4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23:08:27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x v="4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6:49:20"/>
    <d v="2014-09-09T16:49:20"/>
  </r>
  <r>
    <x v="4010"/>
    <s v="The Connection Play 2014"/>
    <s v="JUNTO Productions is proud to present our first production, the premiere of The Connection, a play by Jeffrey Paul."/>
    <x v="0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8:29:26"/>
    <d v="2014-10-26T18:29:26"/>
  </r>
  <r>
    <x v="4011"/>
    <s v="Just Bryan, a radio drama"/>
    <s v="Radio drama about a failed comedian with the help of his Dictaphone friend Alan, tries to become a success whilst fighting his demons."/>
    <x v="2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13:04:38"/>
    <d v="2015-01-28T13:04:38"/>
  </r>
  <r>
    <x v="4012"/>
    <s v="The Butterfly Catcher"/>
    <s v="LEELA IS A 14 YEAR OLD GIRL. JONAH IS A 56 YEAR OLD MAN. IT'S BEEN GOING ON FOR 3 YEARS. HERE COMES THE NIGHT OF VIOLENT RECKONING."/>
    <x v="2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13:04:09"/>
    <d v="2015-05-02T13:04:09"/>
  </r>
  <r>
    <x v="4013"/>
    <s v="Harriet Tubman Woman Of Faith"/>
    <s v="Harriet Tubman Woman of Faith is a remarkable narrative about the life and faith of Harriet Tubman, told through a dream of a teenager."/>
    <x v="4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7:13:43"/>
    <d v="2015-02-16T07:13:43"/>
  </r>
  <r>
    <x v="4014"/>
    <s v="Ministry theater"/>
    <s v="I am trying to put together a ministry theater company for junior / high schoolers that which puts on free shows in the SoCal area."/>
    <x v="0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5:54:29"/>
    <d v="2016-03-05T05:54:29"/>
  </r>
  <r>
    <x v="4015"/>
    <s v="Shakespeare In The Park"/>
    <s v="FREE Shakespeare In the Park in Bergen County, NJ on July 24, 25, 31, and August 1. We need your support to help keep our show FREE"/>
    <x v="0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8:44:23"/>
    <d v="2015-07-19T18:44:23"/>
  </r>
  <r>
    <x v="4016"/>
    <s v="MENTAL Play"/>
    <s v="A new play and project exploring challenges faced by young adults struggling with mental health issues in contemporary Britain."/>
    <x v="2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20:56:40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x v="1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6:07:54"/>
    <d v="2014-09-04T16:07:54"/>
  </r>
  <r>
    <x v="4018"/>
    <s v="Time Please Fringe"/>
    <s v="Funding for a production of Time Please at the Brighton Fringe 2017... and beyond."/>
    <x v="4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21:51:48"/>
    <d v="2016-10-07T21:51:48"/>
  </r>
  <r>
    <x v="4019"/>
    <s v="We Don't Play Fight"/>
    <s v="Finally a crossover of the arts takes place! Theater &amp; LIVE Pro Wrestling. A unique story featuring TV Pro Wrestling without the TV."/>
    <x v="4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6:13:16"/>
    <d v="2016-04-15T16:28:00"/>
  </r>
  <r>
    <x v="4020"/>
    <s v="Those That Fly"/>
    <s v="Having lived her whole life in the midst of a civil war, 11 year old Leyla dreams of being a pilot so she may fly her family to safety."/>
    <x v="2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2T04:34:59"/>
    <d v="2015-03-24T03:34:59"/>
  </r>
  <r>
    <x v="4021"/>
    <s v="Angels in Houston"/>
    <s v="Help a group of actors end bigotry in Houston, TX by supporting a  full production of Angels in America."/>
    <x v="6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21:52:38"/>
    <d v="2014-10-26T21:52:38"/>
  </r>
  <r>
    <x v="4022"/>
    <s v="The Merchant of Venice as Shakespeare Heard It"/>
    <s v="Help us produce a video of the first Original Pronunciation Merchant of Venice."/>
    <x v="6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14:01:07"/>
    <d v="2015-02-01T02:54:00"/>
  </r>
  <r>
    <x v="4023"/>
    <s v="Forgive &amp; Forget"/>
    <s v="An original gospel stage play that explores the pain and hurt caused by those who struggle to forgive others!"/>
    <x v="0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x v="2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6:04:57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x v="0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7T05:42:16"/>
    <d v="2015-07-26T05:42:16"/>
  </r>
  <r>
    <x v="4026"/>
    <s v="Speak to my Soul: A Montage of Voices"/>
    <s v="This is a play that voices that stories of the black experience in America using spoken word, song and dance."/>
    <x v="4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5:43:59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x v="4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23:18:01"/>
    <d v="2017-02-23T01:00:00"/>
  </r>
  <r>
    <x v="4028"/>
    <s v="The Last King of the I.D.A. (Minnesota Fringe)"/>
    <s v="The 2014 Minnesota Fringe Festival brings the World Premiere of LightBright's one-act play, The Last King of the I.D.A."/>
    <x v="4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22:31:40"/>
    <d v="2014-06-05T22:31:40"/>
  </r>
  <r>
    <x v="4029"/>
    <s v="Next 2 the Stage"/>
    <s v="A theater complex that educates as we entertain.  We will provide shows that inspire and theater classes that motivate."/>
    <x v="8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4T00:36:10"/>
    <d v="2015-12-14T00:36:10"/>
  </r>
  <r>
    <x v="4030"/>
    <s v="The Martin and Lewis Tribute Show"/>
    <s v="The world's best and only tribute to Dean Martin and Jerry Lewis_x000a_ bringing back the Music, Laughter and the Love."/>
    <x v="4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15:43:19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x v="0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  <d v="2014-12-18T15:02:44"/>
  </r>
  <r>
    <x v="4032"/>
    <s v="The Modern Theater's 'Play It Forward' Fund"/>
    <s v="'Play it Forward' is a ticket bank for individuals in need. Fund a theater experience for someone that would otherwise go without!"/>
    <x v="0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9:25:16"/>
    <d v="2015-12-15T20:25:16"/>
  </r>
  <r>
    <x v="4033"/>
    <s v="2020 Vision: a love story told over sixty years"/>
    <s v="Help us produce an iconic new verse play, set in the year 2020, with virtuoso acting and hauntingly beautiful words and music"/>
    <x v="8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6:27:04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x v="1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22:44:10"/>
    <d v="2015-04-03T21:44:10"/>
  </r>
  <r>
    <x v="4035"/>
    <s v="The Lost Boy"/>
    <s v="&quot;Stories are where you go to look for the truth of your own life.&quot; (Frank Delaney)"/>
    <x v="1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21:11:27"/>
    <d v="2014-10-21T21:11:27"/>
  </r>
  <r>
    <x v="4036"/>
    <s v="3 Days In Savannah"/>
    <s v="&quot;3 Days In Savannah&quot; explores the issues of love, racism, and regret while reminding us that, &quot;life is a game and love is the prize.&quot;"/>
    <x v="0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22:29:24"/>
    <d v="2014-07-01T22:30:00"/>
  </r>
  <r>
    <x v="4037"/>
    <s v="The Pelican, by August Strindberg"/>
    <s v="The Pelican is a haunted play by one of Swedenâ€™s most renowned playwrights, August Strindberg, about a mother's tragic deceit."/>
    <x v="2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7T01:41:55"/>
    <d v="2016-05-24T14:25:00"/>
  </r>
  <r>
    <x v="4038"/>
    <s v="Take the Vagina Monologues to Main Street in Lexington, NC!"/>
    <s v="We are vagina warriors ready to bring our message of human rights, empowerment and diversity to Main St. Lexington, NC."/>
    <x v="4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9:10:10"/>
    <d v="2014-10-17T19:10:10"/>
  </r>
  <r>
    <x v="4039"/>
    <s v="Defiant Entertainment presents: The Park Bench"/>
    <s v="Help stage an original One Act Play that brings awareness to Alzheimer's in its debut performance."/>
    <x v="2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6:06:07"/>
    <d v="2015-12-01T05:59:00"/>
  </r>
  <r>
    <x v="4040"/>
    <s v="The Last Encore Musical"/>
    <s v="This nationally published book, set in the 70â€™s, tells the untold story of singers and a friendly reunion visit turning bad."/>
    <x v="0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5:33:24"/>
    <d v="2015-07-18T03:00:00"/>
  </r>
  <r>
    <x v="4041"/>
    <s v="In the Land of Gold"/>
    <s v="A bold, colouful, vibrant play centred around the last remaining monarchy of Africa."/>
    <x v="0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11:22:34"/>
    <d v="2016-09-06T11:22:34"/>
  </r>
  <r>
    <x v="4042"/>
    <s v="Messages"/>
    <s v="Acting group and production for inner city youth, about inner city youth. The problems and stuation that they see everyday."/>
    <x v="1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2T02:01:04"/>
    <d v="2015-01-20T19:16:00"/>
  </r>
  <r>
    <x v="4043"/>
    <s v="Not making potato salad here!"/>
    <s v="This could be my last play, need to bring my son out to see it before it's over.  Need to fly him here from BC"/>
    <x v="2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22:58:45"/>
    <d v="2014-11-20T22:58:45"/>
  </r>
  <r>
    <x v="4044"/>
    <s v="Cielito Lindo (Pretty Little One)"/>
    <s v="A bilingual play in The New Works Festival at UT that crosses cultures and explores what it means to be confident with who you are."/>
    <x v="2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5:16:22"/>
    <d v="2015-04-10T05:00:00"/>
  </r>
  <r>
    <x v="4045"/>
    <s v="The Hostages"/>
    <s v="&quot;The Hostages&quot; is about a bank robbery gone wrong, as we learn more about each characters, we question who are the actually hostages..."/>
    <x v="0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2T04:49:49"/>
    <d v="2014-08-21T04:49:49"/>
  </r>
  <r>
    <x v="4046"/>
    <s v="Glenn Herman's EXPRESSIONS: The UnKnown"/>
    <s v="An eclectic One Man stage show, that takes the audience on a journey through vast personalities, as he discovers his true self...#Drama"/>
    <x v="0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15:36:50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x v="0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8T00:32:23"/>
    <d v="2015-01-11T01:00:00"/>
  </r>
  <r>
    <x v="4048"/>
    <s v="Speechless"/>
    <s v="The unspoken story of growing up disabled with cerebral palsy and no speech. This inclusive company fights ignorance using dark humour."/>
    <x v="6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12:13:07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x v="8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23:00:15"/>
    <d v="2015-07-14T23:00:15"/>
  </r>
  <r>
    <x v="4050"/>
    <s v="Ø¢Ù…ÙŠÙ† (Amen)"/>
    <s v="Amen is an important jarring story about the repercussions of reporting the war from the front lines and the war that follows them home"/>
    <x v="4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15:16:31"/>
    <d v="2014-10-23T15:16:31"/>
  </r>
  <r>
    <x v="4051"/>
    <s v="Phantom of the Kun Opera"/>
    <s v="It is a heart-breaking life story of Wu family who tries to preserve the gem of Chinese Kun Opera through generations."/>
    <x v="2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9:26:37"/>
    <d v="2014-05-09T06:53:00"/>
  </r>
  <r>
    <x v="4052"/>
    <s v="Throw Like A Girl"/>
    <s v="This empowering piece encourages women to rise up and pursue their dreams, not by behaving like a boy but by,_x000a_â€œThrowing Like A Girl.â€"/>
    <x v="4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21:05:16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x v="2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6:33:48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x v="0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20:11:25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x v="0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15:33:51"/>
    <d v="2014-06-19T15:33:51"/>
  </r>
  <r>
    <x v="4056"/>
    <s v="American Pride"/>
    <s v="American Pride is a play centered on the Poetry of one Iraq War veteran, and follows her journey through war and back home."/>
    <x v="4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22:23:59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x v="4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23:14:40"/>
    <d v="2015-11-25T23:00:00"/>
  </r>
  <r>
    <x v="4058"/>
    <s v="Secret of Shahrazad (World Premier)"/>
    <s v="Help reveal the beauty of Islamic culture by launching this new adventure play celebrating Persian music, dance, and lore."/>
    <x v="4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7T01:27:24"/>
    <d v="2016-04-01T03:59:00"/>
  </r>
  <r>
    <x v="4059"/>
    <s v="The Million Dollar Shot"/>
    <s v="A very Canadian children's play inspired by the tradition of British pantomimes like Aladdin, and the Nutcracker."/>
    <x v="1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15:22:32"/>
    <d v="2014-09-16T03:00:00"/>
  </r>
  <r>
    <x v="4060"/>
    <s v="Good Evening, I'm Robert Service"/>
    <s v="A funny, poignant play that revives the forgotten life and adventures of great Scottish Canadian, world renowned poet, Robert Service."/>
    <x v="1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6:40:56"/>
    <d v="2014-06-23T16:00:00"/>
  </r>
  <r>
    <x v="4061"/>
    <s v="PRODUCE the Stage Play SKYLAR'S SYNDROME by Gavin Kayner"/>
    <s v="SKYLAR'S SYNDROME is a tremendous psychodrama by master playwright Gavin Kayner!"/>
    <x v="2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1T03:23:43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x v="8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7:44:28"/>
    <d v="2016-07-02T17:44:28"/>
  </r>
  <r>
    <x v="4063"/>
    <s v="Whisper Me Happy Ever After (WMHEA)"/>
    <s v="WMHAE by Julie McNamara, raises awareness of the effects domestic violence has on the mental health of young people who witness it."/>
    <x v="0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6:21:24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x v="4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14:07:06"/>
    <d v="2015-04-29T14:07:06"/>
  </r>
  <r>
    <x v="4065"/>
    <s v="A Midsummer's Night's Dream"/>
    <s v="A classical/ fantasy version of midsummers done by professionally trained actors in Tulsa!"/>
    <x v="4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22:50:11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x v="6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9T00:56:28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x v="0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9T02:49:10"/>
    <d v="2015-09-28T02:49:10"/>
  </r>
  <r>
    <x v="4068"/>
    <s v="Produce BELLE DAME SANS MERCI a stage play"/>
    <s v="Be a PRODUCER of the Original stage play BELLE DAME SANS MERCI by Michael Fenlason! :-) :-( !"/>
    <x v="4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23:07:35"/>
    <d v="2017-01-13T23:05:00"/>
  </r>
  <r>
    <x v="4069"/>
    <s v="The Pendulum Swings"/>
    <s v="'The Pendulum Swings' is a three-act dark comedy that sees Frank and Michael await their execution on Death Row."/>
    <x v="4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5:52:36"/>
    <d v="2015-02-28T12:00:00"/>
  </r>
  <r>
    <x v="4070"/>
    <s v="Southern Utah University: V-Day 2015"/>
    <s v="V-Day Southern Utah University 2015 and Second Studio Players presents: The Vagina Monologues"/>
    <x v="4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6:00:20"/>
    <d v="2015-03-01T03:00:00"/>
  </r>
  <r>
    <x v="4071"/>
    <s v="ATEMPORAL"/>
    <s v="ExÃ¡men final de alumnos del Centro de CapacitaciÃ³n de la ANDA. Son extractos de obras: El JardÃ­n de los CerezoS, Madre Coraje y Casa"/>
    <x v="8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9:18:5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x v="4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8:35:11"/>
    <d v="2014-08-21T18:35:11"/>
  </r>
  <r>
    <x v="4073"/>
    <s v="OTHELLO, by William Shakespeare ( FUNDRAISER)"/>
    <s v="OTHELLO, directed by Daniel Echevarria. A tragedy that highlights political corruption and the madness that can come out of love."/>
    <x v="4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8:17:06"/>
    <d v="2015-05-09T04:00:00"/>
  </r>
  <r>
    <x v="4074"/>
    <s v="The Free Man - the story of Hurr"/>
    <s v="A performance to inspire people, regardless of their faith, to visualise the repentance of Hurr and the forgiveness of Imam Hussain"/>
    <x v="4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13:16:15"/>
    <d v="2015-11-05T14:16:15"/>
  </r>
  <r>
    <x v="4075"/>
    <s v="Julius Caesar - Which side will you choose?"/>
    <s v="Set in the near future, this version of Shakespeare's classic play looks at how events that shook an empire could still happen today."/>
    <x v="4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20T01:06:09"/>
    <d v="2014-06-30T17:28:00"/>
  </r>
  <r>
    <x v="4076"/>
    <s v="The Walls of Jericho ( A Voice for Warrior Families)"/>
    <s v="A play to raise awareness about the effects of mental illness on a military family in the Cold War area."/>
    <x v="2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  <d v="2014-10-21T19:51:00"/>
  </r>
  <r>
    <x v="4077"/>
    <s v="Citrus Heights Theatre In The Heights"/>
    <s v="We aim to bring creative, innovative, exciting, educational and fun community theater (with a professional attitude) to a new location."/>
    <x v="6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7:03:14"/>
    <d v="2016-12-21T17:03:14"/>
  </r>
  <r>
    <x v="4078"/>
    <s v="Theatre Memoire"/>
    <s v="Theatre Memoire are a High Wycombe based theatre company. Performing plays about multi-culturalism and interconectedness."/>
    <x v="2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8:54:02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x v="4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22:32:01"/>
    <d v="2016-06-19T22:32:01"/>
  </r>
  <r>
    <x v="4080"/>
    <s v="Uncommonnotions"/>
    <s v="&quot;Uncommonnotion&quot;. is a collections of short humors stories, I want to develop into plays, interest has been shown in this idea."/>
    <x v="4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6:45:16"/>
    <d v="2016-06-14T18:54:00"/>
  </r>
  <r>
    <x v="4081"/>
    <s v="AU Theatre Wing (Pygmalion Sound and Lighting Fees)"/>
    <s v="AUTheatreWing is a student theatre association fostering the development of the dramatic arts at our university."/>
    <x v="4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13:57:05"/>
    <d v="2015-03-08T12:57:05"/>
  </r>
  <r>
    <x v="4082"/>
    <s v="Blazed Donuts: An Orginial One Act"/>
    <s v="A short one act play about an undercover cop posing as a girl scout trying to stop a doughnut shop from selling drug filled doughnuts."/>
    <x v="2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30T04:32:33"/>
    <d v="2015-11-14T23:00:00"/>
  </r>
  <r>
    <x v="4083"/>
    <s v="Defendant Maurice Chevalier"/>
    <s v="Condemned to death for Collaboration with the Nazis, popular French Singer &amp; Entertainer Maurice Chevalier tells his side of the story"/>
    <x v="4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8:16:56"/>
    <d v="2016-01-14T18:16:56"/>
  </r>
  <r>
    <x v="4084"/>
    <s v="WANTS (We Are Not The Same)"/>
    <s v="WANTS deals with diversity in all its various facets._x000a_The drama is set in a futuristic society where no diversity si accepted."/>
    <x v="4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10:28:26"/>
    <d v="2016-10-09T10:28:26"/>
  </r>
  <r>
    <x v="4085"/>
    <s v="Age of Valor: Heritage - The Audio Drama"/>
    <s v="Just like the good old fashioned radio dramas, Heritage will be performed and narrated for you by 16 different talented voice actors."/>
    <x v="4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14:29:35"/>
    <d v="2015-03-24T03:59:00"/>
  </r>
  <r>
    <x v="4086"/>
    <s v="Carpe Diem Theater Troupe"/>
    <s v="Our theater troupe needs your help to put on a unique production of Hamlet! Pledge to help young actors learn and refine their skills!"/>
    <x v="4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22:34:59"/>
    <d v="2015-11-21T04:00:00"/>
  </r>
  <r>
    <x v="4087"/>
    <s v="Stage Production &quot;The Nail Shop&quot;"/>
    <s v="Comedy Stage Play"/>
    <x v="0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7:49:46"/>
    <d v="2016-07-17T17:49:46"/>
  </r>
  <r>
    <x v="4088"/>
    <s v="Community Theatre Project-Children's Show (Arthur)"/>
    <s v="Young persons theatre company working in deprived area seeking funding for children's theatrical production."/>
    <x v="4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14:42:04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x v="0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7:34:48"/>
    <d v="2015-05-31T17:35:00"/>
  </r>
  <r>
    <x v="4090"/>
    <s v="&quot; Sweet O'l Mama &quot; Theater Production"/>
    <s v="A gripping re-enactment of a true breast cancer survival story, highlighted with inspiration and laughter!"/>
    <x v="4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6:08:57"/>
    <d v="2015-08-07T15:00:00"/>
  </r>
  <r>
    <x v="4091"/>
    <s v="The 'Theater of Community' Tour"/>
    <s v="Unique  troupe will bring the wonder &amp; joy of Therapeutic Theater to  youth with severe multiple disabilities, &amp; adults with Alzheimers"/>
    <x v="4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12:09:11"/>
    <d v="2015-01-16T12:09:11"/>
  </r>
  <r>
    <x v="4092"/>
    <s v="A CRY FOR HELP"/>
    <s v="&quot;A Cry for Help is Riveting, Inspiring, and Mesmerizing. You will laugh, cry, and be thinking about your own Cry for Help&quot;"/>
    <x v="10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4T04:40:47"/>
    <d v="2015-04-05T03:40:47"/>
  </r>
  <r>
    <x v="4093"/>
    <s v="The Grouch Who Couldn't Steal Christmas"/>
    <s v="'The Grouch' is the perfect way to brighten up your Christmas. Full of love, laughs and some sheer calculated silliness, don't miss it!"/>
    <x v="4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9:34:53"/>
    <d v="2015-08-22T19:34:53"/>
  </r>
  <r>
    <x v="4094"/>
    <s v="Live at the Speakeasy with Ryan Anderson"/>
    <s v="Live at the Speakeasy with Ryan Anderson is a local talk show! Showcasing local artist, special guest, and talented bands."/>
    <x v="4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8T02:05:00"/>
    <d v="2014-10-22T04:59:00"/>
  </r>
  <r>
    <x v="4095"/>
    <s v="LOPE ENAMORADO"/>
    <s v="Proyecto teatral dirigido por MartÃ­n Acosta que habla y reflexiona sobre el amor y su naturaleza."/>
    <x v="5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9T00:45:50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x v="4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12:43:39"/>
    <d v="2017-02-28T08:51:00"/>
  </r>
  <r>
    <x v="4097"/>
    <s v="And There Was War! Major Theatre Production"/>
    <s v="And There Was War is a play, a biblical narrative deeply entrenched in the concepts of the great controversy between Good and Evil!"/>
    <x v="1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9:47:17"/>
    <d v="2016-01-31T23:55:00"/>
  </r>
  <r>
    <x v="4098"/>
    <s v="Life is simple"/>
    <s v="Community Youth play, written by and performed by the youth about finding joy in the simple things in life"/>
    <x v="10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7:19:57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x v="4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20:24:33"/>
    <d v="2016-09-02T20:24:33"/>
  </r>
  <r>
    <x v="4100"/>
    <s v="America is at the Mall: A Play in Three Acts"/>
    <s v="How does war change a family?  A peek into one family's kitchen as their soldier fights in Iraq."/>
    <x v="2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x v="2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21:41:22"/>
    <d v="2017-01-25T21:41:22"/>
  </r>
  <r>
    <x v="4102"/>
    <s v="4th Wall Theatre Project"/>
    <s v="Local Community theater to get up and running in the Idaho Falls area. Something new, something different!"/>
    <x v="2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20:21:13"/>
    <d v="2016-05-15T20:21:13"/>
  </r>
  <r>
    <x v="4103"/>
    <s v="Weather Men"/>
    <s v="Weather Men is a play, written by Nathan Black.  A comedy/drama that explores the question of 'why people stay together?'"/>
    <x v="4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9:59:26"/>
    <d v="2015-08-26T18:32:00"/>
  </r>
  <r>
    <x v="4104"/>
    <s v="PETER PAN - a new play by Ebony Rattle"/>
    <s v="PETER PAN, written by Ebony Rattle, is a new retelling of the classic play by J.M. Barrie about a boy who refused to grow up."/>
    <x v="4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6:40:34"/>
    <d v="2016-10-27T06:40:34"/>
  </r>
  <r>
    <x v="4105"/>
    <s v="Â¡LlÃ©vame!"/>
    <s v="Buscamos finalizar el proceso de producciÃ³n de un espectÃ¡culo de payaso y con Ã©l, activar espacios pÃºblicos para la escena clown."/>
    <x v="5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3T00:15:09"/>
    <d v="2016-12-26T00:15:09"/>
  </r>
  <r>
    <x v="4106"/>
    <s v="David Facer, Paradox Magic"/>
    <s v="No magic show has ever integrated theatre arts like this.  World of Paradox is designed for all audiences and is interactive in nature."/>
    <x v="0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8T01:11:06"/>
    <d v="2015-04-02T01:00:00"/>
  </r>
  <r>
    <x v="4107"/>
    <s v="Sacrifice"/>
    <s v="A new dramatic comedy dealing with a father's unwillingness to let go of his past causes major problems for the future of his daughter."/>
    <x v="4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22:00:01"/>
    <d v="2014-09-24T22:00:01"/>
  </r>
  <r>
    <x v="4108"/>
    <s v="The Black Woman's Attitude Stage Play"/>
    <s v="We are producing and directing a stage play that will focus on relationships and the stereotypes/truths that prohibit growth."/>
    <x v="4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2-01T00:45:37"/>
    <d v="2017-03-03T05:00:00"/>
  </r>
  <r>
    <x v="4109"/>
    <s v="Jack the Lad"/>
    <s v="Jack the Lad - a new play that explores how far the boundaries of friendship will stretch when morality and loyalties clash."/>
    <x v="2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12:56:44"/>
    <d v="2015-11-29T13:56:44"/>
  </r>
  <r>
    <x v="4110"/>
    <s v="Take Tartuffe to Edinburgh Fringe Festival!"/>
    <s v="Set in the height of sex, drugs and rock 'n' roll this production is an exciting new take on Moliere's classic! Performing with SpaceUK"/>
    <x v="2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15:02:31"/>
    <d v="2016-07-21T15:02:31"/>
  </r>
  <r>
    <x v="4111"/>
    <s v="REBORN IN LOVE"/>
    <s v="REBORN IN LOVE is the sequel to REBORN FROM ABOVE: A Tale of Eternal Love.  This is part two, of a One-Act play series."/>
    <x v="4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5T03:15:40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x v="4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22:43:06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x v="4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F2A42-89C7-4E06-828B-BC8E908360C1}" name="PivotTable1" cacheId="1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2">
    <pivotField showAll="0"/>
    <pivotField dataField="1" showAll="0"/>
    <pivotField showAll="0"/>
    <pivotField showAll="0">
      <items count="13">
        <item x="4"/>
        <item x="1"/>
        <item x="6"/>
        <item x="8"/>
        <item x="9"/>
        <item x="5"/>
        <item x="7"/>
        <item x="3"/>
        <item x="11"/>
        <item x="0"/>
        <item x="10"/>
        <item x="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dragToRow="0" dragToCol="0" dragToPage="0" showAll="0" defaultSubtota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name" fld="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2FFAB-C994-4AD5-92EA-64A57234BCF6}" name="PivotTable2" cacheId="1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dataField="1" showAll="0"/>
    <pivotField showAll="0"/>
    <pivotField showAll="0">
      <items count="13">
        <item x="4"/>
        <item x="1"/>
        <item x="6"/>
        <item x="8"/>
        <item x="9"/>
        <item x="5"/>
        <item x="7"/>
        <item x="3"/>
        <item x="11"/>
        <item x="0"/>
        <item x="10"/>
        <item x="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dragToRow="0" dragToCol="0" dragToPage="0" showAll="0" defaultSubtotal="0"/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7" hier="-1"/>
  </pageFields>
  <dataFields count="1">
    <dataField name="Count of name" fld="1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BFE867-4569-4014-A476-F49D24A9879C}" name="PivotTable4" cacheId="116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">
  <location ref="A5:E19" firstHeaderRow="1" firstDataRow="2" firstDataCol="1" rowPageCount="2" colPageCount="1"/>
  <pivotFields count="5">
    <pivotField axis="axisCol" allDrilled="1" showAll="0" dataSourceSort="1" defaultAttributeDrillState="1">
      <items count="5">
        <item s="1" x="0"/>
        <item s="1" x="1"/>
        <item s="1" x="2"/>
        <item x="3"/>
        <item t="default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3" hier="16" name="[Table1].[Category].[All]" cap="All"/>
    <pageField fld="4" hier="21" name="[Table1].[Date Created Conversion (Year)].[All]" cap="All"/>
  </pageFields>
  <dataFields count="1">
    <dataField name="Count of state" fld="2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rterBook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7CB147-287B-4712-9E98-FC8065F9C9DD}" name="Table1" displayName="Table1" ref="A1:U4115" totalsRowShown="0" headerRowDxfId="72">
  <autoFilter ref="A1:U4115" xr:uid="{909A8A0E-DFD6-4BD5-8249-282E4F8BBC29}"/>
  <tableColumns count="21">
    <tableColumn id="1" xr3:uid="{AA067BCF-744F-43AA-9ADF-D66059A7647D}" name="id"/>
    <tableColumn id="2" xr3:uid="{B7570240-F50A-4DF0-832A-6EA351E2F453}" name="name" dataDxfId="71"/>
    <tableColumn id="3" xr3:uid="{D50B6F46-0902-482E-9232-B30161E55BEE}" name="blurb" dataDxfId="70"/>
    <tableColumn id="21" xr3:uid="{4457E419-846A-4E3D-8B39-41F2227D89CB}" name="Goal Category" dataDxfId="66">
      <calculatedColumnFormula array="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calculatedColumnFormula>
    </tableColumn>
    <tableColumn id="4" xr3:uid="{756A6064-C5B9-4D0F-AEB2-E76221F2F990}" name="goal"/>
    <tableColumn id="5" xr3:uid="{130895A4-AB2D-49EE-BB6C-000B18075214}" name="pledged"/>
    <tableColumn id="6" xr3:uid="{5589345F-4FC2-4ABB-87EC-643351E0ACFD}" name="state"/>
    <tableColumn id="7" xr3:uid="{B87C6C5D-E4A7-494A-80B3-345241EE2CDA}" name="country"/>
    <tableColumn id="8" xr3:uid="{F13DB355-1075-4812-B911-A1490C0CB2F2}" name="currency"/>
    <tableColumn id="9" xr3:uid="{640CEAF3-3138-4373-8739-CE4F99058A88}" name="deadline"/>
    <tableColumn id="10" xr3:uid="{C7082803-8659-41E4-B028-CFAEFE648B05}" name="launched_at"/>
    <tableColumn id="11" xr3:uid="{A30F577F-804B-476C-A6EA-F42B6C916725}" name="staff_pick"/>
    <tableColumn id="12" xr3:uid="{C85ABAB5-4486-4156-AEFC-D92D51CEB58B}" name="backers_count"/>
    <tableColumn id="13" xr3:uid="{14F38B9B-524F-4668-B670-8E1ECE1346E2}" name="spotlight"/>
    <tableColumn id="14" xr3:uid="{7B07A1A9-ECD3-4882-816B-845D3D1DE5F5}" name="Category and Sub-Category"/>
    <tableColumn id="15" xr3:uid="{FCC0C064-B6B2-44D3-B132-CC2E4AB76864}" name="Percent Funded" dataCellStyle="Percent">
      <calculatedColumnFormula>Table1[[#This Row],[pledged]]/Table1[[#This Row],[goal]]</calculatedColumnFormula>
    </tableColumn>
    <tableColumn id="16" xr3:uid="{4FCD213C-75BB-4B22-A6D8-2E1590E7F499}" name="Average Donation" dataCellStyle="Comma">
      <calculatedColumnFormula>Table1[[#This Row],[pledged]]/Table1[[#This Row],[backers_count]]</calculatedColumnFormula>
    </tableColumn>
    <tableColumn id="17" xr3:uid="{0EC51670-EF48-4714-9047-815C285F1004}" name="Category"/>
    <tableColumn id="18" xr3:uid="{B5B1F707-E093-432C-95DA-2B91A9FD34F7}" name="Subcategory"/>
    <tableColumn id="19" xr3:uid="{65725E64-71A9-494C-875E-23C21BB54D8F}" name="Date Created Conversion" dataDxfId="69">
      <calculatedColumnFormula>(((Table1[[#This Row],[launched_at]]/60)/60)/24)+DATE(1970,1,1)</calculatedColumnFormula>
    </tableColumn>
    <tableColumn id="20" xr3:uid="{899DD85A-B9EF-456A-8F26-755669515365}" name="Date Ended Conversion" dataDxfId="68">
      <calculatedColumnFormula>(((Table1[[#This Row],[deadline]]/60)/60)/24)+DATE(1970,1,1)</calculatedColumnFormula>
    </tableColumn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D346C30-E2B1-4E6B-9EF8-D47BA9449427}" name="Table2" displayName="Table2" ref="B1:K13" totalsRowShown="0" headerRowDxfId="67" dataDxfId="49">
  <autoFilter ref="B1:K13" xr:uid="{4E31656D-7B4F-4A72-9D5D-E8C51BBFF99A}"/>
  <tableColumns count="10">
    <tableColumn id="11" xr3:uid="{DD03308E-444A-48D5-A5C3-F2CF78283369}" name="L_Goal_x000a_" dataDxfId="59"/>
    <tableColumn id="1" xr3:uid="{BA760B5F-914E-4CB6-9889-3901192FB809}" name="U_Goal_x000a_" dataDxfId="58"/>
    <tableColumn id="2" xr3:uid="{9700D12A-C5A0-409A-8735-A83EEBEA71F1}" name="Goal_x000a_" dataDxfId="57"/>
    <tableColumn id="3" xr3:uid="{42FB085A-9600-4314-B15B-6908E9AD7323}" name="# Successful_x000a_" dataDxfId="56">
      <calculatedColumnFormula>COUNTIFS(Table1[state],"successful",Table1[goal],"&lt;"&amp;Table2[[#This Row],[U_Goal
]],Table1[goal],"&gt;="&amp;Table2[[#This Row],[L_Goal
]])</calculatedColumnFormula>
    </tableColumn>
    <tableColumn id="4" xr3:uid="{9EC6ABE1-AFEB-4F1C-BCA0-AD61F51E102C}" name="# Failed_x000a_" dataDxfId="55">
      <calculatedColumnFormula>COUNTIFS(Table1[state],"failed",Table1[goal],"&lt;"&amp;Table2[[#This Row],[U_Goal
]],Table1[goal],"&gt;="&amp;Table2[[#This Row],[L_Goal
]])</calculatedColumnFormula>
    </tableColumn>
    <tableColumn id="5" xr3:uid="{AC54CF4C-DCB2-4AC2-B10A-7F627E92006B}" name="# Canceled_x000a_" dataDxfId="54">
      <calculatedColumnFormula>COUNTIFS(Table1[state],"canceled",Table1[goal],"&lt;"&amp;Table2[[#This Row],[U_Goal
]],Table1[goal],"&gt;="&amp;Table2[[#This Row],[L_Goal
]])</calculatedColumnFormula>
    </tableColumn>
    <tableColumn id="6" xr3:uid="{ABA6C45F-9267-4713-AF1F-C809830977F4}" name="# Total_x000a_" dataDxfId="53">
      <calculatedColumnFormula>SUM(Table2[[#This Row],['# Successful
]:['# Canceled
]])</calculatedColumnFormula>
    </tableColumn>
    <tableColumn id="7" xr3:uid="{73F30F7F-0C32-4605-8FA5-F89D53929610}" name="% Successful_x000a_" dataDxfId="52" dataCellStyle="Percent">
      <calculatedColumnFormula>Table2[[#This Row],['# Successful
]]/Table2[[#This Row],['# Total
]]</calculatedColumnFormula>
    </tableColumn>
    <tableColumn id="8" xr3:uid="{86696F65-B7AE-4112-8E60-EB4FE3A1A43E}" name="% Failed_x000a_" dataDxfId="51" dataCellStyle="Percent">
      <calculatedColumnFormula>Table2[[#This Row],['# Failed
]]/Table2[[#This Row],['# Total
]]</calculatedColumnFormula>
    </tableColumn>
    <tableColumn id="9" xr3:uid="{C9658A0C-9156-4051-AF3F-483CD9BCC0EB}" name="% Canceled_x000a_" dataDxfId="50" dataCellStyle="Percent">
      <calculatedColumnFormula>Table2[[#This Row],['# Canceled
]]/Table2[[#This Row],['# Total
]]</calculatedColumnFormula>
    </tableColumn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55E51AC-0649-4B72-A9CF-038CA8C5F01F}" name="Table6" displayName="Table6" ref="H2:J8" totalsRowShown="0">
  <autoFilter ref="H2:J8" xr:uid="{A9EB98C9-983E-4797-964F-2712A954C593}"/>
  <tableColumns count="3">
    <tableColumn id="1" xr3:uid="{67D4FFA4-F2B3-459E-AED8-EEEE5C2747B0}" name="Measure" dataDxfId="64"/>
    <tableColumn id="2" xr3:uid="{CFE8197D-AF38-4B1E-9722-6D88D741FFD5}" name="successful" dataDxfId="65" dataCellStyle="Comma"/>
    <tableColumn id="3" xr3:uid="{77612E4E-12AA-4723-9751-786A254166C6}" name="failed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B1" zoomScale="70" zoomScaleNormal="70" workbookViewId="0">
      <selection activeCell="Q2" sqref="Q2"/>
    </sheetView>
  </sheetViews>
  <sheetFormatPr defaultColWidth="16.109375" defaultRowHeight="14.4"/>
  <cols>
    <col min="1" max="1" width="5" customWidth="1"/>
    <col min="2" max="2" width="65" style="3" customWidth="1"/>
    <col min="3" max="3" width="191.21875" style="3" hidden="1" customWidth="1"/>
    <col min="4" max="4" width="21.88671875" customWidth="1"/>
    <col min="5" max="5" width="9.88671875" customWidth="1"/>
    <col min="6" max="6" width="12.44140625" customWidth="1"/>
    <col min="7" max="7" width="12.6640625" customWidth="1"/>
    <col min="8" max="8" width="11.6640625" customWidth="1"/>
    <col min="9" max="9" width="9" hidden="1" customWidth="1"/>
    <col min="10" max="12" width="16.109375" hidden="1" customWidth="1"/>
    <col min="13" max="13" width="18.88671875" customWidth="1"/>
    <col min="14" max="14" width="16.109375" hidden="1" customWidth="1"/>
    <col min="15" max="15" width="38.88671875" style="6" hidden="1" customWidth="1"/>
    <col min="16" max="16" width="20.33203125" style="12" customWidth="1"/>
    <col min="17" max="17" width="22.33203125" customWidth="1"/>
    <col min="19" max="19" width="20.109375" style="17" customWidth="1"/>
    <col min="20" max="20" width="29.21875" customWidth="1"/>
    <col min="21" max="21" width="30" customWidth="1"/>
  </cols>
  <sheetData>
    <row r="1" spans="1:21">
      <c r="A1" s="1" t="s">
        <v>0</v>
      </c>
      <c r="B1" s="2" t="s">
        <v>1</v>
      </c>
      <c r="C1" s="2" t="s">
        <v>4110</v>
      </c>
      <c r="D1" s="1" t="s">
        <v>8382</v>
      </c>
      <c r="E1" s="1" t="s">
        <v>8216</v>
      </c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5" t="s">
        <v>8306</v>
      </c>
      <c r="Q1" s="11" t="s">
        <v>8307</v>
      </c>
      <c r="R1" s="1" t="s">
        <v>8308</v>
      </c>
      <c r="S1" s="1" t="s">
        <v>8309</v>
      </c>
      <c r="T1" s="16" t="s">
        <v>8366</v>
      </c>
      <c r="U1" s="1" t="s">
        <v>8367</v>
      </c>
    </row>
    <row r="2" spans="1:21">
      <c r="A2">
        <v>0</v>
      </c>
      <c r="B2" s="3" t="s">
        <v>2</v>
      </c>
      <c r="C2" s="3" t="s">
        <v>4111</v>
      </c>
      <c r="D2" t="str" cm="1">
        <f t="array" ref="D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">
        <v>8500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 s="6">
        <f>Table1[[#This Row],[pledged]]/Table1[[#This Row],[goal]]</f>
        <v>1.3685882352941177</v>
      </c>
      <c r="Q2" s="12">
        <f>Table1[[#This Row],[pledged]]/Table1[[#This Row],[backers_count]]</f>
        <v>63.917582417582416</v>
      </c>
      <c r="R2" t="s">
        <v>8310</v>
      </c>
      <c r="S2" t="s">
        <v>8311</v>
      </c>
      <c r="T2" s="17">
        <f>(((Table1[[#This Row],[launched_at]]/60)/60)/24)+DATE(1970,1,1)</f>
        <v>42177.007071759261</v>
      </c>
      <c r="U2" s="17">
        <f>(((Table1[[#This Row],[deadline]]/60)/60)/24)+DATE(1970,1,1)</f>
        <v>42208.125</v>
      </c>
    </row>
    <row r="3" spans="1:21">
      <c r="A3">
        <v>1</v>
      </c>
      <c r="B3" s="3" t="s">
        <v>3</v>
      </c>
      <c r="C3" s="3" t="s">
        <v>4112</v>
      </c>
      <c r="D3" t="str" cm="1">
        <f t="array" ref="D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">
        <v>10275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 s="6">
        <f>Table1[[#This Row],[pledged]]/Table1[[#This Row],[goal]]</f>
        <v>1.4260827250608272</v>
      </c>
      <c r="Q3" s="12">
        <f>Table1[[#This Row],[pledged]]/Table1[[#This Row],[backers_count]]</f>
        <v>185.48101265822785</v>
      </c>
      <c r="R3" t="s">
        <v>8310</v>
      </c>
      <c r="S3" t="s">
        <v>8311</v>
      </c>
      <c r="T3" s="17">
        <f>(((Table1[[#This Row],[launched_at]]/60)/60)/24)+DATE(1970,1,1)</f>
        <v>42766.600497685184</v>
      </c>
      <c r="U3" s="17">
        <f>(((Table1[[#This Row],[deadline]]/60)/60)/24)+DATE(1970,1,1)</f>
        <v>42796.600497685184</v>
      </c>
    </row>
    <row r="4" spans="1:21">
      <c r="A4">
        <v>2</v>
      </c>
      <c r="B4" s="3" t="s">
        <v>4</v>
      </c>
      <c r="C4" s="3" t="s">
        <v>4113</v>
      </c>
      <c r="D4" t="str" cm="1">
        <f t="array" ref="D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">
        <v>500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 s="6">
        <f>Table1[[#This Row],[pledged]]/Table1[[#This Row],[goal]]</f>
        <v>1.05</v>
      </c>
      <c r="Q4" s="12">
        <f>Table1[[#This Row],[pledged]]/Table1[[#This Row],[backers_count]]</f>
        <v>15</v>
      </c>
      <c r="R4" t="s">
        <v>8310</v>
      </c>
      <c r="S4" t="s">
        <v>8311</v>
      </c>
      <c r="T4" s="17">
        <f>(((Table1[[#This Row],[launched_at]]/60)/60)/24)+DATE(1970,1,1)</f>
        <v>42405.702349537038</v>
      </c>
      <c r="U4" s="17">
        <f>(((Table1[[#This Row],[deadline]]/60)/60)/24)+DATE(1970,1,1)</f>
        <v>42415.702349537038</v>
      </c>
    </row>
    <row r="5" spans="1:21">
      <c r="A5">
        <v>3</v>
      </c>
      <c r="B5" s="3" t="s">
        <v>5</v>
      </c>
      <c r="C5" s="3" t="s">
        <v>4114</v>
      </c>
      <c r="D5" t="str" cm="1">
        <f t="array" ref="D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5">
        <v>10000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 s="6">
        <f>Table1[[#This Row],[pledged]]/Table1[[#This Row],[goal]]</f>
        <v>1.0389999999999999</v>
      </c>
      <c r="Q5" s="12">
        <f>Table1[[#This Row],[pledged]]/Table1[[#This Row],[backers_count]]</f>
        <v>69.266666666666666</v>
      </c>
      <c r="R5" t="s">
        <v>8310</v>
      </c>
      <c r="S5" t="s">
        <v>8311</v>
      </c>
      <c r="T5" s="17">
        <f>(((Table1[[#This Row],[launched_at]]/60)/60)/24)+DATE(1970,1,1)</f>
        <v>41828.515127314815</v>
      </c>
      <c r="U5" s="17">
        <f>(((Table1[[#This Row],[deadline]]/60)/60)/24)+DATE(1970,1,1)</f>
        <v>41858.515127314815</v>
      </c>
    </row>
    <row r="6" spans="1:21">
      <c r="A6">
        <v>4</v>
      </c>
      <c r="B6" s="3" t="s">
        <v>6</v>
      </c>
      <c r="C6" s="3" t="s">
        <v>4115</v>
      </c>
      <c r="D6" t="str" cm="1">
        <f t="array" ref="D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6">
        <v>44000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 s="6">
        <f>Table1[[#This Row],[pledged]]/Table1[[#This Row],[goal]]</f>
        <v>1.2299154545454545</v>
      </c>
      <c r="Q6" s="12">
        <f>Table1[[#This Row],[pledged]]/Table1[[#This Row],[backers_count]]</f>
        <v>190.55028169014085</v>
      </c>
      <c r="R6" t="s">
        <v>8310</v>
      </c>
      <c r="S6" t="s">
        <v>8311</v>
      </c>
      <c r="T6" s="17">
        <f>(((Table1[[#This Row],[launched_at]]/60)/60)/24)+DATE(1970,1,1)</f>
        <v>42327.834247685183</v>
      </c>
      <c r="U6" s="17">
        <f>(((Table1[[#This Row],[deadline]]/60)/60)/24)+DATE(1970,1,1)</f>
        <v>42357.834247685183</v>
      </c>
    </row>
    <row r="7" spans="1:21">
      <c r="A7">
        <v>5</v>
      </c>
      <c r="B7" s="3" t="s">
        <v>7</v>
      </c>
      <c r="C7" s="3" t="s">
        <v>4116</v>
      </c>
      <c r="D7" t="str" cm="1">
        <f t="array" ref="D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">
        <v>3999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 s="6">
        <f>Table1[[#This Row],[pledged]]/Table1[[#This Row],[goal]]</f>
        <v>1.0977744436109027</v>
      </c>
      <c r="Q7" s="12">
        <f>Table1[[#This Row],[pledged]]/Table1[[#This Row],[backers_count]]</f>
        <v>93.40425531914893</v>
      </c>
      <c r="R7" t="s">
        <v>8310</v>
      </c>
      <c r="S7" t="s">
        <v>8311</v>
      </c>
      <c r="T7" s="17">
        <f>(((Table1[[#This Row],[launched_at]]/60)/60)/24)+DATE(1970,1,1)</f>
        <v>42563.932951388888</v>
      </c>
      <c r="U7" s="17">
        <f>(((Table1[[#This Row],[deadline]]/60)/60)/24)+DATE(1970,1,1)</f>
        <v>42580.232638888891</v>
      </c>
    </row>
    <row r="8" spans="1:21">
      <c r="A8">
        <v>6</v>
      </c>
      <c r="B8" s="3" t="s">
        <v>8</v>
      </c>
      <c r="C8" s="3" t="s">
        <v>4117</v>
      </c>
      <c r="D8" t="str" cm="1">
        <f t="array" ref="D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">
        <v>8000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 s="6">
        <f>Table1[[#This Row],[pledged]]/Table1[[#This Row],[goal]]</f>
        <v>1.064875</v>
      </c>
      <c r="Q8" s="12">
        <f>Table1[[#This Row],[pledged]]/Table1[[#This Row],[backers_count]]</f>
        <v>146.87931034482759</v>
      </c>
      <c r="R8" t="s">
        <v>8310</v>
      </c>
      <c r="S8" t="s">
        <v>8311</v>
      </c>
      <c r="T8" s="17">
        <f>(((Table1[[#This Row],[launched_at]]/60)/60)/24)+DATE(1970,1,1)</f>
        <v>41794.072337962964</v>
      </c>
      <c r="U8" s="17">
        <f>(((Table1[[#This Row],[deadline]]/60)/60)/24)+DATE(1970,1,1)</f>
        <v>41804.072337962964</v>
      </c>
    </row>
    <row r="9" spans="1:21">
      <c r="A9">
        <v>7</v>
      </c>
      <c r="B9" s="3" t="s">
        <v>9</v>
      </c>
      <c r="C9" s="3" t="s">
        <v>4118</v>
      </c>
      <c r="D9" t="str" cm="1">
        <f t="array" ref="D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">
        <v>9000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 s="6">
        <f>Table1[[#This Row],[pledged]]/Table1[[#This Row],[goal]]</f>
        <v>1.0122222222222221</v>
      </c>
      <c r="Q9" s="12">
        <f>Table1[[#This Row],[pledged]]/Table1[[#This Row],[backers_count]]</f>
        <v>159.82456140350877</v>
      </c>
      <c r="R9" t="s">
        <v>8310</v>
      </c>
      <c r="S9" t="s">
        <v>8311</v>
      </c>
      <c r="T9" s="17">
        <f>(((Table1[[#This Row],[launched_at]]/60)/60)/24)+DATE(1970,1,1)</f>
        <v>42516.047071759262</v>
      </c>
      <c r="U9" s="17">
        <f>(((Table1[[#This Row],[deadline]]/60)/60)/24)+DATE(1970,1,1)</f>
        <v>42556.047071759262</v>
      </c>
    </row>
    <row r="10" spans="1:21">
      <c r="A10">
        <v>8</v>
      </c>
      <c r="B10" s="3" t="s">
        <v>10</v>
      </c>
      <c r="C10" s="3" t="s">
        <v>4119</v>
      </c>
      <c r="D10" t="str" cm="1">
        <f t="array" ref="D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">
        <v>3500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 s="6">
        <f>Table1[[#This Row],[pledged]]/Table1[[#This Row],[goal]]</f>
        <v>1.0004342857142856</v>
      </c>
      <c r="Q10" s="12">
        <f>Table1[[#This Row],[pledged]]/Table1[[#This Row],[backers_count]]</f>
        <v>291.79333333333335</v>
      </c>
      <c r="R10" t="s">
        <v>8310</v>
      </c>
      <c r="S10" t="s">
        <v>8311</v>
      </c>
      <c r="T10" s="17">
        <f>(((Table1[[#This Row],[launched_at]]/60)/60)/24)+DATE(1970,1,1)</f>
        <v>42468.94458333333</v>
      </c>
      <c r="U10" s="17">
        <f>(((Table1[[#This Row],[deadline]]/60)/60)/24)+DATE(1970,1,1)</f>
        <v>42475.875</v>
      </c>
    </row>
    <row r="11" spans="1:21">
      <c r="A11">
        <v>9</v>
      </c>
      <c r="B11" s="3" t="s">
        <v>11</v>
      </c>
      <c r="C11" s="3" t="s">
        <v>4120</v>
      </c>
      <c r="D11" t="str" cm="1">
        <f t="array" ref="D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1">
        <v>500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 s="6">
        <f>Table1[[#This Row],[pledged]]/Table1[[#This Row],[goal]]</f>
        <v>1.2599800000000001</v>
      </c>
      <c r="Q11" s="12">
        <f>Table1[[#This Row],[pledged]]/Table1[[#This Row],[backers_count]]</f>
        <v>31.499500000000001</v>
      </c>
      <c r="R11" t="s">
        <v>8310</v>
      </c>
      <c r="S11" t="s">
        <v>8311</v>
      </c>
      <c r="T11" s="17">
        <f>(((Table1[[#This Row],[launched_at]]/60)/60)/24)+DATE(1970,1,1)</f>
        <v>42447.103518518517</v>
      </c>
      <c r="U11" s="17">
        <f>(((Table1[[#This Row],[deadline]]/60)/60)/24)+DATE(1970,1,1)</f>
        <v>42477.103518518517</v>
      </c>
    </row>
    <row r="12" spans="1:21">
      <c r="A12">
        <v>10</v>
      </c>
      <c r="B12" s="3" t="s">
        <v>12</v>
      </c>
      <c r="C12" s="3" t="s">
        <v>4121</v>
      </c>
      <c r="D12" t="str" cm="1">
        <f t="array" ref="D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">
        <v>3000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 s="6">
        <f>Table1[[#This Row],[pledged]]/Table1[[#This Row],[goal]]</f>
        <v>1.0049999999999999</v>
      </c>
      <c r="Q12" s="12">
        <f>Table1[[#This Row],[pledged]]/Table1[[#This Row],[backers_count]]</f>
        <v>158.68421052631578</v>
      </c>
      <c r="R12" t="s">
        <v>8310</v>
      </c>
      <c r="S12" t="s">
        <v>8311</v>
      </c>
      <c r="T12" s="17">
        <f>(((Table1[[#This Row],[launched_at]]/60)/60)/24)+DATE(1970,1,1)</f>
        <v>41780.068043981482</v>
      </c>
      <c r="U12" s="17">
        <f>(((Table1[[#This Row],[deadline]]/60)/60)/24)+DATE(1970,1,1)</f>
        <v>41815.068043981482</v>
      </c>
    </row>
    <row r="13" spans="1:21">
      <c r="A13">
        <v>11</v>
      </c>
      <c r="B13" s="3" t="s">
        <v>13</v>
      </c>
      <c r="C13" s="3" t="s">
        <v>4122</v>
      </c>
      <c r="D13" t="str" cm="1">
        <f t="array" ref="D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3">
        <v>5000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 s="6">
        <f>Table1[[#This Row],[pledged]]/Table1[[#This Row],[goal]]</f>
        <v>1.2050000000000001</v>
      </c>
      <c r="Q13" s="12">
        <f>Table1[[#This Row],[pledged]]/Table1[[#This Row],[backers_count]]</f>
        <v>80.333333333333329</v>
      </c>
      <c r="R13" t="s">
        <v>8310</v>
      </c>
      <c r="S13" t="s">
        <v>8311</v>
      </c>
      <c r="T13" s="17">
        <f>(((Table1[[#This Row],[launched_at]]/60)/60)/24)+DATE(1970,1,1)</f>
        <v>42572.778495370367</v>
      </c>
      <c r="U13" s="17">
        <f>(((Table1[[#This Row],[deadline]]/60)/60)/24)+DATE(1970,1,1)</f>
        <v>42604.125</v>
      </c>
    </row>
    <row r="14" spans="1:21">
      <c r="A14">
        <v>12</v>
      </c>
      <c r="B14" s="3" t="s">
        <v>14</v>
      </c>
      <c r="C14" s="3" t="s">
        <v>4123</v>
      </c>
      <c r="D14" t="str" cm="1">
        <f t="array" ref="D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4">
        <v>30000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 s="6">
        <f>Table1[[#This Row],[pledged]]/Table1[[#This Row],[goal]]</f>
        <v>1.6529333333333334</v>
      </c>
      <c r="Q14" s="12">
        <f>Table1[[#This Row],[pledged]]/Table1[[#This Row],[backers_count]]</f>
        <v>59.961305925030231</v>
      </c>
      <c r="R14" t="s">
        <v>8310</v>
      </c>
      <c r="S14" t="s">
        <v>8311</v>
      </c>
      <c r="T14" s="17">
        <f>(((Table1[[#This Row],[launched_at]]/60)/60)/24)+DATE(1970,1,1)</f>
        <v>41791.713252314818</v>
      </c>
      <c r="U14" s="17">
        <f>(((Table1[[#This Row],[deadline]]/60)/60)/24)+DATE(1970,1,1)</f>
        <v>41836.125</v>
      </c>
    </row>
    <row r="15" spans="1:21">
      <c r="A15">
        <v>13</v>
      </c>
      <c r="B15" s="3" t="s">
        <v>15</v>
      </c>
      <c r="C15" s="3" t="s">
        <v>4124</v>
      </c>
      <c r="D15" t="str" cm="1">
        <f t="array" ref="D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">
        <v>3500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 s="6">
        <f>Table1[[#This Row],[pledged]]/Table1[[#This Row],[goal]]</f>
        <v>1.5997142857142856</v>
      </c>
      <c r="Q15" s="12">
        <f>Table1[[#This Row],[pledged]]/Table1[[#This Row],[backers_count]]</f>
        <v>109.78431372549019</v>
      </c>
      <c r="R15" t="s">
        <v>8310</v>
      </c>
      <c r="S15" t="s">
        <v>8311</v>
      </c>
      <c r="T15" s="17">
        <f>(((Table1[[#This Row],[launched_at]]/60)/60)/24)+DATE(1970,1,1)</f>
        <v>42508.677187499998</v>
      </c>
      <c r="U15" s="17">
        <f>(((Table1[[#This Row],[deadline]]/60)/60)/24)+DATE(1970,1,1)</f>
        <v>42544.852083333331</v>
      </c>
    </row>
    <row r="16" spans="1:21">
      <c r="A16">
        <v>14</v>
      </c>
      <c r="B16" s="3" t="s">
        <v>16</v>
      </c>
      <c r="C16" s="3" t="s">
        <v>4125</v>
      </c>
      <c r="D16" t="str" cm="1">
        <f t="array" ref="D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">
        <v>6000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 s="6">
        <f>Table1[[#This Row],[pledged]]/Table1[[#This Row],[goal]]</f>
        <v>1.0093333333333334</v>
      </c>
      <c r="Q16" s="12">
        <f>Table1[[#This Row],[pledged]]/Table1[[#This Row],[backers_count]]</f>
        <v>147.70731707317074</v>
      </c>
      <c r="R16" t="s">
        <v>8310</v>
      </c>
      <c r="S16" t="s">
        <v>8311</v>
      </c>
      <c r="T16" s="17">
        <f>(((Table1[[#This Row],[launched_at]]/60)/60)/24)+DATE(1970,1,1)</f>
        <v>41808.02648148148</v>
      </c>
      <c r="U16" s="17">
        <f>(((Table1[[#This Row],[deadline]]/60)/60)/24)+DATE(1970,1,1)</f>
        <v>41833.582638888889</v>
      </c>
    </row>
    <row r="17" spans="1:21">
      <c r="A17">
        <v>15</v>
      </c>
      <c r="B17" s="3" t="s">
        <v>17</v>
      </c>
      <c r="C17" s="3" t="s">
        <v>4126</v>
      </c>
      <c r="D17" t="str" cm="1">
        <f t="array" ref="D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">
        <v>2000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 s="6">
        <f>Table1[[#This Row],[pledged]]/Table1[[#This Row],[goal]]</f>
        <v>1.0660000000000001</v>
      </c>
      <c r="Q17" s="12">
        <f>Table1[[#This Row],[pledged]]/Table1[[#This Row],[backers_count]]</f>
        <v>21.755102040816325</v>
      </c>
      <c r="R17" t="s">
        <v>8310</v>
      </c>
      <c r="S17" t="s">
        <v>8311</v>
      </c>
      <c r="T17" s="17">
        <f>(((Table1[[#This Row],[launched_at]]/60)/60)/24)+DATE(1970,1,1)</f>
        <v>42256.391875000001</v>
      </c>
      <c r="U17" s="17">
        <f>(((Table1[[#This Row],[deadline]]/60)/60)/24)+DATE(1970,1,1)</f>
        <v>42274.843055555553</v>
      </c>
    </row>
    <row r="18" spans="1:21">
      <c r="A18">
        <v>16</v>
      </c>
      <c r="B18" s="3" t="s">
        <v>18</v>
      </c>
      <c r="C18" s="3" t="s">
        <v>4127</v>
      </c>
      <c r="D18" t="str" cm="1">
        <f t="array" ref="D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8">
        <v>12000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 s="6">
        <f>Table1[[#This Row],[pledged]]/Table1[[#This Row],[goal]]</f>
        <v>1.0024166666666667</v>
      </c>
      <c r="Q18" s="12">
        <f>Table1[[#This Row],[pledged]]/Table1[[#This Row],[backers_count]]</f>
        <v>171.84285714285716</v>
      </c>
      <c r="R18" t="s">
        <v>8310</v>
      </c>
      <c r="S18" t="s">
        <v>8311</v>
      </c>
      <c r="T18" s="17">
        <f>(((Table1[[#This Row],[launched_at]]/60)/60)/24)+DATE(1970,1,1)</f>
        <v>41760.796423611115</v>
      </c>
      <c r="U18" s="17">
        <f>(((Table1[[#This Row],[deadline]]/60)/60)/24)+DATE(1970,1,1)</f>
        <v>41806.229166666664</v>
      </c>
    </row>
    <row r="19" spans="1:21">
      <c r="A19">
        <v>17</v>
      </c>
      <c r="B19" s="3" t="s">
        <v>19</v>
      </c>
      <c r="C19" s="3" t="s">
        <v>4128</v>
      </c>
      <c r="D19" t="str" cm="1">
        <f t="array" ref="D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">
        <v>1500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 s="6">
        <f>Table1[[#This Row],[pledged]]/Table1[[#This Row],[goal]]</f>
        <v>1.0066666666666666</v>
      </c>
      <c r="Q19" s="12">
        <f>Table1[[#This Row],[pledged]]/Table1[[#This Row],[backers_count]]</f>
        <v>41.944444444444443</v>
      </c>
      <c r="R19" t="s">
        <v>8310</v>
      </c>
      <c r="S19" t="s">
        <v>8311</v>
      </c>
      <c r="T19" s="17">
        <f>(((Table1[[#This Row],[launched_at]]/60)/60)/24)+DATE(1970,1,1)</f>
        <v>41917.731736111113</v>
      </c>
      <c r="U19" s="17">
        <f>(((Table1[[#This Row],[deadline]]/60)/60)/24)+DATE(1970,1,1)</f>
        <v>41947.773402777777</v>
      </c>
    </row>
    <row r="20" spans="1:21">
      <c r="A20">
        <v>18</v>
      </c>
      <c r="B20" s="3" t="s">
        <v>20</v>
      </c>
      <c r="C20" s="3" t="s">
        <v>4129</v>
      </c>
      <c r="D20" t="str" cm="1">
        <f t="array" ref="D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0">
        <v>30000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 s="6">
        <f>Table1[[#This Row],[pledged]]/Table1[[#This Row],[goal]]</f>
        <v>1.0632110000000001</v>
      </c>
      <c r="Q20" s="12">
        <f>Table1[[#This Row],[pledged]]/Table1[[#This Row],[backers_count]]</f>
        <v>93.264122807017543</v>
      </c>
      <c r="R20" t="s">
        <v>8310</v>
      </c>
      <c r="S20" t="s">
        <v>8311</v>
      </c>
      <c r="T20" s="17">
        <f>(((Table1[[#This Row],[launched_at]]/60)/60)/24)+DATE(1970,1,1)</f>
        <v>41869.542314814818</v>
      </c>
      <c r="U20" s="17">
        <f>(((Table1[[#This Row],[deadline]]/60)/60)/24)+DATE(1970,1,1)</f>
        <v>41899.542314814818</v>
      </c>
    </row>
    <row r="21" spans="1:21">
      <c r="A21">
        <v>19</v>
      </c>
      <c r="B21" s="3" t="s">
        <v>21</v>
      </c>
      <c r="C21" s="3" t="s">
        <v>4130</v>
      </c>
      <c r="D21" t="str" cm="1">
        <f t="array" ref="D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1">
        <v>850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 s="6">
        <f>Table1[[#This Row],[pledged]]/Table1[[#This Row],[goal]]</f>
        <v>1.4529411764705882</v>
      </c>
      <c r="Q21" s="12">
        <f>Table1[[#This Row],[pledged]]/Table1[[#This Row],[backers_count]]</f>
        <v>56.136363636363633</v>
      </c>
      <c r="R21" t="s">
        <v>8310</v>
      </c>
      <c r="S21" t="s">
        <v>8311</v>
      </c>
      <c r="T21" s="17">
        <f>(((Table1[[#This Row],[launched_at]]/60)/60)/24)+DATE(1970,1,1)</f>
        <v>42175.816365740742</v>
      </c>
      <c r="U21" s="17">
        <f>(((Table1[[#This Row],[deadline]]/60)/60)/24)+DATE(1970,1,1)</f>
        <v>42205.816365740742</v>
      </c>
    </row>
    <row r="22" spans="1:21">
      <c r="A22">
        <v>20</v>
      </c>
      <c r="B22" s="3" t="s">
        <v>22</v>
      </c>
      <c r="C22" s="3" t="s">
        <v>4131</v>
      </c>
      <c r="D22" t="str" cm="1">
        <f t="array" ref="D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">
        <v>2000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 s="6">
        <f>Table1[[#This Row],[pledged]]/Table1[[#This Row],[goal]]</f>
        <v>1.002</v>
      </c>
      <c r="Q22" s="12">
        <f>Table1[[#This Row],[pledged]]/Table1[[#This Row],[backers_count]]</f>
        <v>80.16</v>
      </c>
      <c r="R22" t="s">
        <v>8310</v>
      </c>
      <c r="S22" t="s">
        <v>8311</v>
      </c>
      <c r="T22" s="17">
        <f>(((Table1[[#This Row],[launched_at]]/60)/60)/24)+DATE(1970,1,1)</f>
        <v>42200.758240740746</v>
      </c>
      <c r="U22" s="17">
        <f>(((Table1[[#This Row],[deadline]]/60)/60)/24)+DATE(1970,1,1)</f>
        <v>42260.758240740746</v>
      </c>
    </row>
    <row r="23" spans="1:21">
      <c r="A23">
        <v>21</v>
      </c>
      <c r="B23" s="3" t="s">
        <v>23</v>
      </c>
      <c r="C23" s="3" t="s">
        <v>4132</v>
      </c>
      <c r="D23" t="str" cm="1">
        <f t="array" ref="D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3">
        <v>18500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 s="6">
        <f>Table1[[#This Row],[pledged]]/Table1[[#This Row],[goal]]</f>
        <v>1.0913513513513513</v>
      </c>
      <c r="Q23" s="12">
        <f>Table1[[#This Row],[pledged]]/Table1[[#This Row],[backers_count]]</f>
        <v>199.9009900990099</v>
      </c>
      <c r="R23" t="s">
        <v>8310</v>
      </c>
      <c r="S23" t="s">
        <v>8311</v>
      </c>
      <c r="T23" s="17">
        <f>(((Table1[[#This Row],[launched_at]]/60)/60)/24)+DATE(1970,1,1)</f>
        <v>41878.627187500002</v>
      </c>
      <c r="U23" s="17">
        <f>(((Table1[[#This Row],[deadline]]/60)/60)/24)+DATE(1970,1,1)</f>
        <v>41908.627187500002</v>
      </c>
    </row>
    <row r="24" spans="1:21">
      <c r="A24">
        <v>22</v>
      </c>
      <c r="B24" s="3" t="s">
        <v>24</v>
      </c>
      <c r="C24" s="3" t="s">
        <v>4133</v>
      </c>
      <c r="D24" t="str" cm="1">
        <f t="array" ref="D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4">
        <v>350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 s="6">
        <f>Table1[[#This Row],[pledged]]/Table1[[#This Row],[goal]]</f>
        <v>1.1714285714285715</v>
      </c>
      <c r="Q24" s="12">
        <f>Table1[[#This Row],[pledged]]/Table1[[#This Row],[backers_count]]</f>
        <v>51.25</v>
      </c>
      <c r="R24" t="s">
        <v>8310</v>
      </c>
      <c r="S24" t="s">
        <v>8311</v>
      </c>
      <c r="T24" s="17">
        <f>(((Table1[[#This Row],[launched_at]]/60)/60)/24)+DATE(1970,1,1)</f>
        <v>41989.91134259259</v>
      </c>
      <c r="U24" s="17">
        <f>(((Table1[[#This Row],[deadline]]/60)/60)/24)+DATE(1970,1,1)</f>
        <v>42005.332638888889</v>
      </c>
    </row>
    <row r="25" spans="1:21">
      <c r="A25">
        <v>23</v>
      </c>
      <c r="B25" s="3" t="s">
        <v>25</v>
      </c>
      <c r="C25" s="3" t="s">
        <v>4134</v>
      </c>
      <c r="D25" t="str" cm="1">
        <f t="array" ref="D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">
        <v>2000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 s="6">
        <f>Table1[[#This Row],[pledged]]/Table1[[#This Row],[goal]]</f>
        <v>1.1850000000000001</v>
      </c>
      <c r="Q25" s="12">
        <f>Table1[[#This Row],[pledged]]/Table1[[#This Row],[backers_count]]</f>
        <v>103.04347826086956</v>
      </c>
      <c r="R25" t="s">
        <v>8310</v>
      </c>
      <c r="S25" t="s">
        <v>8311</v>
      </c>
      <c r="T25" s="17">
        <f>(((Table1[[#This Row],[launched_at]]/60)/60)/24)+DATE(1970,1,1)</f>
        <v>42097.778946759259</v>
      </c>
      <c r="U25" s="17">
        <f>(((Table1[[#This Row],[deadline]]/60)/60)/24)+DATE(1970,1,1)</f>
        <v>42124.638888888891</v>
      </c>
    </row>
    <row r="26" spans="1:21">
      <c r="A26">
        <v>24</v>
      </c>
      <c r="B26" s="3" t="s">
        <v>26</v>
      </c>
      <c r="C26" s="3" t="s">
        <v>4135</v>
      </c>
      <c r="D26" t="str" cm="1">
        <f t="array" ref="D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6">
        <v>35000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 s="6">
        <f>Table1[[#This Row],[pledged]]/Table1[[#This Row],[goal]]</f>
        <v>1.0880768571428572</v>
      </c>
      <c r="Q26" s="12">
        <f>Table1[[#This Row],[pledged]]/Table1[[#This Row],[backers_count]]</f>
        <v>66.346149825783982</v>
      </c>
      <c r="R26" t="s">
        <v>8310</v>
      </c>
      <c r="S26" t="s">
        <v>8311</v>
      </c>
      <c r="T26" s="17">
        <f>(((Table1[[#This Row],[launched_at]]/60)/60)/24)+DATE(1970,1,1)</f>
        <v>42229.820173611108</v>
      </c>
      <c r="U26" s="17">
        <f>(((Table1[[#This Row],[deadline]]/60)/60)/24)+DATE(1970,1,1)</f>
        <v>42262.818750000006</v>
      </c>
    </row>
    <row r="27" spans="1:21">
      <c r="A27">
        <v>25</v>
      </c>
      <c r="B27" s="3" t="s">
        <v>27</v>
      </c>
      <c r="C27" s="3" t="s">
        <v>4136</v>
      </c>
      <c r="D27" t="str" cm="1">
        <f t="array" ref="D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7">
        <v>600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 s="6">
        <f>Table1[[#This Row],[pledged]]/Table1[[#This Row],[goal]]</f>
        <v>1.3333333333333333</v>
      </c>
      <c r="Q27" s="12">
        <f>Table1[[#This Row],[pledged]]/Table1[[#This Row],[backers_count]]</f>
        <v>57.142857142857146</v>
      </c>
      <c r="R27" t="s">
        <v>8310</v>
      </c>
      <c r="S27" t="s">
        <v>8311</v>
      </c>
      <c r="T27" s="17">
        <f>(((Table1[[#This Row],[launched_at]]/60)/60)/24)+DATE(1970,1,1)</f>
        <v>42318.025011574078</v>
      </c>
      <c r="U27" s="17">
        <f>(((Table1[[#This Row],[deadline]]/60)/60)/24)+DATE(1970,1,1)</f>
        <v>42378.025011574078</v>
      </c>
    </row>
    <row r="28" spans="1:21">
      <c r="A28">
        <v>26</v>
      </c>
      <c r="B28" s="3" t="s">
        <v>28</v>
      </c>
      <c r="C28" s="3" t="s">
        <v>4137</v>
      </c>
      <c r="D28" t="str" cm="1">
        <f t="array" ref="D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">
        <v>1250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 s="6">
        <f>Table1[[#This Row],[pledged]]/Table1[[#This Row],[goal]]</f>
        <v>1.552</v>
      </c>
      <c r="Q28" s="12">
        <f>Table1[[#This Row],[pledged]]/Table1[[#This Row],[backers_count]]</f>
        <v>102.10526315789474</v>
      </c>
      <c r="R28" t="s">
        <v>8310</v>
      </c>
      <c r="S28" t="s">
        <v>8311</v>
      </c>
      <c r="T28" s="17">
        <f>(((Table1[[#This Row],[launched_at]]/60)/60)/24)+DATE(1970,1,1)</f>
        <v>41828.515555555554</v>
      </c>
      <c r="U28" s="17">
        <f>(((Table1[[#This Row],[deadline]]/60)/60)/24)+DATE(1970,1,1)</f>
        <v>41868.515555555554</v>
      </c>
    </row>
    <row r="29" spans="1:21">
      <c r="A29">
        <v>27</v>
      </c>
      <c r="B29" s="3" t="s">
        <v>29</v>
      </c>
      <c r="C29" s="3" t="s">
        <v>4138</v>
      </c>
      <c r="D29" t="str" cm="1">
        <f t="array" ref="D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9">
        <v>20000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 s="6">
        <f>Table1[[#This Row],[pledged]]/Table1[[#This Row],[goal]]</f>
        <v>1.1172500000000001</v>
      </c>
      <c r="Q29" s="12">
        <f>Table1[[#This Row],[pledged]]/Table1[[#This Row],[backers_count]]</f>
        <v>148.96666666666667</v>
      </c>
      <c r="R29" t="s">
        <v>8310</v>
      </c>
      <c r="S29" t="s">
        <v>8311</v>
      </c>
      <c r="T29" s="17">
        <f>(((Table1[[#This Row],[launched_at]]/60)/60)/24)+DATE(1970,1,1)</f>
        <v>41929.164733796293</v>
      </c>
      <c r="U29" s="17">
        <f>(((Table1[[#This Row],[deadline]]/60)/60)/24)+DATE(1970,1,1)</f>
        <v>41959.206400462965</v>
      </c>
    </row>
    <row r="30" spans="1:21">
      <c r="A30">
        <v>28</v>
      </c>
      <c r="B30" s="3" t="s">
        <v>30</v>
      </c>
      <c r="C30" s="3" t="s">
        <v>4139</v>
      </c>
      <c r="D30" t="str" cm="1">
        <f t="array" ref="D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0">
        <v>12000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 s="6">
        <f>Table1[[#This Row],[pledged]]/Table1[[#This Row],[goal]]</f>
        <v>1.0035000000000001</v>
      </c>
      <c r="Q30" s="12">
        <f>Table1[[#This Row],[pledged]]/Table1[[#This Row],[backers_count]]</f>
        <v>169.6056338028169</v>
      </c>
      <c r="R30" t="s">
        <v>8310</v>
      </c>
      <c r="S30" t="s">
        <v>8311</v>
      </c>
      <c r="T30" s="17">
        <f>(((Table1[[#This Row],[launched_at]]/60)/60)/24)+DATE(1970,1,1)</f>
        <v>42324.96393518518</v>
      </c>
      <c r="U30" s="17">
        <f>(((Table1[[#This Row],[deadline]]/60)/60)/24)+DATE(1970,1,1)</f>
        <v>42354.96393518518</v>
      </c>
    </row>
    <row r="31" spans="1:21">
      <c r="A31">
        <v>29</v>
      </c>
      <c r="B31" s="3" t="s">
        <v>31</v>
      </c>
      <c r="C31" s="3" t="s">
        <v>4140</v>
      </c>
      <c r="D31" t="str" cm="1">
        <f t="array" ref="D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">
        <v>3000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 s="6">
        <f>Table1[[#This Row],[pledged]]/Table1[[#This Row],[goal]]</f>
        <v>1.2333333333333334</v>
      </c>
      <c r="Q31" s="12">
        <f>Table1[[#This Row],[pledged]]/Table1[[#This Row],[backers_count]]</f>
        <v>31.623931623931625</v>
      </c>
      <c r="R31" t="s">
        <v>8310</v>
      </c>
      <c r="S31" t="s">
        <v>8311</v>
      </c>
      <c r="T31" s="17">
        <f>(((Table1[[#This Row],[launched_at]]/60)/60)/24)+DATE(1970,1,1)</f>
        <v>41812.67324074074</v>
      </c>
      <c r="U31" s="17">
        <f>(((Table1[[#This Row],[deadline]]/60)/60)/24)+DATE(1970,1,1)</f>
        <v>41842.67324074074</v>
      </c>
    </row>
    <row r="32" spans="1:21">
      <c r="A32">
        <v>30</v>
      </c>
      <c r="B32" s="3" t="s">
        <v>32</v>
      </c>
      <c r="C32" s="3" t="s">
        <v>4141</v>
      </c>
      <c r="D32" t="str" cm="1">
        <f t="array" ref="D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">
        <v>4000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 s="6">
        <f>Table1[[#This Row],[pledged]]/Table1[[#This Row],[goal]]</f>
        <v>1.0129975</v>
      </c>
      <c r="Q32" s="12">
        <f>Table1[[#This Row],[pledged]]/Table1[[#This Row],[backers_count]]</f>
        <v>76.45264150943396</v>
      </c>
      <c r="R32" t="s">
        <v>8310</v>
      </c>
      <c r="S32" t="s">
        <v>8311</v>
      </c>
      <c r="T32" s="17">
        <f>(((Table1[[#This Row],[launched_at]]/60)/60)/24)+DATE(1970,1,1)</f>
        <v>41842.292997685188</v>
      </c>
      <c r="U32" s="17">
        <f>(((Table1[[#This Row],[deadline]]/60)/60)/24)+DATE(1970,1,1)</f>
        <v>41872.292997685188</v>
      </c>
    </row>
    <row r="33" spans="1:21">
      <c r="A33">
        <v>31</v>
      </c>
      <c r="B33" s="3" t="s">
        <v>33</v>
      </c>
      <c r="C33" s="3" t="s">
        <v>4142</v>
      </c>
      <c r="D33" t="str" cm="1">
        <f t="array" ref="D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">
        <v>13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 s="6">
        <f>Table1[[#This Row],[pledged]]/Table1[[#This Row],[goal]]</f>
        <v>1</v>
      </c>
      <c r="Q33" s="12">
        <f>Table1[[#This Row],[pledged]]/Table1[[#This Row],[backers_count]]</f>
        <v>13</v>
      </c>
      <c r="R33" t="s">
        <v>8310</v>
      </c>
      <c r="S33" t="s">
        <v>8311</v>
      </c>
      <c r="T33" s="17">
        <f>(((Table1[[#This Row],[launched_at]]/60)/60)/24)+DATE(1970,1,1)</f>
        <v>42376.79206018518</v>
      </c>
      <c r="U33" s="17">
        <f>(((Table1[[#This Row],[deadline]]/60)/60)/24)+DATE(1970,1,1)</f>
        <v>42394.79206018518</v>
      </c>
    </row>
    <row r="34" spans="1:21">
      <c r="A34">
        <v>32</v>
      </c>
      <c r="B34" s="3" t="s">
        <v>34</v>
      </c>
      <c r="C34" s="3" t="s">
        <v>4143</v>
      </c>
      <c r="D34" t="str" cm="1">
        <f t="array" ref="D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4">
        <v>28450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 s="6">
        <f>Table1[[#This Row],[pledged]]/Table1[[#This Row],[goal]]</f>
        <v>1.0024604569420035</v>
      </c>
      <c r="Q34" s="12">
        <f>Table1[[#This Row],[pledged]]/Table1[[#This Row],[backers_count]]</f>
        <v>320.44943820224717</v>
      </c>
      <c r="R34" t="s">
        <v>8310</v>
      </c>
      <c r="S34" t="s">
        <v>8311</v>
      </c>
      <c r="T34" s="17">
        <f>(((Table1[[#This Row],[launched_at]]/60)/60)/24)+DATE(1970,1,1)</f>
        <v>42461.627511574072</v>
      </c>
      <c r="U34" s="17">
        <f>(((Table1[[#This Row],[deadline]]/60)/60)/24)+DATE(1970,1,1)</f>
        <v>42503.165972222225</v>
      </c>
    </row>
    <row r="35" spans="1:21">
      <c r="A35">
        <v>33</v>
      </c>
      <c r="B35" s="3" t="s">
        <v>35</v>
      </c>
      <c r="C35" s="3" t="s">
        <v>4144</v>
      </c>
      <c r="D35" t="str" cm="1">
        <f t="array" ref="D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5">
        <v>5250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 s="6">
        <f>Table1[[#This Row],[pledged]]/Table1[[#This Row],[goal]]</f>
        <v>1.0209523809523811</v>
      </c>
      <c r="Q35" s="12">
        <f>Table1[[#This Row],[pledged]]/Table1[[#This Row],[backers_count]]</f>
        <v>83.75</v>
      </c>
      <c r="R35" t="s">
        <v>8310</v>
      </c>
      <c r="S35" t="s">
        <v>8311</v>
      </c>
      <c r="T35" s="17">
        <f>(((Table1[[#This Row],[launched_at]]/60)/60)/24)+DATE(1970,1,1)</f>
        <v>42286.660891203705</v>
      </c>
      <c r="U35" s="17">
        <f>(((Table1[[#This Row],[deadline]]/60)/60)/24)+DATE(1970,1,1)</f>
        <v>42316.702557870376</v>
      </c>
    </row>
    <row r="36" spans="1:21">
      <c r="A36">
        <v>34</v>
      </c>
      <c r="B36" s="3" t="s">
        <v>36</v>
      </c>
      <c r="C36" s="3" t="s">
        <v>4145</v>
      </c>
      <c r="D36" t="str" cm="1">
        <f t="array" ref="D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">
        <v>2600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 s="6">
        <f>Table1[[#This Row],[pledged]]/Table1[[#This Row],[goal]]</f>
        <v>1.3046153846153845</v>
      </c>
      <c r="Q36" s="12">
        <f>Table1[[#This Row],[pledged]]/Table1[[#This Row],[backers_count]]</f>
        <v>49.882352941176471</v>
      </c>
      <c r="R36" t="s">
        <v>8310</v>
      </c>
      <c r="S36" t="s">
        <v>8311</v>
      </c>
      <c r="T36" s="17">
        <f>(((Table1[[#This Row],[launched_at]]/60)/60)/24)+DATE(1970,1,1)</f>
        <v>41841.321770833332</v>
      </c>
      <c r="U36" s="17">
        <f>(((Table1[[#This Row],[deadline]]/60)/60)/24)+DATE(1970,1,1)</f>
        <v>41856.321770833332</v>
      </c>
    </row>
    <row r="37" spans="1:21">
      <c r="A37">
        <v>35</v>
      </c>
      <c r="B37" s="3" t="s">
        <v>37</v>
      </c>
      <c r="C37" s="3" t="s">
        <v>4146</v>
      </c>
      <c r="D37" t="str" cm="1">
        <f t="array" ref="D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">
        <v>1000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 s="6">
        <f>Table1[[#This Row],[pledged]]/Table1[[#This Row],[goal]]</f>
        <v>1.665</v>
      </c>
      <c r="Q37" s="12">
        <f>Table1[[#This Row],[pledged]]/Table1[[#This Row],[backers_count]]</f>
        <v>59.464285714285715</v>
      </c>
      <c r="R37" t="s">
        <v>8310</v>
      </c>
      <c r="S37" t="s">
        <v>8311</v>
      </c>
      <c r="T37" s="17">
        <f>(((Table1[[#This Row],[launched_at]]/60)/60)/24)+DATE(1970,1,1)</f>
        <v>42098.291828703703</v>
      </c>
      <c r="U37" s="17">
        <f>(((Table1[[#This Row],[deadline]]/60)/60)/24)+DATE(1970,1,1)</f>
        <v>42122</v>
      </c>
    </row>
    <row r="38" spans="1:21">
      <c r="A38">
        <v>36</v>
      </c>
      <c r="B38" s="3" t="s">
        <v>38</v>
      </c>
      <c r="C38" s="3" t="s">
        <v>4147</v>
      </c>
      <c r="D38" t="str" cm="1">
        <f t="array" ref="D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">
        <v>6000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 s="6">
        <f>Table1[[#This Row],[pledged]]/Table1[[#This Row],[goal]]</f>
        <v>1.4215</v>
      </c>
      <c r="Q38" s="12">
        <f>Table1[[#This Row],[pledged]]/Table1[[#This Row],[backers_count]]</f>
        <v>193.84090909090909</v>
      </c>
      <c r="R38" t="s">
        <v>8310</v>
      </c>
      <c r="S38" t="s">
        <v>8311</v>
      </c>
      <c r="T38" s="17">
        <f>(((Table1[[#This Row],[launched_at]]/60)/60)/24)+DATE(1970,1,1)</f>
        <v>42068.307002314818</v>
      </c>
      <c r="U38" s="17">
        <f>(((Table1[[#This Row],[deadline]]/60)/60)/24)+DATE(1970,1,1)</f>
        <v>42098.265335648146</v>
      </c>
    </row>
    <row r="39" spans="1:21">
      <c r="A39">
        <v>37</v>
      </c>
      <c r="B39" s="3" t="s">
        <v>39</v>
      </c>
      <c r="C39" s="3" t="s">
        <v>4148</v>
      </c>
      <c r="D39" t="str" cm="1">
        <f t="array" ref="D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9">
        <v>22000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 s="6">
        <f>Table1[[#This Row],[pledged]]/Table1[[#This Row],[goal]]</f>
        <v>1.8344090909090909</v>
      </c>
      <c r="Q39" s="12">
        <f>Table1[[#This Row],[pledged]]/Table1[[#This Row],[backers_count]]</f>
        <v>159.51383399209487</v>
      </c>
      <c r="R39" t="s">
        <v>8310</v>
      </c>
      <c r="S39" t="s">
        <v>8311</v>
      </c>
      <c r="T39" s="17">
        <f>(((Table1[[#This Row],[launched_at]]/60)/60)/24)+DATE(1970,1,1)</f>
        <v>42032.693043981482</v>
      </c>
      <c r="U39" s="17">
        <f>(((Table1[[#This Row],[deadline]]/60)/60)/24)+DATE(1970,1,1)</f>
        <v>42062.693043981482</v>
      </c>
    </row>
    <row r="40" spans="1:21">
      <c r="A40">
        <v>38</v>
      </c>
      <c r="B40" s="3" t="s">
        <v>40</v>
      </c>
      <c r="C40" s="3" t="s">
        <v>4149</v>
      </c>
      <c r="D40" t="str" cm="1">
        <f t="array" ref="D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">
        <v>2500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 s="6">
        <f>Table1[[#This Row],[pledged]]/Table1[[#This Row],[goal]]</f>
        <v>1.1004</v>
      </c>
      <c r="Q40" s="12">
        <f>Table1[[#This Row],[pledged]]/Table1[[#This Row],[backers_count]]</f>
        <v>41.68181818181818</v>
      </c>
      <c r="R40" t="s">
        <v>8310</v>
      </c>
      <c r="S40" t="s">
        <v>8311</v>
      </c>
      <c r="T40" s="17">
        <f>(((Table1[[#This Row],[launched_at]]/60)/60)/24)+DATE(1970,1,1)</f>
        <v>41375.057222222218</v>
      </c>
      <c r="U40" s="17">
        <f>(((Table1[[#This Row],[deadline]]/60)/60)/24)+DATE(1970,1,1)</f>
        <v>41405.057222222218</v>
      </c>
    </row>
    <row r="41" spans="1:21">
      <c r="A41">
        <v>39</v>
      </c>
      <c r="B41" s="3" t="s">
        <v>41</v>
      </c>
      <c r="C41" s="3" t="s">
        <v>4150</v>
      </c>
      <c r="D41" t="str" cm="1">
        <f t="array" ref="D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41">
        <v>25000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 s="6">
        <f>Table1[[#This Row],[pledged]]/Table1[[#This Row],[goal]]</f>
        <v>1.3098000000000001</v>
      </c>
      <c r="Q41" s="12">
        <f>Table1[[#This Row],[pledged]]/Table1[[#This Row],[backers_count]]</f>
        <v>150.89861751152074</v>
      </c>
      <c r="R41" t="s">
        <v>8310</v>
      </c>
      <c r="S41" t="s">
        <v>8311</v>
      </c>
      <c r="T41" s="17">
        <f>(((Table1[[#This Row],[launched_at]]/60)/60)/24)+DATE(1970,1,1)</f>
        <v>41754.047083333331</v>
      </c>
      <c r="U41" s="17">
        <f>(((Table1[[#This Row],[deadline]]/60)/60)/24)+DATE(1970,1,1)</f>
        <v>41784.957638888889</v>
      </c>
    </row>
    <row r="42" spans="1:21">
      <c r="A42">
        <v>40</v>
      </c>
      <c r="B42" s="3" t="s">
        <v>42</v>
      </c>
      <c r="C42" s="3" t="s">
        <v>4151</v>
      </c>
      <c r="D42" t="str" cm="1">
        <f t="array" ref="D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2">
        <v>2000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 s="6">
        <f>Table1[[#This Row],[pledged]]/Table1[[#This Row],[goal]]</f>
        <v>1.0135000000000001</v>
      </c>
      <c r="Q42" s="12">
        <f>Table1[[#This Row],[pledged]]/Table1[[#This Row],[backers_count]]</f>
        <v>126.6875</v>
      </c>
      <c r="R42" t="s">
        <v>8310</v>
      </c>
      <c r="S42" t="s">
        <v>8311</v>
      </c>
      <c r="T42" s="17">
        <f>(((Table1[[#This Row],[launched_at]]/60)/60)/24)+DATE(1970,1,1)</f>
        <v>41789.21398148148</v>
      </c>
      <c r="U42" s="17">
        <f>(((Table1[[#This Row],[deadline]]/60)/60)/24)+DATE(1970,1,1)</f>
        <v>41809.166666666664</v>
      </c>
    </row>
    <row r="43" spans="1:21">
      <c r="A43">
        <v>41</v>
      </c>
      <c r="B43" s="3" t="s">
        <v>43</v>
      </c>
      <c r="C43" s="3" t="s">
        <v>4152</v>
      </c>
      <c r="D43" t="str" cm="1">
        <f t="array" ref="D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3">
        <v>2000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 s="6">
        <f>Table1[[#This Row],[pledged]]/Table1[[#This Row],[goal]]</f>
        <v>1</v>
      </c>
      <c r="Q43" s="12">
        <f>Table1[[#This Row],[pledged]]/Table1[[#This Row],[backers_count]]</f>
        <v>105.26315789473684</v>
      </c>
      <c r="R43" t="s">
        <v>8310</v>
      </c>
      <c r="S43" t="s">
        <v>8311</v>
      </c>
      <c r="T43" s="17">
        <f>(((Table1[[#This Row],[launched_at]]/60)/60)/24)+DATE(1970,1,1)</f>
        <v>41887.568912037037</v>
      </c>
      <c r="U43" s="17">
        <f>(((Table1[[#This Row],[deadline]]/60)/60)/24)+DATE(1970,1,1)</f>
        <v>41917.568912037037</v>
      </c>
    </row>
    <row r="44" spans="1:21">
      <c r="A44">
        <v>42</v>
      </c>
      <c r="B44" s="3" t="s">
        <v>44</v>
      </c>
      <c r="C44" s="3" t="s">
        <v>4153</v>
      </c>
      <c r="D44" t="str" cm="1">
        <f t="array" ref="D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4">
        <v>14000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 s="6">
        <f>Table1[[#This Row],[pledged]]/Table1[[#This Row],[goal]]</f>
        <v>1.4185714285714286</v>
      </c>
      <c r="Q44" s="12">
        <f>Table1[[#This Row],[pledged]]/Table1[[#This Row],[backers_count]]</f>
        <v>117.51479289940828</v>
      </c>
      <c r="R44" t="s">
        <v>8310</v>
      </c>
      <c r="S44" t="s">
        <v>8311</v>
      </c>
      <c r="T44" s="17">
        <f>(((Table1[[#This Row],[launched_at]]/60)/60)/24)+DATE(1970,1,1)</f>
        <v>41971.639189814814</v>
      </c>
      <c r="U44" s="17">
        <f>(((Table1[[#This Row],[deadline]]/60)/60)/24)+DATE(1970,1,1)</f>
        <v>42001.639189814814</v>
      </c>
    </row>
    <row r="45" spans="1:21">
      <c r="A45">
        <v>43</v>
      </c>
      <c r="B45" s="3" t="s">
        <v>45</v>
      </c>
      <c r="C45" s="3" t="s">
        <v>4154</v>
      </c>
      <c r="D45" t="str" cm="1">
        <f t="array" ref="D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5">
        <v>10000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 s="6">
        <f>Table1[[#This Row],[pledged]]/Table1[[#This Row],[goal]]</f>
        <v>3.0865999999999998</v>
      </c>
      <c r="Q45" s="12">
        <f>Table1[[#This Row],[pledged]]/Table1[[#This Row],[backers_count]]</f>
        <v>117.36121673003802</v>
      </c>
      <c r="R45" t="s">
        <v>8310</v>
      </c>
      <c r="S45" t="s">
        <v>8311</v>
      </c>
      <c r="T45" s="17">
        <f>(((Table1[[#This Row],[launched_at]]/60)/60)/24)+DATE(1970,1,1)</f>
        <v>41802.790347222224</v>
      </c>
      <c r="U45" s="17">
        <f>(((Table1[[#This Row],[deadline]]/60)/60)/24)+DATE(1970,1,1)</f>
        <v>41833</v>
      </c>
    </row>
    <row r="46" spans="1:21">
      <c r="A46">
        <v>44</v>
      </c>
      <c r="B46" s="3" t="s">
        <v>46</v>
      </c>
      <c r="C46" s="3" t="s">
        <v>4155</v>
      </c>
      <c r="D46" t="str" cm="1">
        <f t="array" ref="D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6">
        <v>2000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 s="6">
        <f>Table1[[#This Row],[pledged]]/Table1[[#This Row],[goal]]</f>
        <v>1</v>
      </c>
      <c r="Q46" s="12">
        <f>Table1[[#This Row],[pledged]]/Table1[[#This Row],[backers_count]]</f>
        <v>133.33333333333334</v>
      </c>
      <c r="R46" t="s">
        <v>8310</v>
      </c>
      <c r="S46" t="s">
        <v>8311</v>
      </c>
      <c r="T46" s="17">
        <f>(((Table1[[#This Row],[launched_at]]/60)/60)/24)+DATE(1970,1,1)</f>
        <v>41874.098807870374</v>
      </c>
      <c r="U46" s="17">
        <f>(((Table1[[#This Row],[deadline]]/60)/60)/24)+DATE(1970,1,1)</f>
        <v>41919.098807870374</v>
      </c>
    </row>
    <row r="47" spans="1:21">
      <c r="A47">
        <v>45</v>
      </c>
      <c r="B47" s="3" t="s">
        <v>47</v>
      </c>
      <c r="C47" s="3" t="s">
        <v>4156</v>
      </c>
      <c r="D47" t="str" cm="1">
        <f t="array" ref="D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7">
        <v>5000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 s="6">
        <f>Table1[[#This Row],[pledged]]/Table1[[#This Row],[goal]]</f>
        <v>1.2</v>
      </c>
      <c r="Q47" s="12">
        <f>Table1[[#This Row],[pledged]]/Table1[[#This Row],[backers_count]]</f>
        <v>98.360655737704917</v>
      </c>
      <c r="R47" t="s">
        <v>8310</v>
      </c>
      <c r="S47" t="s">
        <v>8311</v>
      </c>
      <c r="T47" s="17">
        <f>(((Table1[[#This Row],[launched_at]]/60)/60)/24)+DATE(1970,1,1)</f>
        <v>42457.623923611114</v>
      </c>
      <c r="U47" s="17">
        <f>(((Table1[[#This Row],[deadline]]/60)/60)/24)+DATE(1970,1,1)</f>
        <v>42487.623923611114</v>
      </c>
    </row>
    <row r="48" spans="1:21">
      <c r="A48">
        <v>46</v>
      </c>
      <c r="B48" s="3" t="s">
        <v>48</v>
      </c>
      <c r="C48" s="3" t="s">
        <v>4157</v>
      </c>
      <c r="D48" t="str" cm="1">
        <f t="array" ref="D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8">
        <v>8400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 s="6">
        <f>Table1[[#This Row],[pledged]]/Table1[[#This Row],[goal]]</f>
        <v>1.0416666666666667</v>
      </c>
      <c r="Q48" s="12">
        <f>Table1[[#This Row],[pledged]]/Table1[[#This Row],[backers_count]]</f>
        <v>194.44444444444446</v>
      </c>
      <c r="R48" t="s">
        <v>8310</v>
      </c>
      <c r="S48" t="s">
        <v>8311</v>
      </c>
      <c r="T48" s="17">
        <f>(((Table1[[#This Row],[launched_at]]/60)/60)/24)+DATE(1970,1,1)</f>
        <v>42323.964976851858</v>
      </c>
      <c r="U48" s="17">
        <f>(((Table1[[#This Row],[deadline]]/60)/60)/24)+DATE(1970,1,1)</f>
        <v>42353.964976851858</v>
      </c>
    </row>
    <row r="49" spans="1:21">
      <c r="A49">
        <v>47</v>
      </c>
      <c r="B49" s="3" t="s">
        <v>49</v>
      </c>
      <c r="C49" s="3" t="s">
        <v>4158</v>
      </c>
      <c r="D49" t="str" cm="1">
        <f t="array" ref="D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9">
        <v>5000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 s="6">
        <f>Table1[[#This Row],[pledged]]/Table1[[#This Row],[goal]]</f>
        <v>1.0761100000000001</v>
      </c>
      <c r="Q49" s="12">
        <f>Table1[[#This Row],[pledged]]/Table1[[#This Row],[backers_count]]</f>
        <v>76.865000000000009</v>
      </c>
      <c r="R49" t="s">
        <v>8310</v>
      </c>
      <c r="S49" t="s">
        <v>8311</v>
      </c>
      <c r="T49" s="17">
        <f>(((Table1[[#This Row],[launched_at]]/60)/60)/24)+DATE(1970,1,1)</f>
        <v>41932.819525462961</v>
      </c>
      <c r="U49" s="17">
        <f>(((Table1[[#This Row],[deadline]]/60)/60)/24)+DATE(1970,1,1)</f>
        <v>41992.861192129625</v>
      </c>
    </row>
    <row r="50" spans="1:21">
      <c r="A50">
        <v>48</v>
      </c>
      <c r="B50" s="3" t="s">
        <v>50</v>
      </c>
      <c r="C50" s="3" t="s">
        <v>4159</v>
      </c>
      <c r="D50" t="str" cm="1">
        <f t="array" ref="D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0">
        <v>2000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 s="6">
        <f>Table1[[#This Row],[pledged]]/Table1[[#This Row],[goal]]</f>
        <v>1.0794999999999999</v>
      </c>
      <c r="Q50" s="12">
        <f>Table1[[#This Row],[pledged]]/Table1[[#This Row],[backers_count]]</f>
        <v>56.815789473684212</v>
      </c>
      <c r="R50" t="s">
        <v>8310</v>
      </c>
      <c r="S50" t="s">
        <v>8311</v>
      </c>
      <c r="T50" s="17">
        <f>(((Table1[[#This Row],[launched_at]]/60)/60)/24)+DATE(1970,1,1)</f>
        <v>42033.516898148147</v>
      </c>
      <c r="U50" s="17">
        <f>(((Table1[[#This Row],[deadline]]/60)/60)/24)+DATE(1970,1,1)</f>
        <v>42064.5</v>
      </c>
    </row>
    <row r="51" spans="1:21">
      <c r="A51">
        <v>49</v>
      </c>
      <c r="B51" s="3" t="s">
        <v>51</v>
      </c>
      <c r="C51" s="3" t="s">
        <v>4160</v>
      </c>
      <c r="D51" t="str" cm="1">
        <f t="array" ref="D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51">
        <v>12000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 s="6">
        <f>Table1[[#This Row],[pledged]]/Table1[[#This Row],[goal]]</f>
        <v>1</v>
      </c>
      <c r="Q51" s="12">
        <f>Table1[[#This Row],[pledged]]/Table1[[#This Row],[backers_count]]</f>
        <v>137.93103448275863</v>
      </c>
      <c r="R51" t="s">
        <v>8310</v>
      </c>
      <c r="S51" t="s">
        <v>8311</v>
      </c>
      <c r="T51" s="17">
        <f>(((Table1[[#This Row],[launched_at]]/60)/60)/24)+DATE(1970,1,1)</f>
        <v>42271.176446759258</v>
      </c>
      <c r="U51" s="17">
        <f>(((Table1[[#This Row],[deadline]]/60)/60)/24)+DATE(1970,1,1)</f>
        <v>42301.176446759258</v>
      </c>
    </row>
    <row r="52" spans="1:21">
      <c r="A52">
        <v>50</v>
      </c>
      <c r="B52" s="3" t="s">
        <v>52</v>
      </c>
      <c r="C52" s="3" t="s">
        <v>4161</v>
      </c>
      <c r="D52" t="str" cm="1">
        <f t="array" ref="D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52">
        <v>600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 s="6">
        <f>Table1[[#This Row],[pledged]]/Table1[[#This Row],[goal]]</f>
        <v>1</v>
      </c>
      <c r="Q52" s="12">
        <f>Table1[[#This Row],[pledged]]/Table1[[#This Row],[backers_count]]</f>
        <v>27.272727272727273</v>
      </c>
      <c r="R52" t="s">
        <v>8310</v>
      </c>
      <c r="S52" t="s">
        <v>8311</v>
      </c>
      <c r="T52" s="17">
        <f>(((Table1[[#This Row],[launched_at]]/60)/60)/24)+DATE(1970,1,1)</f>
        <v>41995.752986111111</v>
      </c>
      <c r="U52" s="17">
        <f>(((Table1[[#This Row],[deadline]]/60)/60)/24)+DATE(1970,1,1)</f>
        <v>42034.708333333328</v>
      </c>
    </row>
    <row r="53" spans="1:21">
      <c r="A53">
        <v>51</v>
      </c>
      <c r="B53" s="3" t="s">
        <v>53</v>
      </c>
      <c r="C53" s="3" t="s">
        <v>4162</v>
      </c>
      <c r="D53" t="str" cm="1">
        <f t="array" ref="D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53">
        <v>11000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 s="6">
        <f>Table1[[#This Row],[pledged]]/Table1[[#This Row],[goal]]</f>
        <v>1.2801818181818181</v>
      </c>
      <c r="Q53" s="12">
        <f>Table1[[#This Row],[pledged]]/Table1[[#This Row],[backers_count]]</f>
        <v>118.33613445378151</v>
      </c>
      <c r="R53" t="s">
        <v>8310</v>
      </c>
      <c r="S53" t="s">
        <v>8311</v>
      </c>
      <c r="T53" s="17">
        <f>(((Table1[[#This Row],[launched_at]]/60)/60)/24)+DATE(1970,1,1)</f>
        <v>42196.928668981483</v>
      </c>
      <c r="U53" s="17">
        <f>(((Table1[[#This Row],[deadline]]/60)/60)/24)+DATE(1970,1,1)</f>
        <v>42226.928668981483</v>
      </c>
    </row>
    <row r="54" spans="1:21">
      <c r="A54">
        <v>52</v>
      </c>
      <c r="B54" s="3" t="s">
        <v>54</v>
      </c>
      <c r="C54" s="3" t="s">
        <v>4163</v>
      </c>
      <c r="D54" t="str" cm="1">
        <f t="array" ref="D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54">
        <v>10000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 s="6">
        <f>Table1[[#This Row],[pledged]]/Table1[[#This Row],[goal]]</f>
        <v>1.1620999999999999</v>
      </c>
      <c r="Q54" s="12">
        <f>Table1[[#This Row],[pledged]]/Table1[[#This Row],[backers_count]]</f>
        <v>223.48076923076923</v>
      </c>
      <c r="R54" t="s">
        <v>8310</v>
      </c>
      <c r="S54" t="s">
        <v>8311</v>
      </c>
      <c r="T54" s="17">
        <f>(((Table1[[#This Row],[launched_at]]/60)/60)/24)+DATE(1970,1,1)</f>
        <v>41807.701921296299</v>
      </c>
      <c r="U54" s="17">
        <f>(((Table1[[#This Row],[deadline]]/60)/60)/24)+DATE(1970,1,1)</f>
        <v>41837.701921296299</v>
      </c>
    </row>
    <row r="55" spans="1:21">
      <c r="A55">
        <v>53</v>
      </c>
      <c r="B55" s="3" t="s">
        <v>55</v>
      </c>
      <c r="C55" s="3" t="s">
        <v>4164</v>
      </c>
      <c r="D55" t="str" cm="1">
        <f t="array" ref="D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5">
        <v>3000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 s="6">
        <f>Table1[[#This Row],[pledged]]/Table1[[#This Row],[goal]]</f>
        <v>1.0963333333333334</v>
      </c>
      <c r="Q55" s="12">
        <f>Table1[[#This Row],[pledged]]/Table1[[#This Row],[backers_count]]</f>
        <v>28.111111111111111</v>
      </c>
      <c r="R55" t="s">
        <v>8310</v>
      </c>
      <c r="S55" t="s">
        <v>8311</v>
      </c>
      <c r="T55" s="17">
        <f>(((Table1[[#This Row],[launched_at]]/60)/60)/24)+DATE(1970,1,1)</f>
        <v>41719.549131944441</v>
      </c>
      <c r="U55" s="17">
        <f>(((Table1[[#This Row],[deadline]]/60)/60)/24)+DATE(1970,1,1)</f>
        <v>41733.916666666664</v>
      </c>
    </row>
    <row r="56" spans="1:21">
      <c r="A56">
        <v>54</v>
      </c>
      <c r="B56" s="3" t="s">
        <v>56</v>
      </c>
      <c r="C56" s="3" t="s">
        <v>4165</v>
      </c>
      <c r="D56" t="str" cm="1">
        <f t="array" ref="D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56">
        <v>10000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 s="6">
        <f>Table1[[#This Row],[pledged]]/Table1[[#This Row],[goal]]</f>
        <v>1.01</v>
      </c>
      <c r="Q56" s="12">
        <f>Table1[[#This Row],[pledged]]/Table1[[#This Row],[backers_count]]</f>
        <v>194.23076923076923</v>
      </c>
      <c r="R56" t="s">
        <v>8310</v>
      </c>
      <c r="S56" t="s">
        <v>8311</v>
      </c>
      <c r="T56" s="17">
        <f>(((Table1[[#This Row],[launched_at]]/60)/60)/24)+DATE(1970,1,1)</f>
        <v>42333.713206018518</v>
      </c>
      <c r="U56" s="17">
        <f>(((Table1[[#This Row],[deadline]]/60)/60)/24)+DATE(1970,1,1)</f>
        <v>42363.713206018518</v>
      </c>
    </row>
    <row r="57" spans="1:21">
      <c r="A57">
        <v>55</v>
      </c>
      <c r="B57" s="3" t="s">
        <v>57</v>
      </c>
      <c r="C57" s="3" t="s">
        <v>4166</v>
      </c>
      <c r="D57" t="str" cm="1">
        <f t="array" ref="D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7">
        <v>8600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 s="6">
        <f>Table1[[#This Row],[pledged]]/Table1[[#This Row],[goal]]</f>
        <v>1.2895348837209302</v>
      </c>
      <c r="Q57" s="12">
        <f>Table1[[#This Row],[pledged]]/Table1[[#This Row],[backers_count]]</f>
        <v>128.95348837209303</v>
      </c>
      <c r="R57" t="s">
        <v>8310</v>
      </c>
      <c r="S57" t="s">
        <v>8311</v>
      </c>
      <c r="T57" s="17">
        <f>(((Table1[[#This Row],[launched_at]]/60)/60)/24)+DATE(1970,1,1)</f>
        <v>42496.968935185185</v>
      </c>
      <c r="U57" s="17">
        <f>(((Table1[[#This Row],[deadline]]/60)/60)/24)+DATE(1970,1,1)</f>
        <v>42517.968935185185</v>
      </c>
    </row>
    <row r="58" spans="1:21">
      <c r="A58">
        <v>56</v>
      </c>
      <c r="B58" s="3" t="s">
        <v>58</v>
      </c>
      <c r="C58" s="3" t="s">
        <v>4167</v>
      </c>
      <c r="D58" t="str" cm="1">
        <f t="array" ref="D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8">
        <v>8000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 s="6">
        <f>Table1[[#This Row],[pledged]]/Table1[[#This Row],[goal]]</f>
        <v>1.0726249999999999</v>
      </c>
      <c r="Q58" s="12">
        <f>Table1[[#This Row],[pledged]]/Table1[[#This Row],[backers_count]]</f>
        <v>49.316091954022987</v>
      </c>
      <c r="R58" t="s">
        <v>8310</v>
      </c>
      <c r="S58" t="s">
        <v>8311</v>
      </c>
      <c r="T58" s="17">
        <f>(((Table1[[#This Row],[launched_at]]/60)/60)/24)+DATE(1970,1,1)</f>
        <v>42149.548888888887</v>
      </c>
      <c r="U58" s="17">
        <f>(((Table1[[#This Row],[deadline]]/60)/60)/24)+DATE(1970,1,1)</f>
        <v>42163.666666666672</v>
      </c>
    </row>
    <row r="59" spans="1:21">
      <c r="A59">
        <v>57</v>
      </c>
      <c r="B59" s="3" t="s">
        <v>59</v>
      </c>
      <c r="C59" s="3" t="s">
        <v>4168</v>
      </c>
      <c r="D59" t="str" cm="1">
        <f t="array" ref="D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59">
        <v>15000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 s="6">
        <f>Table1[[#This Row],[pledged]]/Table1[[#This Row],[goal]]</f>
        <v>1.0189999999999999</v>
      </c>
      <c r="Q59" s="12">
        <f>Table1[[#This Row],[pledged]]/Table1[[#This Row],[backers_count]]</f>
        <v>221.52173913043478</v>
      </c>
      <c r="R59" t="s">
        <v>8310</v>
      </c>
      <c r="S59" t="s">
        <v>8311</v>
      </c>
      <c r="T59" s="17">
        <f>(((Table1[[#This Row],[launched_at]]/60)/60)/24)+DATE(1970,1,1)</f>
        <v>42089.83289351852</v>
      </c>
      <c r="U59" s="17">
        <f>(((Table1[[#This Row],[deadline]]/60)/60)/24)+DATE(1970,1,1)</f>
        <v>42119.83289351852</v>
      </c>
    </row>
    <row r="60" spans="1:21">
      <c r="A60">
        <v>58</v>
      </c>
      <c r="B60" s="3" t="s">
        <v>60</v>
      </c>
      <c r="C60" s="3" t="s">
        <v>4169</v>
      </c>
      <c r="D60" t="str" cm="1">
        <f t="array" ref="D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60">
        <v>10000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 s="6">
        <f>Table1[[#This Row],[pledged]]/Table1[[#This Row],[goal]]</f>
        <v>1.0290999999999999</v>
      </c>
      <c r="Q60" s="12">
        <f>Table1[[#This Row],[pledged]]/Table1[[#This Row],[backers_count]]</f>
        <v>137.21333333333334</v>
      </c>
      <c r="R60" t="s">
        <v>8310</v>
      </c>
      <c r="S60" t="s">
        <v>8311</v>
      </c>
      <c r="T60" s="17">
        <f>(((Table1[[#This Row],[launched_at]]/60)/60)/24)+DATE(1970,1,1)</f>
        <v>41932.745046296295</v>
      </c>
      <c r="U60" s="17">
        <f>(((Table1[[#This Row],[deadline]]/60)/60)/24)+DATE(1970,1,1)</f>
        <v>41962.786712962959</v>
      </c>
    </row>
    <row r="61" spans="1:21">
      <c r="A61">
        <v>59</v>
      </c>
      <c r="B61" s="3" t="s">
        <v>61</v>
      </c>
      <c r="C61" s="3" t="s">
        <v>4170</v>
      </c>
      <c r="D61" t="str" cm="1">
        <f t="array" ref="D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61">
        <v>20000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 s="6">
        <f>Table1[[#This Row],[pledged]]/Table1[[#This Row],[goal]]</f>
        <v>1.0012570000000001</v>
      </c>
      <c r="Q61" s="12">
        <f>Table1[[#This Row],[pledged]]/Table1[[#This Row],[backers_count]]</f>
        <v>606.82242424242418</v>
      </c>
      <c r="R61" t="s">
        <v>8310</v>
      </c>
      <c r="S61" t="s">
        <v>8311</v>
      </c>
      <c r="T61" s="17">
        <f>(((Table1[[#This Row],[launched_at]]/60)/60)/24)+DATE(1970,1,1)</f>
        <v>42230.23583333334</v>
      </c>
      <c r="U61" s="17">
        <f>(((Table1[[#This Row],[deadline]]/60)/60)/24)+DATE(1970,1,1)</f>
        <v>42261.875</v>
      </c>
    </row>
    <row r="62" spans="1:21">
      <c r="A62">
        <v>60</v>
      </c>
      <c r="B62" s="3" t="s">
        <v>62</v>
      </c>
      <c r="C62" s="3" t="s">
        <v>4171</v>
      </c>
      <c r="D62" t="str" cm="1">
        <f t="array" ref="D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62">
        <v>4500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 s="6">
        <f>Table1[[#This Row],[pledged]]/Table1[[#This Row],[goal]]</f>
        <v>1.0329622222222221</v>
      </c>
      <c r="Q62" s="12">
        <f>Table1[[#This Row],[pledged]]/Table1[[#This Row],[backers_count]]</f>
        <v>43.040092592592593</v>
      </c>
      <c r="R62" t="s">
        <v>8310</v>
      </c>
      <c r="S62" t="s">
        <v>8312</v>
      </c>
      <c r="T62" s="17">
        <f>(((Table1[[#This Row],[launched_at]]/60)/60)/24)+DATE(1970,1,1)</f>
        <v>41701.901817129627</v>
      </c>
      <c r="U62" s="17">
        <f>(((Table1[[#This Row],[deadline]]/60)/60)/24)+DATE(1970,1,1)</f>
        <v>41721</v>
      </c>
    </row>
    <row r="63" spans="1:21">
      <c r="A63">
        <v>61</v>
      </c>
      <c r="B63" s="3" t="s">
        <v>63</v>
      </c>
      <c r="C63" s="3" t="s">
        <v>4172</v>
      </c>
      <c r="D63" t="str" cm="1">
        <f t="array" ref="D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63">
        <v>5000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 s="6">
        <f>Table1[[#This Row],[pledged]]/Table1[[#This Row],[goal]]</f>
        <v>1.4830000000000001</v>
      </c>
      <c r="Q63" s="12">
        <f>Table1[[#This Row],[pledged]]/Table1[[#This Row],[backers_count]]</f>
        <v>322.39130434782606</v>
      </c>
      <c r="R63" t="s">
        <v>8310</v>
      </c>
      <c r="S63" t="s">
        <v>8312</v>
      </c>
      <c r="T63" s="17">
        <f>(((Table1[[#This Row],[launched_at]]/60)/60)/24)+DATE(1970,1,1)</f>
        <v>41409.814317129632</v>
      </c>
      <c r="U63" s="17">
        <f>(((Table1[[#This Row],[deadline]]/60)/60)/24)+DATE(1970,1,1)</f>
        <v>41431.814317129632</v>
      </c>
    </row>
    <row r="64" spans="1:21">
      <c r="A64">
        <v>62</v>
      </c>
      <c r="B64" s="3" t="s">
        <v>64</v>
      </c>
      <c r="C64" s="3" t="s">
        <v>4173</v>
      </c>
      <c r="D64" t="str" cm="1">
        <f t="array" ref="D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64">
        <v>3000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 s="6">
        <f>Table1[[#This Row],[pledged]]/Table1[[#This Row],[goal]]</f>
        <v>1.5473333333333332</v>
      </c>
      <c r="Q64" s="12">
        <f>Table1[[#This Row],[pledged]]/Table1[[#This Row],[backers_count]]</f>
        <v>96.708333333333329</v>
      </c>
      <c r="R64" t="s">
        <v>8310</v>
      </c>
      <c r="S64" t="s">
        <v>8312</v>
      </c>
      <c r="T64" s="17">
        <f>(((Table1[[#This Row],[launched_at]]/60)/60)/24)+DATE(1970,1,1)</f>
        <v>41311.799513888887</v>
      </c>
      <c r="U64" s="17">
        <f>(((Table1[[#This Row],[deadline]]/60)/60)/24)+DATE(1970,1,1)</f>
        <v>41336.799513888887</v>
      </c>
    </row>
    <row r="65" spans="1:21">
      <c r="A65">
        <v>63</v>
      </c>
      <c r="B65" s="3" t="s">
        <v>65</v>
      </c>
      <c r="C65" s="3" t="s">
        <v>4174</v>
      </c>
      <c r="D65" t="str" cm="1">
        <f t="array" ref="D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65">
        <v>2000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 s="6">
        <f>Table1[[#This Row],[pledged]]/Table1[[#This Row],[goal]]</f>
        <v>1.1351849999999999</v>
      </c>
      <c r="Q65" s="12">
        <f>Table1[[#This Row],[pledged]]/Table1[[#This Row],[backers_count]]</f>
        <v>35.474531249999998</v>
      </c>
      <c r="R65" t="s">
        <v>8310</v>
      </c>
      <c r="S65" t="s">
        <v>8312</v>
      </c>
      <c r="T65" s="17">
        <f>(((Table1[[#This Row],[launched_at]]/60)/60)/24)+DATE(1970,1,1)</f>
        <v>41612.912187499998</v>
      </c>
      <c r="U65" s="17">
        <f>(((Table1[[#This Row],[deadline]]/60)/60)/24)+DATE(1970,1,1)</f>
        <v>41636.207638888889</v>
      </c>
    </row>
    <row r="66" spans="1:21">
      <c r="A66">
        <v>64</v>
      </c>
      <c r="B66" s="3" t="s">
        <v>66</v>
      </c>
      <c r="C66" s="3" t="s">
        <v>4175</v>
      </c>
      <c r="D66" t="str" cm="1">
        <f t="array" ref="D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66">
        <v>1200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 s="6">
        <f>Table1[[#This Row],[pledged]]/Table1[[#This Row],[goal]]</f>
        <v>1.7333333333333334</v>
      </c>
      <c r="Q66" s="12">
        <f>Table1[[#This Row],[pledged]]/Table1[[#This Row],[backers_count]]</f>
        <v>86.666666666666671</v>
      </c>
      <c r="R66" t="s">
        <v>8310</v>
      </c>
      <c r="S66" t="s">
        <v>8312</v>
      </c>
      <c r="T66" s="17">
        <f>(((Table1[[#This Row],[launched_at]]/60)/60)/24)+DATE(1970,1,1)</f>
        <v>41433.01829861111</v>
      </c>
      <c r="U66" s="17">
        <f>(((Table1[[#This Row],[deadline]]/60)/60)/24)+DATE(1970,1,1)</f>
        <v>41463.01829861111</v>
      </c>
    </row>
    <row r="67" spans="1:21">
      <c r="A67">
        <v>65</v>
      </c>
      <c r="B67" s="3" t="s">
        <v>67</v>
      </c>
      <c r="C67" s="3" t="s">
        <v>4176</v>
      </c>
      <c r="D67" t="str" cm="1">
        <f t="array" ref="D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67">
        <v>7000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 s="6">
        <f>Table1[[#This Row],[pledged]]/Table1[[#This Row],[goal]]</f>
        <v>1.0752857142857142</v>
      </c>
      <c r="Q67" s="12">
        <f>Table1[[#This Row],[pledged]]/Table1[[#This Row],[backers_count]]</f>
        <v>132.05263157894737</v>
      </c>
      <c r="R67" t="s">
        <v>8310</v>
      </c>
      <c r="S67" t="s">
        <v>8312</v>
      </c>
      <c r="T67" s="17">
        <f>(((Table1[[#This Row],[launched_at]]/60)/60)/24)+DATE(1970,1,1)</f>
        <v>41835.821226851855</v>
      </c>
      <c r="U67" s="17">
        <f>(((Table1[[#This Row],[deadline]]/60)/60)/24)+DATE(1970,1,1)</f>
        <v>41862.249305555553</v>
      </c>
    </row>
    <row r="68" spans="1:21">
      <c r="A68">
        <v>66</v>
      </c>
      <c r="B68" s="3" t="s">
        <v>68</v>
      </c>
      <c r="C68" s="3" t="s">
        <v>4177</v>
      </c>
      <c r="D68" t="str" cm="1">
        <f t="array" ref="D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68">
        <v>2000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 s="6">
        <f>Table1[[#This Row],[pledged]]/Table1[[#This Row],[goal]]</f>
        <v>1.1859999999999999</v>
      </c>
      <c r="Q68" s="12">
        <f>Table1[[#This Row],[pledged]]/Table1[[#This Row],[backers_count]]</f>
        <v>91.230769230769226</v>
      </c>
      <c r="R68" t="s">
        <v>8310</v>
      </c>
      <c r="S68" t="s">
        <v>8312</v>
      </c>
      <c r="T68" s="17">
        <f>(((Table1[[#This Row],[launched_at]]/60)/60)/24)+DATE(1970,1,1)</f>
        <v>42539.849768518514</v>
      </c>
      <c r="U68" s="17">
        <f>(((Table1[[#This Row],[deadline]]/60)/60)/24)+DATE(1970,1,1)</f>
        <v>42569.849768518514</v>
      </c>
    </row>
    <row r="69" spans="1:21">
      <c r="A69">
        <v>67</v>
      </c>
      <c r="B69" s="3" t="s">
        <v>69</v>
      </c>
      <c r="C69" s="3" t="s">
        <v>4178</v>
      </c>
      <c r="D69" t="str" cm="1">
        <f t="array" ref="D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69">
        <v>2000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 s="6">
        <f>Table1[[#This Row],[pledged]]/Table1[[#This Row],[goal]]</f>
        <v>1.1625000000000001</v>
      </c>
      <c r="Q69" s="12">
        <f>Table1[[#This Row],[pledged]]/Table1[[#This Row],[backers_count]]</f>
        <v>116.25</v>
      </c>
      <c r="R69" t="s">
        <v>8310</v>
      </c>
      <c r="S69" t="s">
        <v>8312</v>
      </c>
      <c r="T69" s="17">
        <f>(((Table1[[#This Row],[launched_at]]/60)/60)/24)+DATE(1970,1,1)</f>
        <v>41075.583379629628</v>
      </c>
      <c r="U69" s="17">
        <f>(((Table1[[#This Row],[deadline]]/60)/60)/24)+DATE(1970,1,1)</f>
        <v>41105.583379629628</v>
      </c>
    </row>
    <row r="70" spans="1:21" ht="28.8">
      <c r="A70">
        <v>68</v>
      </c>
      <c r="B70" s="3" t="s">
        <v>70</v>
      </c>
      <c r="C70" s="3" t="s">
        <v>4179</v>
      </c>
      <c r="D70" t="str" cm="1">
        <f t="array" ref="D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70">
        <v>600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 s="6">
        <f>Table1[[#This Row],[pledged]]/Table1[[#This Row],[goal]]</f>
        <v>1.2716666666666667</v>
      </c>
      <c r="Q70" s="12">
        <f>Table1[[#This Row],[pledged]]/Table1[[#This Row],[backers_count]]</f>
        <v>21.194444444444443</v>
      </c>
      <c r="R70" t="s">
        <v>8310</v>
      </c>
      <c r="S70" t="s">
        <v>8312</v>
      </c>
      <c r="T70" s="17">
        <f>(((Table1[[#This Row],[launched_at]]/60)/60)/24)+DATE(1970,1,1)</f>
        <v>41663.569340277776</v>
      </c>
      <c r="U70" s="17">
        <f>(((Table1[[#This Row],[deadline]]/60)/60)/24)+DATE(1970,1,1)</f>
        <v>41693.569340277776</v>
      </c>
    </row>
    <row r="71" spans="1:21">
      <c r="A71">
        <v>69</v>
      </c>
      <c r="B71" s="3" t="s">
        <v>71</v>
      </c>
      <c r="C71" s="3" t="s">
        <v>4180</v>
      </c>
      <c r="D71" t="str" cm="1">
        <f t="array" ref="D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71">
        <v>10000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 s="6">
        <f>Table1[[#This Row],[pledged]]/Table1[[#This Row],[goal]]</f>
        <v>1.109423</v>
      </c>
      <c r="Q71" s="12">
        <f>Table1[[#This Row],[pledged]]/Table1[[#This Row],[backers_count]]</f>
        <v>62.327134831460668</v>
      </c>
      <c r="R71" t="s">
        <v>8310</v>
      </c>
      <c r="S71" t="s">
        <v>8312</v>
      </c>
      <c r="T71" s="17">
        <f>(((Table1[[#This Row],[launched_at]]/60)/60)/24)+DATE(1970,1,1)</f>
        <v>40786.187789351854</v>
      </c>
      <c r="U71" s="17">
        <f>(((Table1[[#This Row],[deadline]]/60)/60)/24)+DATE(1970,1,1)</f>
        <v>40818.290972222225</v>
      </c>
    </row>
    <row r="72" spans="1:21">
      <c r="A72">
        <v>70</v>
      </c>
      <c r="B72" s="3" t="s">
        <v>72</v>
      </c>
      <c r="C72" s="3" t="s">
        <v>4181</v>
      </c>
      <c r="D72" t="str" cm="1">
        <f t="array" ref="D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72">
        <v>500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 s="6">
        <f>Table1[[#This Row],[pledged]]/Table1[[#This Row],[goal]]</f>
        <v>1.272</v>
      </c>
      <c r="Q72" s="12">
        <f>Table1[[#This Row],[pledged]]/Table1[[#This Row],[backers_count]]</f>
        <v>37.411764705882355</v>
      </c>
      <c r="R72" t="s">
        <v>8310</v>
      </c>
      <c r="S72" t="s">
        <v>8312</v>
      </c>
      <c r="T72" s="17">
        <f>(((Table1[[#This Row],[launched_at]]/60)/60)/24)+DATE(1970,1,1)</f>
        <v>40730.896354166667</v>
      </c>
      <c r="U72" s="17">
        <f>(((Table1[[#This Row],[deadline]]/60)/60)/24)+DATE(1970,1,1)</f>
        <v>40790.896354166667</v>
      </c>
    </row>
    <row r="73" spans="1:21">
      <c r="A73">
        <v>71</v>
      </c>
      <c r="B73" s="3" t="s">
        <v>73</v>
      </c>
      <c r="C73" s="3" t="s">
        <v>4182</v>
      </c>
      <c r="D73" t="str" cm="1">
        <f t="array" ref="D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3">
        <v>1800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 s="6">
        <f>Table1[[#This Row],[pledged]]/Table1[[#This Row],[goal]]</f>
        <v>1.2394444444444443</v>
      </c>
      <c r="Q73" s="12">
        <f>Table1[[#This Row],[pledged]]/Table1[[#This Row],[backers_count]]</f>
        <v>69.71875</v>
      </c>
      <c r="R73" t="s">
        <v>8310</v>
      </c>
      <c r="S73" t="s">
        <v>8312</v>
      </c>
      <c r="T73" s="17">
        <f>(((Table1[[#This Row],[launched_at]]/60)/60)/24)+DATE(1970,1,1)</f>
        <v>40997.271493055552</v>
      </c>
      <c r="U73" s="17">
        <f>(((Table1[[#This Row],[deadline]]/60)/60)/24)+DATE(1970,1,1)</f>
        <v>41057.271493055552</v>
      </c>
    </row>
    <row r="74" spans="1:21">
      <c r="A74">
        <v>72</v>
      </c>
      <c r="B74" s="3" t="s">
        <v>74</v>
      </c>
      <c r="C74" s="3" t="s">
        <v>4183</v>
      </c>
      <c r="D74" t="str" cm="1">
        <f t="array" ref="D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4">
        <v>2200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 s="6">
        <f>Table1[[#This Row],[pledged]]/Table1[[#This Row],[goal]]</f>
        <v>1.084090909090909</v>
      </c>
      <c r="Q74" s="12">
        <f>Table1[[#This Row],[pledged]]/Table1[[#This Row],[backers_count]]</f>
        <v>58.170731707317074</v>
      </c>
      <c r="R74" t="s">
        <v>8310</v>
      </c>
      <c r="S74" t="s">
        <v>8312</v>
      </c>
      <c r="T74" s="17">
        <f>(((Table1[[#This Row],[launched_at]]/60)/60)/24)+DATE(1970,1,1)</f>
        <v>41208.010196759256</v>
      </c>
      <c r="U74" s="17">
        <f>(((Table1[[#This Row],[deadline]]/60)/60)/24)+DATE(1970,1,1)</f>
        <v>41228</v>
      </c>
    </row>
    <row r="75" spans="1:21">
      <c r="A75">
        <v>73</v>
      </c>
      <c r="B75" s="3" t="s">
        <v>75</v>
      </c>
      <c r="C75" s="3" t="s">
        <v>4184</v>
      </c>
      <c r="D75" t="str" cm="1">
        <f t="array" ref="D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75">
        <v>900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 s="6">
        <f>Table1[[#This Row],[pledged]]/Table1[[#This Row],[goal]]</f>
        <v>1</v>
      </c>
      <c r="Q75" s="12">
        <f>Table1[[#This Row],[pledged]]/Table1[[#This Row],[backers_count]]</f>
        <v>50</v>
      </c>
      <c r="R75" t="s">
        <v>8310</v>
      </c>
      <c r="S75" t="s">
        <v>8312</v>
      </c>
      <c r="T75" s="17">
        <f>(((Table1[[#This Row],[launched_at]]/60)/60)/24)+DATE(1970,1,1)</f>
        <v>40587.75675925926</v>
      </c>
      <c r="U75" s="17">
        <f>(((Table1[[#This Row],[deadline]]/60)/60)/24)+DATE(1970,1,1)</f>
        <v>40666.165972222225</v>
      </c>
    </row>
    <row r="76" spans="1:21">
      <c r="A76">
        <v>74</v>
      </c>
      <c r="B76" s="3" t="s">
        <v>76</v>
      </c>
      <c r="C76" s="3" t="s">
        <v>4185</v>
      </c>
      <c r="D76" t="str" cm="1">
        <f t="array" ref="D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76">
        <v>500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 s="6">
        <f>Table1[[#This Row],[pledged]]/Table1[[#This Row],[goal]]</f>
        <v>1.1293199999999999</v>
      </c>
      <c r="Q76" s="12">
        <f>Table1[[#This Row],[pledged]]/Table1[[#This Row],[backers_count]]</f>
        <v>19.471034482758618</v>
      </c>
      <c r="R76" t="s">
        <v>8310</v>
      </c>
      <c r="S76" t="s">
        <v>8312</v>
      </c>
      <c r="T76" s="17">
        <f>(((Table1[[#This Row],[launched_at]]/60)/60)/24)+DATE(1970,1,1)</f>
        <v>42360.487210648149</v>
      </c>
      <c r="U76" s="17">
        <f>(((Table1[[#This Row],[deadline]]/60)/60)/24)+DATE(1970,1,1)</f>
        <v>42390.487210648149</v>
      </c>
    </row>
    <row r="77" spans="1:21">
      <c r="A77">
        <v>75</v>
      </c>
      <c r="B77" s="3" t="s">
        <v>77</v>
      </c>
      <c r="C77" s="3" t="s">
        <v>4186</v>
      </c>
      <c r="D77" t="str" cm="1">
        <f t="array" ref="D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7">
        <v>3500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 s="6">
        <f>Table1[[#This Row],[pledged]]/Table1[[#This Row],[goal]]</f>
        <v>1.1542857142857144</v>
      </c>
      <c r="Q77" s="12">
        <f>Table1[[#This Row],[pledged]]/Table1[[#This Row],[backers_count]]</f>
        <v>85.957446808510639</v>
      </c>
      <c r="R77" t="s">
        <v>8310</v>
      </c>
      <c r="S77" t="s">
        <v>8312</v>
      </c>
      <c r="T77" s="17">
        <f>(((Table1[[#This Row],[launched_at]]/60)/60)/24)+DATE(1970,1,1)</f>
        <v>41357.209166666667</v>
      </c>
      <c r="U77" s="17">
        <f>(((Table1[[#This Row],[deadline]]/60)/60)/24)+DATE(1970,1,1)</f>
        <v>41387.209166666667</v>
      </c>
    </row>
    <row r="78" spans="1:21">
      <c r="A78">
        <v>76</v>
      </c>
      <c r="B78" s="3" t="s">
        <v>78</v>
      </c>
      <c r="C78" s="3" t="s">
        <v>4187</v>
      </c>
      <c r="D78" t="str" cm="1">
        <f t="array" ref="D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78">
        <v>300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 s="6">
        <f>Table1[[#This Row],[pledged]]/Table1[[#This Row],[goal]]</f>
        <v>1.5333333333333334</v>
      </c>
      <c r="Q78" s="12">
        <f>Table1[[#This Row],[pledged]]/Table1[[#This Row],[backers_count]]</f>
        <v>30.666666666666668</v>
      </c>
      <c r="R78" t="s">
        <v>8310</v>
      </c>
      <c r="S78" t="s">
        <v>8312</v>
      </c>
      <c r="T78" s="17">
        <f>(((Table1[[#This Row],[launched_at]]/60)/60)/24)+DATE(1970,1,1)</f>
        <v>40844.691643518519</v>
      </c>
      <c r="U78" s="17">
        <f>(((Table1[[#This Row],[deadline]]/60)/60)/24)+DATE(1970,1,1)</f>
        <v>40904.733310185184</v>
      </c>
    </row>
    <row r="79" spans="1:21">
      <c r="A79">
        <v>77</v>
      </c>
      <c r="B79" s="3" t="s">
        <v>79</v>
      </c>
      <c r="C79" s="3" t="s">
        <v>4188</v>
      </c>
      <c r="D79" t="str" cm="1">
        <f t="array" ref="D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79">
        <v>400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 s="6">
        <f>Table1[[#This Row],[pledged]]/Table1[[#This Row],[goal]]</f>
        <v>3.9249999999999998</v>
      </c>
      <c r="Q79" s="12">
        <f>Table1[[#This Row],[pledged]]/Table1[[#This Row],[backers_count]]</f>
        <v>60.384615384615387</v>
      </c>
      <c r="R79" t="s">
        <v>8310</v>
      </c>
      <c r="S79" t="s">
        <v>8312</v>
      </c>
      <c r="T79" s="17">
        <f>(((Table1[[#This Row],[launched_at]]/60)/60)/24)+DATE(1970,1,1)</f>
        <v>40997.144872685189</v>
      </c>
      <c r="U79" s="17">
        <f>(((Table1[[#This Row],[deadline]]/60)/60)/24)+DATE(1970,1,1)</f>
        <v>41050.124305555553</v>
      </c>
    </row>
    <row r="80" spans="1:21" ht="72">
      <c r="A80">
        <v>78</v>
      </c>
      <c r="B80" s="3" t="s">
        <v>80</v>
      </c>
      <c r="C80" s="3" t="s">
        <v>4189</v>
      </c>
      <c r="D80" t="str" cm="1">
        <f t="array" ref="D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80">
        <v>50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 s="6">
        <f>Table1[[#This Row],[pledged]]/Table1[[#This Row],[goal]]</f>
        <v>27.02</v>
      </c>
      <c r="Q80" s="12">
        <f>Table1[[#This Row],[pledged]]/Table1[[#This Row],[backers_count]]</f>
        <v>38.6</v>
      </c>
      <c r="R80" t="s">
        <v>8310</v>
      </c>
      <c r="S80" t="s">
        <v>8312</v>
      </c>
      <c r="T80" s="17">
        <f>(((Table1[[#This Row],[launched_at]]/60)/60)/24)+DATE(1970,1,1)</f>
        <v>42604.730567129634</v>
      </c>
      <c r="U80" s="17">
        <f>(((Table1[[#This Row],[deadline]]/60)/60)/24)+DATE(1970,1,1)</f>
        <v>42614.730567129634</v>
      </c>
    </row>
    <row r="81" spans="1:21">
      <c r="A81">
        <v>79</v>
      </c>
      <c r="B81" s="3" t="s">
        <v>81</v>
      </c>
      <c r="C81" s="3" t="s">
        <v>4190</v>
      </c>
      <c r="D81" t="str" cm="1">
        <f t="array" ref="D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1">
        <v>1300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 s="6">
        <f>Table1[[#This Row],[pledged]]/Table1[[#This Row],[goal]]</f>
        <v>1.27</v>
      </c>
      <c r="Q81" s="12">
        <f>Table1[[#This Row],[pledged]]/Table1[[#This Row],[backers_count]]</f>
        <v>40.268292682926827</v>
      </c>
      <c r="R81" t="s">
        <v>8310</v>
      </c>
      <c r="S81" t="s">
        <v>8312</v>
      </c>
      <c r="T81" s="17">
        <f>(((Table1[[#This Row],[launched_at]]/60)/60)/24)+DATE(1970,1,1)</f>
        <v>41724.776539351849</v>
      </c>
      <c r="U81" s="17">
        <f>(((Table1[[#This Row],[deadline]]/60)/60)/24)+DATE(1970,1,1)</f>
        <v>41754.776539351849</v>
      </c>
    </row>
    <row r="82" spans="1:21">
      <c r="A82">
        <v>80</v>
      </c>
      <c r="B82" s="3" t="s">
        <v>82</v>
      </c>
      <c r="C82" s="3" t="s">
        <v>4191</v>
      </c>
      <c r="D82" t="str" cm="1">
        <f t="array" ref="D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82">
        <v>12000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 s="6">
        <f>Table1[[#This Row],[pledged]]/Table1[[#This Row],[goal]]</f>
        <v>1.0725</v>
      </c>
      <c r="Q82" s="12">
        <f>Table1[[#This Row],[pledged]]/Table1[[#This Row],[backers_count]]</f>
        <v>273.82978723404256</v>
      </c>
      <c r="R82" t="s">
        <v>8310</v>
      </c>
      <c r="S82" t="s">
        <v>8312</v>
      </c>
      <c r="T82" s="17">
        <f>(((Table1[[#This Row],[launched_at]]/60)/60)/24)+DATE(1970,1,1)</f>
        <v>41583.083981481483</v>
      </c>
      <c r="U82" s="17">
        <f>(((Table1[[#This Row],[deadline]]/60)/60)/24)+DATE(1970,1,1)</f>
        <v>41618.083981481483</v>
      </c>
    </row>
    <row r="83" spans="1:21">
      <c r="A83">
        <v>81</v>
      </c>
      <c r="B83" s="3" t="s">
        <v>83</v>
      </c>
      <c r="C83" s="3" t="s">
        <v>4192</v>
      </c>
      <c r="D83" t="str" cm="1">
        <f t="array" ref="D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83">
        <v>750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 s="6">
        <f>Table1[[#This Row],[pledged]]/Table1[[#This Row],[goal]]</f>
        <v>1.98</v>
      </c>
      <c r="Q83" s="12">
        <f>Table1[[#This Row],[pledged]]/Table1[[#This Row],[backers_count]]</f>
        <v>53.035714285714285</v>
      </c>
      <c r="R83" t="s">
        <v>8310</v>
      </c>
      <c r="S83" t="s">
        <v>8312</v>
      </c>
      <c r="T83" s="17">
        <f>(((Table1[[#This Row],[launched_at]]/60)/60)/24)+DATE(1970,1,1)</f>
        <v>41100.158877314818</v>
      </c>
      <c r="U83" s="17">
        <f>(((Table1[[#This Row],[deadline]]/60)/60)/24)+DATE(1970,1,1)</f>
        <v>41104.126388888886</v>
      </c>
    </row>
    <row r="84" spans="1:21">
      <c r="A84">
        <v>82</v>
      </c>
      <c r="B84" s="3" t="s">
        <v>84</v>
      </c>
      <c r="C84" s="3" t="s">
        <v>4193</v>
      </c>
      <c r="D84" t="str" cm="1">
        <f t="array" ref="D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4">
        <v>4000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 s="6">
        <f>Table1[[#This Row],[pledged]]/Table1[[#This Row],[goal]]</f>
        <v>1.0001249999999999</v>
      </c>
      <c r="Q84" s="12">
        <f>Table1[[#This Row],[pledged]]/Table1[[#This Row],[backers_count]]</f>
        <v>40.005000000000003</v>
      </c>
      <c r="R84" t="s">
        <v>8310</v>
      </c>
      <c r="S84" t="s">
        <v>8312</v>
      </c>
      <c r="T84" s="17">
        <f>(((Table1[[#This Row],[launched_at]]/60)/60)/24)+DATE(1970,1,1)</f>
        <v>40795.820150462961</v>
      </c>
      <c r="U84" s="17">
        <f>(((Table1[[#This Row],[deadline]]/60)/60)/24)+DATE(1970,1,1)</f>
        <v>40825.820150462961</v>
      </c>
    </row>
    <row r="85" spans="1:21">
      <c r="A85">
        <v>83</v>
      </c>
      <c r="B85" s="3" t="s">
        <v>85</v>
      </c>
      <c r="C85" s="3" t="s">
        <v>4194</v>
      </c>
      <c r="D85" t="str" cm="1">
        <f t="array" ref="D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85">
        <v>200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 s="6">
        <f>Table1[[#This Row],[pledged]]/Table1[[#This Row],[goal]]</f>
        <v>1.0249999999999999</v>
      </c>
      <c r="Q85" s="12">
        <f>Table1[[#This Row],[pledged]]/Table1[[#This Row],[backers_count]]</f>
        <v>15.76923076923077</v>
      </c>
      <c r="R85" t="s">
        <v>8310</v>
      </c>
      <c r="S85" t="s">
        <v>8312</v>
      </c>
      <c r="T85" s="17">
        <f>(((Table1[[#This Row],[launched_at]]/60)/60)/24)+DATE(1970,1,1)</f>
        <v>42042.615613425922</v>
      </c>
      <c r="U85" s="17">
        <f>(((Table1[[#This Row],[deadline]]/60)/60)/24)+DATE(1970,1,1)</f>
        <v>42057.479166666672</v>
      </c>
    </row>
    <row r="86" spans="1:21">
      <c r="A86">
        <v>84</v>
      </c>
      <c r="B86" s="3" t="s">
        <v>86</v>
      </c>
      <c r="C86" s="3" t="s">
        <v>4195</v>
      </c>
      <c r="D86" t="str" cm="1">
        <f t="array" ref="D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86">
        <v>500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 s="6">
        <f>Table1[[#This Row],[pledged]]/Table1[[#This Row],[goal]]</f>
        <v>1</v>
      </c>
      <c r="Q86" s="12">
        <f>Table1[[#This Row],[pledged]]/Table1[[#This Row],[backers_count]]</f>
        <v>71.428571428571431</v>
      </c>
      <c r="R86" t="s">
        <v>8310</v>
      </c>
      <c r="S86" t="s">
        <v>8312</v>
      </c>
      <c r="T86" s="17">
        <f>(((Table1[[#This Row],[launched_at]]/60)/60)/24)+DATE(1970,1,1)</f>
        <v>40648.757939814815</v>
      </c>
      <c r="U86" s="17">
        <f>(((Table1[[#This Row],[deadline]]/60)/60)/24)+DATE(1970,1,1)</f>
        <v>40678.757939814815</v>
      </c>
    </row>
    <row r="87" spans="1:21">
      <c r="A87">
        <v>85</v>
      </c>
      <c r="B87" s="3" t="s">
        <v>87</v>
      </c>
      <c r="C87" s="3" t="s">
        <v>4196</v>
      </c>
      <c r="D87" t="str" cm="1">
        <f t="array" ref="D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7">
        <v>1200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 s="6">
        <f>Table1[[#This Row],[pledged]]/Table1[[#This Row],[goal]]</f>
        <v>1.2549999999999999</v>
      </c>
      <c r="Q87" s="12">
        <f>Table1[[#This Row],[pledged]]/Table1[[#This Row],[backers_count]]</f>
        <v>71.714285714285708</v>
      </c>
      <c r="R87" t="s">
        <v>8310</v>
      </c>
      <c r="S87" t="s">
        <v>8312</v>
      </c>
      <c r="T87" s="17">
        <f>(((Table1[[#This Row],[launched_at]]/60)/60)/24)+DATE(1970,1,1)</f>
        <v>40779.125428240739</v>
      </c>
      <c r="U87" s="17">
        <f>(((Table1[[#This Row],[deadline]]/60)/60)/24)+DATE(1970,1,1)</f>
        <v>40809.125428240739</v>
      </c>
    </row>
    <row r="88" spans="1:21" ht="28.8">
      <c r="A88">
        <v>86</v>
      </c>
      <c r="B88" s="3" t="s">
        <v>88</v>
      </c>
      <c r="C88" s="3" t="s">
        <v>4197</v>
      </c>
      <c r="D88" t="str" cm="1">
        <f t="array" ref="D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8">
        <v>6000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 s="6">
        <f>Table1[[#This Row],[pledged]]/Table1[[#This Row],[goal]]</f>
        <v>1.0646666666666667</v>
      </c>
      <c r="Q88" s="12">
        <f>Table1[[#This Row],[pledged]]/Table1[[#This Row],[backers_count]]</f>
        <v>375.76470588235293</v>
      </c>
      <c r="R88" t="s">
        <v>8310</v>
      </c>
      <c r="S88" t="s">
        <v>8312</v>
      </c>
      <c r="T88" s="17">
        <f>(((Table1[[#This Row],[launched_at]]/60)/60)/24)+DATE(1970,1,1)</f>
        <v>42291.556076388893</v>
      </c>
      <c r="U88" s="17">
        <f>(((Table1[[#This Row],[deadline]]/60)/60)/24)+DATE(1970,1,1)</f>
        <v>42365.59774305555</v>
      </c>
    </row>
    <row r="89" spans="1:21">
      <c r="A89">
        <v>87</v>
      </c>
      <c r="B89" s="3" t="s">
        <v>89</v>
      </c>
      <c r="C89" s="3" t="s">
        <v>4198</v>
      </c>
      <c r="D89" t="str" cm="1">
        <f t="array" ref="D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9">
        <v>2500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 s="6">
        <f>Table1[[#This Row],[pledged]]/Table1[[#This Row],[goal]]</f>
        <v>1.046</v>
      </c>
      <c r="Q89" s="12">
        <f>Table1[[#This Row],[pledged]]/Table1[[#This Row],[backers_count]]</f>
        <v>104.6</v>
      </c>
      <c r="R89" t="s">
        <v>8310</v>
      </c>
      <c r="S89" t="s">
        <v>8312</v>
      </c>
      <c r="T89" s="17">
        <f>(((Table1[[#This Row],[launched_at]]/60)/60)/24)+DATE(1970,1,1)</f>
        <v>40322.53938657407</v>
      </c>
      <c r="U89" s="17">
        <f>(((Table1[[#This Row],[deadline]]/60)/60)/24)+DATE(1970,1,1)</f>
        <v>40332.070138888892</v>
      </c>
    </row>
    <row r="90" spans="1:21">
      <c r="A90">
        <v>88</v>
      </c>
      <c r="B90" s="3" t="s">
        <v>90</v>
      </c>
      <c r="C90" s="3" t="s">
        <v>4199</v>
      </c>
      <c r="D90" t="str" cm="1">
        <f t="array" ref="D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0">
        <v>3500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 s="6">
        <f>Table1[[#This Row],[pledged]]/Table1[[#This Row],[goal]]</f>
        <v>1.0285714285714285</v>
      </c>
      <c r="Q90" s="12">
        <f>Table1[[#This Row],[pledged]]/Table1[[#This Row],[backers_count]]</f>
        <v>60</v>
      </c>
      <c r="R90" t="s">
        <v>8310</v>
      </c>
      <c r="S90" t="s">
        <v>8312</v>
      </c>
      <c r="T90" s="17">
        <f>(((Table1[[#This Row],[launched_at]]/60)/60)/24)+DATE(1970,1,1)</f>
        <v>41786.65892361111</v>
      </c>
      <c r="U90" s="17">
        <f>(((Table1[[#This Row],[deadline]]/60)/60)/24)+DATE(1970,1,1)</f>
        <v>41812.65892361111</v>
      </c>
    </row>
    <row r="91" spans="1:21">
      <c r="A91">
        <v>89</v>
      </c>
      <c r="B91" s="3" t="s">
        <v>91</v>
      </c>
      <c r="C91" s="3" t="s">
        <v>4200</v>
      </c>
      <c r="D91" t="str" cm="1">
        <f t="array" ref="D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1">
        <v>6000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 s="6">
        <f>Table1[[#This Row],[pledged]]/Table1[[#This Row],[goal]]</f>
        <v>1.1506666666666667</v>
      </c>
      <c r="Q91" s="12">
        <f>Table1[[#This Row],[pledged]]/Table1[[#This Row],[backers_count]]</f>
        <v>123.28571428571429</v>
      </c>
      <c r="R91" t="s">
        <v>8310</v>
      </c>
      <c r="S91" t="s">
        <v>8312</v>
      </c>
      <c r="T91" s="17">
        <f>(((Table1[[#This Row],[launched_at]]/60)/60)/24)+DATE(1970,1,1)</f>
        <v>41402.752222222225</v>
      </c>
      <c r="U91" s="17">
        <f>(((Table1[[#This Row],[deadline]]/60)/60)/24)+DATE(1970,1,1)</f>
        <v>41427.752222222225</v>
      </c>
    </row>
    <row r="92" spans="1:21">
      <c r="A92">
        <v>90</v>
      </c>
      <c r="B92" s="3" t="s">
        <v>92</v>
      </c>
      <c r="C92" s="3" t="s">
        <v>4201</v>
      </c>
      <c r="D92" t="str" cm="1">
        <f t="array" ref="D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92">
        <v>500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 s="6">
        <f>Table1[[#This Row],[pledged]]/Table1[[#This Row],[goal]]</f>
        <v>1.004</v>
      </c>
      <c r="Q92" s="12">
        <f>Table1[[#This Row],[pledged]]/Table1[[#This Row],[backers_count]]</f>
        <v>31.375</v>
      </c>
      <c r="R92" t="s">
        <v>8310</v>
      </c>
      <c r="S92" t="s">
        <v>8312</v>
      </c>
      <c r="T92" s="17">
        <f>(((Table1[[#This Row],[launched_at]]/60)/60)/24)+DATE(1970,1,1)</f>
        <v>40706.297442129631</v>
      </c>
      <c r="U92" s="17">
        <f>(((Table1[[#This Row],[deadline]]/60)/60)/24)+DATE(1970,1,1)</f>
        <v>40736.297442129631</v>
      </c>
    </row>
    <row r="93" spans="1:21">
      <c r="A93">
        <v>91</v>
      </c>
      <c r="B93" s="3" t="s">
        <v>93</v>
      </c>
      <c r="C93" s="3" t="s">
        <v>4202</v>
      </c>
      <c r="D93" t="str" cm="1">
        <f t="array" ref="D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3">
        <v>3000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 s="6">
        <f>Table1[[#This Row],[pledged]]/Table1[[#This Row],[goal]]</f>
        <v>1.2</v>
      </c>
      <c r="Q93" s="12">
        <f>Table1[[#This Row],[pledged]]/Table1[[#This Row],[backers_count]]</f>
        <v>78.260869565217391</v>
      </c>
      <c r="R93" t="s">
        <v>8310</v>
      </c>
      <c r="S93" t="s">
        <v>8312</v>
      </c>
      <c r="T93" s="17">
        <f>(((Table1[[#This Row],[launched_at]]/60)/60)/24)+DATE(1970,1,1)</f>
        <v>40619.402361111112</v>
      </c>
      <c r="U93" s="17">
        <f>(((Table1[[#This Row],[deadline]]/60)/60)/24)+DATE(1970,1,1)</f>
        <v>40680.402361111112</v>
      </c>
    </row>
    <row r="94" spans="1:21">
      <c r="A94">
        <v>92</v>
      </c>
      <c r="B94" s="3" t="s">
        <v>94</v>
      </c>
      <c r="C94" s="3" t="s">
        <v>4203</v>
      </c>
      <c r="D94" t="str" cm="1">
        <f t="array" ref="D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4">
        <v>5000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 s="6">
        <f>Table1[[#This Row],[pledged]]/Table1[[#This Row],[goal]]</f>
        <v>1.052</v>
      </c>
      <c r="Q94" s="12">
        <f>Table1[[#This Row],[pledged]]/Table1[[#This Row],[backers_count]]</f>
        <v>122.32558139534883</v>
      </c>
      <c r="R94" t="s">
        <v>8310</v>
      </c>
      <c r="S94" t="s">
        <v>8312</v>
      </c>
      <c r="T94" s="17">
        <f>(((Table1[[#This Row],[launched_at]]/60)/60)/24)+DATE(1970,1,1)</f>
        <v>42721.198877314819</v>
      </c>
      <c r="U94" s="17">
        <f>(((Table1[[#This Row],[deadline]]/60)/60)/24)+DATE(1970,1,1)</f>
        <v>42767.333333333328</v>
      </c>
    </row>
    <row r="95" spans="1:21">
      <c r="A95">
        <v>93</v>
      </c>
      <c r="B95" s="3" t="s">
        <v>95</v>
      </c>
      <c r="C95" s="3" t="s">
        <v>4204</v>
      </c>
      <c r="D95" t="str" cm="1">
        <f t="array" ref="D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5">
        <v>1000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 s="6">
        <f>Table1[[#This Row],[pledged]]/Table1[[#This Row],[goal]]</f>
        <v>1.1060000000000001</v>
      </c>
      <c r="Q95" s="12">
        <f>Table1[[#This Row],[pledged]]/Table1[[#This Row],[backers_count]]</f>
        <v>73.733333333333334</v>
      </c>
      <c r="R95" t="s">
        <v>8310</v>
      </c>
      <c r="S95" t="s">
        <v>8312</v>
      </c>
      <c r="T95" s="17">
        <f>(((Table1[[#This Row],[launched_at]]/60)/60)/24)+DATE(1970,1,1)</f>
        <v>41065.858067129629</v>
      </c>
      <c r="U95" s="17">
        <f>(((Table1[[#This Row],[deadline]]/60)/60)/24)+DATE(1970,1,1)</f>
        <v>41093.875</v>
      </c>
    </row>
    <row r="96" spans="1:21">
      <c r="A96">
        <v>94</v>
      </c>
      <c r="B96" s="3" t="s">
        <v>96</v>
      </c>
      <c r="C96" s="3" t="s">
        <v>4205</v>
      </c>
      <c r="D96" t="str" cm="1">
        <f t="array" ref="D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96">
        <v>250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 s="6">
        <f>Table1[[#This Row],[pledged]]/Table1[[#This Row],[goal]]</f>
        <v>1.04</v>
      </c>
      <c r="Q96" s="12">
        <f>Table1[[#This Row],[pledged]]/Table1[[#This Row],[backers_count]]</f>
        <v>21.666666666666668</v>
      </c>
      <c r="R96" t="s">
        <v>8310</v>
      </c>
      <c r="S96" t="s">
        <v>8312</v>
      </c>
      <c r="T96" s="17">
        <f>(((Table1[[#This Row],[launched_at]]/60)/60)/24)+DATE(1970,1,1)</f>
        <v>41716.717847222222</v>
      </c>
      <c r="U96" s="17">
        <f>(((Table1[[#This Row],[deadline]]/60)/60)/24)+DATE(1970,1,1)</f>
        <v>41736.717847222222</v>
      </c>
    </row>
    <row r="97" spans="1:21">
      <c r="A97">
        <v>95</v>
      </c>
      <c r="B97" s="3" t="s">
        <v>97</v>
      </c>
      <c r="C97" s="3" t="s">
        <v>4206</v>
      </c>
      <c r="D97" t="str" cm="1">
        <f t="array" ref="D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97">
        <v>350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 s="6">
        <f>Table1[[#This Row],[pledged]]/Table1[[#This Row],[goal]]</f>
        <v>1.3142857142857143</v>
      </c>
      <c r="Q97" s="12">
        <f>Table1[[#This Row],[pledged]]/Table1[[#This Row],[backers_count]]</f>
        <v>21.904761904761905</v>
      </c>
      <c r="R97" t="s">
        <v>8310</v>
      </c>
      <c r="S97" t="s">
        <v>8312</v>
      </c>
      <c r="T97" s="17">
        <f>(((Table1[[#This Row],[launched_at]]/60)/60)/24)+DATE(1970,1,1)</f>
        <v>40935.005104166667</v>
      </c>
      <c r="U97" s="17">
        <f>(((Table1[[#This Row],[deadline]]/60)/60)/24)+DATE(1970,1,1)</f>
        <v>40965.005104166667</v>
      </c>
    </row>
    <row r="98" spans="1:21">
      <c r="A98">
        <v>96</v>
      </c>
      <c r="B98" s="3" t="s">
        <v>98</v>
      </c>
      <c r="C98" s="3" t="s">
        <v>4207</v>
      </c>
      <c r="D98" t="str" cm="1">
        <f t="array" ref="D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8">
        <v>1500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 s="6">
        <f>Table1[[#This Row],[pledged]]/Table1[[#This Row],[goal]]</f>
        <v>1.1466666666666667</v>
      </c>
      <c r="Q98" s="12">
        <f>Table1[[#This Row],[pledged]]/Table1[[#This Row],[backers_count]]</f>
        <v>50.588235294117645</v>
      </c>
      <c r="R98" t="s">
        <v>8310</v>
      </c>
      <c r="S98" t="s">
        <v>8312</v>
      </c>
      <c r="T98" s="17">
        <f>(((Table1[[#This Row],[launched_at]]/60)/60)/24)+DATE(1970,1,1)</f>
        <v>40324.662511574075</v>
      </c>
      <c r="U98" s="17">
        <f>(((Table1[[#This Row],[deadline]]/60)/60)/24)+DATE(1970,1,1)</f>
        <v>40391.125</v>
      </c>
    </row>
    <row r="99" spans="1:21">
      <c r="A99">
        <v>97</v>
      </c>
      <c r="B99" s="3" t="s">
        <v>99</v>
      </c>
      <c r="C99" s="3" t="s">
        <v>4208</v>
      </c>
      <c r="D99" t="str" cm="1">
        <f t="array" ref="D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99">
        <v>400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 s="6">
        <f>Table1[[#This Row],[pledged]]/Table1[[#This Row],[goal]]</f>
        <v>1.0625</v>
      </c>
      <c r="Q99" s="12">
        <f>Table1[[#This Row],[pledged]]/Table1[[#This Row],[backers_count]]</f>
        <v>53.125</v>
      </c>
      <c r="R99" t="s">
        <v>8310</v>
      </c>
      <c r="S99" t="s">
        <v>8312</v>
      </c>
      <c r="T99" s="17">
        <f>(((Table1[[#This Row],[launched_at]]/60)/60)/24)+DATE(1970,1,1)</f>
        <v>40706.135208333333</v>
      </c>
      <c r="U99" s="17">
        <f>(((Table1[[#This Row],[deadline]]/60)/60)/24)+DATE(1970,1,1)</f>
        <v>40736.135208333333</v>
      </c>
    </row>
    <row r="100" spans="1:21">
      <c r="A100">
        <v>98</v>
      </c>
      <c r="B100" s="3" t="s">
        <v>100</v>
      </c>
      <c r="C100" s="3" t="s">
        <v>4209</v>
      </c>
      <c r="D100" t="str" cm="1">
        <f t="array" ref="D1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0">
        <v>3200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 s="6">
        <f>Table1[[#This Row],[pledged]]/Table1[[#This Row],[goal]]</f>
        <v>1.0625</v>
      </c>
      <c r="Q100" s="12">
        <f>Table1[[#This Row],[pledged]]/Table1[[#This Row],[backers_count]]</f>
        <v>56.666666666666664</v>
      </c>
      <c r="R100" t="s">
        <v>8310</v>
      </c>
      <c r="S100" t="s">
        <v>8312</v>
      </c>
      <c r="T100" s="17">
        <f>(((Table1[[#This Row],[launched_at]]/60)/60)/24)+DATE(1970,1,1)</f>
        <v>41214.79483796296</v>
      </c>
      <c r="U100" s="17">
        <f>(((Table1[[#This Row],[deadline]]/60)/60)/24)+DATE(1970,1,1)</f>
        <v>41250.979166666664</v>
      </c>
    </row>
    <row r="101" spans="1:21">
      <c r="A101">
        <v>99</v>
      </c>
      <c r="B101" s="3" t="s">
        <v>101</v>
      </c>
      <c r="C101" s="3" t="s">
        <v>4210</v>
      </c>
      <c r="D101" t="str" cm="1">
        <f t="array" ref="D1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1">
        <v>1500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 s="6">
        <f>Table1[[#This Row],[pledged]]/Table1[[#This Row],[goal]]</f>
        <v>1.0601933333333333</v>
      </c>
      <c r="Q101" s="12">
        <f>Table1[[#This Row],[pledged]]/Table1[[#This Row],[backers_count]]</f>
        <v>40.776666666666664</v>
      </c>
      <c r="R101" t="s">
        <v>8310</v>
      </c>
      <c r="S101" t="s">
        <v>8312</v>
      </c>
      <c r="T101" s="17">
        <f>(((Table1[[#This Row],[launched_at]]/60)/60)/24)+DATE(1970,1,1)</f>
        <v>41631.902766203704</v>
      </c>
      <c r="U101" s="17">
        <f>(((Table1[[#This Row],[deadline]]/60)/60)/24)+DATE(1970,1,1)</f>
        <v>41661.902766203704</v>
      </c>
    </row>
    <row r="102" spans="1:21">
      <c r="A102">
        <v>100</v>
      </c>
      <c r="B102" s="3" t="s">
        <v>102</v>
      </c>
      <c r="C102" s="3" t="s">
        <v>4211</v>
      </c>
      <c r="D102" t="str" cm="1">
        <f t="array" ref="D1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02">
        <v>5000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 s="6">
        <f>Table1[[#This Row],[pledged]]/Table1[[#This Row],[goal]]</f>
        <v>1</v>
      </c>
      <c r="Q102" s="12">
        <f>Table1[[#This Row],[pledged]]/Table1[[#This Row],[backers_count]]</f>
        <v>192.30769230769232</v>
      </c>
      <c r="R102" t="s">
        <v>8310</v>
      </c>
      <c r="S102" t="s">
        <v>8312</v>
      </c>
      <c r="T102" s="17">
        <f>(((Table1[[#This Row],[launched_at]]/60)/60)/24)+DATE(1970,1,1)</f>
        <v>41197.753310185188</v>
      </c>
      <c r="U102" s="17">
        <f>(((Table1[[#This Row],[deadline]]/60)/60)/24)+DATE(1970,1,1)</f>
        <v>41217.794976851852</v>
      </c>
    </row>
    <row r="103" spans="1:21">
      <c r="A103">
        <v>101</v>
      </c>
      <c r="B103" s="3" t="s">
        <v>103</v>
      </c>
      <c r="C103" s="3" t="s">
        <v>4212</v>
      </c>
      <c r="D103" t="str" cm="1">
        <f t="array" ref="D1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3">
        <v>3500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 s="6">
        <f>Table1[[#This Row],[pledged]]/Table1[[#This Row],[goal]]</f>
        <v>1</v>
      </c>
      <c r="Q103" s="12">
        <f>Table1[[#This Row],[pledged]]/Table1[[#This Row],[backers_count]]</f>
        <v>100</v>
      </c>
      <c r="R103" t="s">
        <v>8310</v>
      </c>
      <c r="S103" t="s">
        <v>8312</v>
      </c>
      <c r="T103" s="17">
        <f>(((Table1[[#This Row],[launched_at]]/60)/60)/24)+DATE(1970,1,1)</f>
        <v>41274.776736111111</v>
      </c>
      <c r="U103" s="17">
        <f>(((Table1[[#This Row],[deadline]]/60)/60)/24)+DATE(1970,1,1)</f>
        <v>41298.776736111111</v>
      </c>
    </row>
    <row r="104" spans="1:21">
      <c r="A104">
        <v>102</v>
      </c>
      <c r="B104" s="3" t="s">
        <v>104</v>
      </c>
      <c r="C104" s="3" t="s">
        <v>4213</v>
      </c>
      <c r="D104" t="str" cm="1">
        <f t="array" ref="D1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04">
        <v>6000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 s="6">
        <f>Table1[[#This Row],[pledged]]/Table1[[#This Row],[goal]]</f>
        <v>1.2775000000000001</v>
      </c>
      <c r="Q104" s="12">
        <f>Table1[[#This Row],[pledged]]/Table1[[#This Row],[backers_count]]</f>
        <v>117.92307692307692</v>
      </c>
      <c r="R104" t="s">
        <v>8310</v>
      </c>
      <c r="S104" t="s">
        <v>8312</v>
      </c>
      <c r="T104" s="17">
        <f>(((Table1[[#This Row],[launched_at]]/60)/60)/24)+DATE(1970,1,1)</f>
        <v>40505.131168981483</v>
      </c>
      <c r="U104" s="17">
        <f>(((Table1[[#This Row],[deadline]]/60)/60)/24)+DATE(1970,1,1)</f>
        <v>40535.131168981483</v>
      </c>
    </row>
    <row r="105" spans="1:21">
      <c r="A105">
        <v>103</v>
      </c>
      <c r="B105" s="3" t="s">
        <v>105</v>
      </c>
      <c r="C105" s="3" t="s">
        <v>4214</v>
      </c>
      <c r="D105" t="str" cm="1">
        <f t="array" ref="D1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5">
        <v>1300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 s="6">
        <f>Table1[[#This Row],[pledged]]/Table1[[#This Row],[goal]]</f>
        <v>1.0515384615384615</v>
      </c>
      <c r="Q105" s="12">
        <f>Table1[[#This Row],[pledged]]/Table1[[#This Row],[backers_count]]</f>
        <v>27.897959183673468</v>
      </c>
      <c r="R105" t="s">
        <v>8310</v>
      </c>
      <c r="S105" t="s">
        <v>8312</v>
      </c>
      <c r="T105" s="17">
        <f>(((Table1[[#This Row],[launched_at]]/60)/60)/24)+DATE(1970,1,1)</f>
        <v>41682.805902777778</v>
      </c>
      <c r="U105" s="17">
        <f>(((Table1[[#This Row],[deadline]]/60)/60)/24)+DATE(1970,1,1)</f>
        <v>41705.805902777778</v>
      </c>
    </row>
    <row r="106" spans="1:21">
      <c r="A106">
        <v>104</v>
      </c>
      <c r="B106" s="3" t="s">
        <v>106</v>
      </c>
      <c r="C106" s="3" t="s">
        <v>4215</v>
      </c>
      <c r="D106" t="str" cm="1">
        <f t="array" ref="D1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06">
        <v>500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 s="6">
        <f>Table1[[#This Row],[pledged]]/Table1[[#This Row],[goal]]</f>
        <v>1.2</v>
      </c>
      <c r="Q106" s="12">
        <f>Table1[[#This Row],[pledged]]/Table1[[#This Row],[backers_count]]</f>
        <v>60</v>
      </c>
      <c r="R106" t="s">
        <v>8310</v>
      </c>
      <c r="S106" t="s">
        <v>8312</v>
      </c>
      <c r="T106" s="17">
        <f>(((Table1[[#This Row],[launched_at]]/60)/60)/24)+DATE(1970,1,1)</f>
        <v>40612.695208333331</v>
      </c>
      <c r="U106" s="17">
        <f>(((Table1[[#This Row],[deadline]]/60)/60)/24)+DATE(1970,1,1)</f>
        <v>40636.041666666664</v>
      </c>
    </row>
    <row r="107" spans="1:21">
      <c r="A107">
        <v>105</v>
      </c>
      <c r="B107" s="3" t="s">
        <v>107</v>
      </c>
      <c r="C107" s="3" t="s">
        <v>4216</v>
      </c>
      <c r="D107" t="str" cm="1">
        <f t="array" ref="D1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7">
        <v>2200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 s="6">
        <f>Table1[[#This Row],[pledged]]/Table1[[#This Row],[goal]]</f>
        <v>1.074090909090909</v>
      </c>
      <c r="Q107" s="12">
        <f>Table1[[#This Row],[pledged]]/Table1[[#This Row],[backers_count]]</f>
        <v>39.383333333333333</v>
      </c>
      <c r="R107" t="s">
        <v>8310</v>
      </c>
      <c r="S107" t="s">
        <v>8312</v>
      </c>
      <c r="T107" s="17">
        <f>(((Table1[[#This Row],[launched_at]]/60)/60)/24)+DATE(1970,1,1)</f>
        <v>42485.724768518514</v>
      </c>
      <c r="U107" s="17">
        <f>(((Table1[[#This Row],[deadline]]/60)/60)/24)+DATE(1970,1,1)</f>
        <v>42504</v>
      </c>
    </row>
    <row r="108" spans="1:21">
      <c r="A108">
        <v>106</v>
      </c>
      <c r="B108" s="3" t="s">
        <v>108</v>
      </c>
      <c r="C108" s="3" t="s">
        <v>4217</v>
      </c>
      <c r="D108" t="str" cm="1">
        <f t="array" ref="D1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08">
        <v>5000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 s="6">
        <f>Table1[[#This Row],[pledged]]/Table1[[#This Row],[goal]]</f>
        <v>1.0049999999999999</v>
      </c>
      <c r="Q108" s="12">
        <f>Table1[[#This Row],[pledged]]/Table1[[#This Row],[backers_count]]</f>
        <v>186.11111111111111</v>
      </c>
      <c r="R108" t="s">
        <v>8310</v>
      </c>
      <c r="S108" t="s">
        <v>8312</v>
      </c>
      <c r="T108" s="17">
        <f>(((Table1[[#This Row],[launched_at]]/60)/60)/24)+DATE(1970,1,1)</f>
        <v>40987.776631944449</v>
      </c>
      <c r="U108" s="17">
        <f>(((Table1[[#This Row],[deadline]]/60)/60)/24)+DATE(1970,1,1)</f>
        <v>41001.776631944449</v>
      </c>
    </row>
    <row r="109" spans="1:21">
      <c r="A109">
        <v>107</v>
      </c>
      <c r="B109" s="3" t="s">
        <v>109</v>
      </c>
      <c r="C109" s="3" t="s">
        <v>4218</v>
      </c>
      <c r="D109" t="str" cm="1">
        <f t="array" ref="D1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09">
        <v>7500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 s="6">
        <f>Table1[[#This Row],[pledged]]/Table1[[#This Row],[goal]]</f>
        <v>1.0246666666666666</v>
      </c>
      <c r="Q109" s="12">
        <f>Table1[[#This Row],[pledged]]/Table1[[#This Row],[backers_count]]</f>
        <v>111.37681159420291</v>
      </c>
      <c r="R109" t="s">
        <v>8310</v>
      </c>
      <c r="S109" t="s">
        <v>8312</v>
      </c>
      <c r="T109" s="17">
        <f>(((Table1[[#This Row],[launched_at]]/60)/60)/24)+DATE(1970,1,1)</f>
        <v>40635.982488425929</v>
      </c>
      <c r="U109" s="17">
        <f>(((Table1[[#This Row],[deadline]]/60)/60)/24)+DATE(1970,1,1)</f>
        <v>40657.982488425929</v>
      </c>
    </row>
    <row r="110" spans="1:21">
      <c r="A110">
        <v>108</v>
      </c>
      <c r="B110" s="3" t="s">
        <v>110</v>
      </c>
      <c r="C110" s="3" t="s">
        <v>4219</v>
      </c>
      <c r="D110" t="str" cm="1">
        <f t="array" ref="D1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0">
        <v>1500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 s="6">
        <f>Table1[[#This Row],[pledged]]/Table1[[#This Row],[goal]]</f>
        <v>2.4666666666666668</v>
      </c>
      <c r="Q110" s="12">
        <f>Table1[[#This Row],[pledged]]/Table1[[#This Row],[backers_count]]</f>
        <v>78.723404255319153</v>
      </c>
      <c r="R110" t="s">
        <v>8310</v>
      </c>
      <c r="S110" t="s">
        <v>8312</v>
      </c>
      <c r="T110" s="17">
        <f>(((Table1[[#This Row],[launched_at]]/60)/60)/24)+DATE(1970,1,1)</f>
        <v>41365.613078703704</v>
      </c>
      <c r="U110" s="17">
        <f>(((Table1[[#This Row],[deadline]]/60)/60)/24)+DATE(1970,1,1)</f>
        <v>41425.613078703704</v>
      </c>
    </row>
    <row r="111" spans="1:21">
      <c r="A111">
        <v>109</v>
      </c>
      <c r="B111" s="3" t="s">
        <v>111</v>
      </c>
      <c r="C111" s="3" t="s">
        <v>4220</v>
      </c>
      <c r="D111" t="str" cm="1">
        <f t="array" ref="D1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1">
        <v>1000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 s="6">
        <f>Table1[[#This Row],[pledged]]/Table1[[#This Row],[goal]]</f>
        <v>2.1949999999999998</v>
      </c>
      <c r="Q111" s="12">
        <f>Table1[[#This Row],[pledged]]/Table1[[#This Row],[backers_count]]</f>
        <v>46.702127659574465</v>
      </c>
      <c r="R111" t="s">
        <v>8310</v>
      </c>
      <c r="S111" t="s">
        <v>8312</v>
      </c>
      <c r="T111" s="17">
        <f>(((Table1[[#This Row],[launched_at]]/60)/60)/24)+DATE(1970,1,1)</f>
        <v>40570.025810185187</v>
      </c>
      <c r="U111" s="17">
        <f>(((Table1[[#This Row],[deadline]]/60)/60)/24)+DATE(1970,1,1)</f>
        <v>40600.025810185187</v>
      </c>
    </row>
    <row r="112" spans="1:21">
      <c r="A112">
        <v>110</v>
      </c>
      <c r="B112" s="3" t="s">
        <v>112</v>
      </c>
      <c r="C112" s="3" t="s">
        <v>4221</v>
      </c>
      <c r="D112" t="str" cm="1">
        <f t="array" ref="D1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2">
        <v>1300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 s="6">
        <f>Table1[[#This Row],[pledged]]/Table1[[#This Row],[goal]]</f>
        <v>1.3076923076923077</v>
      </c>
      <c r="Q112" s="12">
        <f>Table1[[#This Row],[pledged]]/Table1[[#This Row],[backers_count]]</f>
        <v>65.384615384615387</v>
      </c>
      <c r="R112" t="s">
        <v>8310</v>
      </c>
      <c r="S112" t="s">
        <v>8312</v>
      </c>
      <c r="T112" s="17">
        <f>(((Table1[[#This Row],[launched_at]]/60)/60)/24)+DATE(1970,1,1)</f>
        <v>41557.949687500004</v>
      </c>
      <c r="U112" s="17">
        <f>(((Table1[[#This Row],[deadline]]/60)/60)/24)+DATE(1970,1,1)</f>
        <v>41592.249305555553</v>
      </c>
    </row>
    <row r="113" spans="1:21">
      <c r="A113">
        <v>111</v>
      </c>
      <c r="B113" s="3" t="s">
        <v>113</v>
      </c>
      <c r="C113" s="3" t="s">
        <v>4222</v>
      </c>
      <c r="D113" t="str" cm="1">
        <f t="array" ref="D1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3">
        <v>3500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 s="6">
        <f>Table1[[#This Row],[pledged]]/Table1[[#This Row],[goal]]</f>
        <v>1.5457142857142858</v>
      </c>
      <c r="Q113" s="12">
        <f>Table1[[#This Row],[pledged]]/Table1[[#This Row],[backers_count]]</f>
        <v>102.0754716981132</v>
      </c>
      <c r="R113" t="s">
        <v>8310</v>
      </c>
      <c r="S113" t="s">
        <v>8312</v>
      </c>
      <c r="T113" s="17">
        <f>(((Table1[[#This Row],[launched_at]]/60)/60)/24)+DATE(1970,1,1)</f>
        <v>42125.333182870367</v>
      </c>
      <c r="U113" s="17">
        <f>(((Table1[[#This Row],[deadline]]/60)/60)/24)+DATE(1970,1,1)</f>
        <v>42155.333182870367</v>
      </c>
    </row>
    <row r="114" spans="1:21">
      <c r="A114">
        <v>112</v>
      </c>
      <c r="B114" s="3" t="s">
        <v>114</v>
      </c>
      <c r="C114" s="3" t="s">
        <v>4223</v>
      </c>
      <c r="D114" t="str" cm="1">
        <f t="array" ref="D1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4">
        <v>5000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 s="6">
        <f>Table1[[#This Row],[pledged]]/Table1[[#This Row],[goal]]</f>
        <v>1.04</v>
      </c>
      <c r="Q114" s="12">
        <f>Table1[[#This Row],[pledged]]/Table1[[#This Row],[backers_count]]</f>
        <v>64.197530864197532</v>
      </c>
      <c r="R114" t="s">
        <v>8310</v>
      </c>
      <c r="S114" t="s">
        <v>8312</v>
      </c>
      <c r="T114" s="17">
        <f>(((Table1[[#This Row],[launched_at]]/60)/60)/24)+DATE(1970,1,1)</f>
        <v>41718.043032407404</v>
      </c>
      <c r="U114" s="17">
        <f>(((Table1[[#This Row],[deadline]]/60)/60)/24)+DATE(1970,1,1)</f>
        <v>41742.083333333336</v>
      </c>
    </row>
    <row r="115" spans="1:21">
      <c r="A115">
        <v>113</v>
      </c>
      <c r="B115" s="3" t="s">
        <v>115</v>
      </c>
      <c r="C115" s="3" t="s">
        <v>4224</v>
      </c>
      <c r="D115" t="str" cm="1">
        <f t="array" ref="D1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5">
        <v>5000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 s="6">
        <f>Table1[[#This Row],[pledged]]/Table1[[#This Row],[goal]]</f>
        <v>1.41</v>
      </c>
      <c r="Q115" s="12">
        <f>Table1[[#This Row],[pledged]]/Table1[[#This Row],[backers_count]]</f>
        <v>90.384615384615387</v>
      </c>
      <c r="R115" t="s">
        <v>8310</v>
      </c>
      <c r="S115" t="s">
        <v>8312</v>
      </c>
      <c r="T115" s="17">
        <f>(((Table1[[#This Row],[launched_at]]/60)/60)/24)+DATE(1970,1,1)</f>
        <v>40753.758425925924</v>
      </c>
      <c r="U115" s="17">
        <f>(((Table1[[#This Row],[deadline]]/60)/60)/24)+DATE(1970,1,1)</f>
        <v>40761.625</v>
      </c>
    </row>
    <row r="116" spans="1:21">
      <c r="A116">
        <v>114</v>
      </c>
      <c r="B116" s="3" t="s">
        <v>116</v>
      </c>
      <c r="C116" s="3" t="s">
        <v>4225</v>
      </c>
      <c r="D116" t="str" cm="1">
        <f t="array" ref="D1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6">
        <v>3000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 s="6">
        <f>Table1[[#This Row],[pledged]]/Table1[[#This Row],[goal]]</f>
        <v>1.0333333333333334</v>
      </c>
      <c r="Q116" s="12">
        <f>Table1[[#This Row],[pledged]]/Table1[[#This Row],[backers_count]]</f>
        <v>88.571428571428569</v>
      </c>
      <c r="R116" t="s">
        <v>8310</v>
      </c>
      <c r="S116" t="s">
        <v>8312</v>
      </c>
      <c r="T116" s="17">
        <f>(((Table1[[#This Row],[launched_at]]/60)/60)/24)+DATE(1970,1,1)</f>
        <v>40861.27416666667</v>
      </c>
      <c r="U116" s="17">
        <f>(((Table1[[#This Row],[deadline]]/60)/60)/24)+DATE(1970,1,1)</f>
        <v>40921.27416666667</v>
      </c>
    </row>
    <row r="117" spans="1:21">
      <c r="A117">
        <v>115</v>
      </c>
      <c r="B117" s="3" t="s">
        <v>117</v>
      </c>
      <c r="C117" s="3" t="s">
        <v>4226</v>
      </c>
      <c r="D117" t="str" cm="1">
        <f t="array" ref="D1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17">
        <v>450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 s="6">
        <f>Table1[[#This Row],[pledged]]/Table1[[#This Row],[goal]]</f>
        <v>1.4044444444444444</v>
      </c>
      <c r="Q117" s="12">
        <f>Table1[[#This Row],[pledged]]/Table1[[#This Row],[backers_count]]</f>
        <v>28.727272727272727</v>
      </c>
      <c r="R117" t="s">
        <v>8310</v>
      </c>
      <c r="S117" t="s">
        <v>8312</v>
      </c>
      <c r="T117" s="17">
        <f>(((Table1[[#This Row],[launched_at]]/60)/60)/24)+DATE(1970,1,1)</f>
        <v>40918.738935185182</v>
      </c>
      <c r="U117" s="17">
        <f>(((Table1[[#This Row],[deadline]]/60)/60)/24)+DATE(1970,1,1)</f>
        <v>40943.738935185182</v>
      </c>
    </row>
    <row r="118" spans="1:21">
      <c r="A118">
        <v>116</v>
      </c>
      <c r="B118" s="3" t="s">
        <v>118</v>
      </c>
      <c r="C118" s="3" t="s">
        <v>4227</v>
      </c>
      <c r="D118" t="str" cm="1">
        <f t="array" ref="D1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8">
        <v>3500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 s="6">
        <f>Table1[[#This Row],[pledged]]/Table1[[#This Row],[goal]]</f>
        <v>1.1365714285714286</v>
      </c>
      <c r="Q118" s="12">
        <f>Table1[[#This Row],[pledged]]/Table1[[#This Row],[backers_count]]</f>
        <v>69.78947368421052</v>
      </c>
      <c r="R118" t="s">
        <v>8310</v>
      </c>
      <c r="S118" t="s">
        <v>8312</v>
      </c>
      <c r="T118" s="17">
        <f>(((Table1[[#This Row],[launched_at]]/60)/60)/24)+DATE(1970,1,1)</f>
        <v>40595.497164351851</v>
      </c>
      <c r="U118" s="17">
        <f>(((Table1[[#This Row],[deadline]]/60)/60)/24)+DATE(1970,1,1)</f>
        <v>40641.455497685187</v>
      </c>
    </row>
    <row r="119" spans="1:21">
      <c r="A119">
        <v>117</v>
      </c>
      <c r="B119" s="3" t="s">
        <v>119</v>
      </c>
      <c r="C119" s="3" t="s">
        <v>4228</v>
      </c>
      <c r="D119" t="str" cm="1">
        <f t="array" ref="D1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9">
        <v>4500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 s="6">
        <f>Table1[[#This Row],[pledged]]/Table1[[#This Row],[goal]]</f>
        <v>1.0049377777777779</v>
      </c>
      <c r="Q119" s="12">
        <f>Table1[[#This Row],[pledged]]/Table1[[#This Row],[backers_count]]</f>
        <v>167.48962962962963</v>
      </c>
      <c r="R119" t="s">
        <v>8310</v>
      </c>
      <c r="S119" t="s">
        <v>8312</v>
      </c>
      <c r="T119" s="17">
        <f>(((Table1[[#This Row],[launched_at]]/60)/60)/24)+DATE(1970,1,1)</f>
        <v>40248.834999999999</v>
      </c>
      <c r="U119" s="17">
        <f>(((Table1[[#This Row],[deadline]]/60)/60)/24)+DATE(1970,1,1)</f>
        <v>40338.791666666664</v>
      </c>
    </row>
    <row r="120" spans="1:21">
      <c r="A120">
        <v>118</v>
      </c>
      <c r="B120" s="3" t="s">
        <v>120</v>
      </c>
      <c r="C120" s="3" t="s">
        <v>4229</v>
      </c>
      <c r="D120" t="str" cm="1">
        <f t="array" ref="D1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0">
        <v>5000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 s="6">
        <f>Table1[[#This Row],[pledged]]/Table1[[#This Row],[goal]]</f>
        <v>1.1303159999999999</v>
      </c>
      <c r="Q120" s="12">
        <f>Table1[[#This Row],[pledged]]/Table1[[#This Row],[backers_count]]</f>
        <v>144.91230769230768</v>
      </c>
      <c r="R120" t="s">
        <v>8310</v>
      </c>
      <c r="S120" t="s">
        <v>8312</v>
      </c>
      <c r="T120" s="17">
        <f>(((Table1[[#This Row],[launched_at]]/60)/60)/24)+DATE(1970,1,1)</f>
        <v>40723.053657407407</v>
      </c>
      <c r="U120" s="17">
        <f>(((Table1[[#This Row],[deadline]]/60)/60)/24)+DATE(1970,1,1)</f>
        <v>40753.053657407407</v>
      </c>
    </row>
    <row r="121" spans="1:21">
      <c r="A121">
        <v>119</v>
      </c>
      <c r="B121" s="3" t="s">
        <v>121</v>
      </c>
      <c r="C121" s="3" t="s">
        <v>4230</v>
      </c>
      <c r="D121" t="str" cm="1">
        <f t="array" ref="D1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1">
        <v>3250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 s="6">
        <f>Table1[[#This Row],[pledged]]/Table1[[#This Row],[goal]]</f>
        <v>1.0455692307692308</v>
      </c>
      <c r="Q121" s="12">
        <f>Table1[[#This Row],[pledged]]/Table1[[#This Row],[backers_count]]</f>
        <v>91.840540540540545</v>
      </c>
      <c r="R121" t="s">
        <v>8310</v>
      </c>
      <c r="S121" t="s">
        <v>8312</v>
      </c>
      <c r="T121" s="17">
        <f>(((Table1[[#This Row],[launched_at]]/60)/60)/24)+DATE(1970,1,1)</f>
        <v>40739.069282407407</v>
      </c>
      <c r="U121" s="17">
        <f>(((Table1[[#This Row],[deadline]]/60)/60)/24)+DATE(1970,1,1)</f>
        <v>40768.958333333336</v>
      </c>
    </row>
    <row r="122" spans="1:21">
      <c r="A122">
        <v>120</v>
      </c>
      <c r="B122" s="3" t="s">
        <v>122</v>
      </c>
      <c r="C122" s="3" t="s">
        <v>4231</v>
      </c>
      <c r="D122" t="str" cm="1">
        <f t="array" ref="D1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22">
        <v>70000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 s="6">
        <f>Table1[[#This Row],[pledged]]/Table1[[#This Row],[goal]]</f>
        <v>1.4285714285714287E-4</v>
      </c>
      <c r="Q122" s="12">
        <f>Table1[[#This Row],[pledged]]/Table1[[#This Row],[backers_count]]</f>
        <v>10</v>
      </c>
      <c r="R122" t="s">
        <v>8310</v>
      </c>
      <c r="S122" t="s">
        <v>8313</v>
      </c>
      <c r="T122" s="17">
        <f>(((Table1[[#This Row],[launched_at]]/60)/60)/24)+DATE(1970,1,1)</f>
        <v>42616.049849537041</v>
      </c>
      <c r="U122" s="17">
        <f>(((Table1[[#This Row],[deadline]]/60)/60)/24)+DATE(1970,1,1)</f>
        <v>42646.049849537041</v>
      </c>
    </row>
    <row r="123" spans="1:21">
      <c r="A123">
        <v>121</v>
      </c>
      <c r="B123" s="3" t="s">
        <v>123</v>
      </c>
      <c r="C123" s="3" t="s">
        <v>4232</v>
      </c>
      <c r="D123" t="str" cm="1">
        <f t="array" ref="D1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3">
        <v>3000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 s="6">
        <f>Table1[[#This Row],[pledged]]/Table1[[#This Row],[goal]]</f>
        <v>3.3333333333333332E-4</v>
      </c>
      <c r="Q123" s="12">
        <f>Table1[[#This Row],[pledged]]/Table1[[#This Row],[backers_count]]</f>
        <v>1</v>
      </c>
      <c r="R123" t="s">
        <v>8310</v>
      </c>
      <c r="S123" t="s">
        <v>8313</v>
      </c>
      <c r="T123" s="17">
        <f>(((Table1[[#This Row],[launched_at]]/60)/60)/24)+DATE(1970,1,1)</f>
        <v>42096.704976851848</v>
      </c>
      <c r="U123" s="17">
        <f>(((Table1[[#This Row],[deadline]]/60)/60)/24)+DATE(1970,1,1)</f>
        <v>42112.427777777775</v>
      </c>
    </row>
    <row r="124" spans="1:21">
      <c r="A124">
        <v>122</v>
      </c>
      <c r="B124" s="3" t="s">
        <v>124</v>
      </c>
      <c r="C124" s="3" t="s">
        <v>4233</v>
      </c>
      <c r="D124" t="str" cm="1">
        <f t="array" ref="D1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24">
        <v>100000000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 s="6">
        <f>Table1[[#This Row],[pledged]]/Table1[[#This Row],[goal]]</f>
        <v>0</v>
      </c>
      <c r="Q124" s="12" t="e">
        <f>Table1[[#This Row],[pledged]]/Table1[[#This Row],[backers_count]]</f>
        <v>#DIV/0!</v>
      </c>
      <c r="R124" t="s">
        <v>8310</v>
      </c>
      <c r="S124" t="s">
        <v>8313</v>
      </c>
      <c r="T124" s="17">
        <f>(((Table1[[#This Row],[launched_at]]/60)/60)/24)+DATE(1970,1,1)</f>
        <v>42593.431793981479</v>
      </c>
      <c r="U124" s="17">
        <f>(((Table1[[#This Row],[deadline]]/60)/60)/24)+DATE(1970,1,1)</f>
        <v>42653.431793981479</v>
      </c>
    </row>
    <row r="125" spans="1:21">
      <c r="A125">
        <v>123</v>
      </c>
      <c r="B125" s="3" t="s">
        <v>125</v>
      </c>
      <c r="C125" s="3" t="s">
        <v>4234</v>
      </c>
      <c r="D125" t="str" cm="1">
        <f t="array" ref="D1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25">
        <v>55000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 s="6">
        <f>Table1[[#This Row],[pledged]]/Table1[[#This Row],[goal]]</f>
        <v>2.7454545454545453E-3</v>
      </c>
      <c r="Q125" s="12">
        <f>Table1[[#This Row],[pledged]]/Table1[[#This Row],[backers_count]]</f>
        <v>25.166666666666668</v>
      </c>
      <c r="R125" t="s">
        <v>8310</v>
      </c>
      <c r="S125" t="s">
        <v>8313</v>
      </c>
      <c r="T125" s="17">
        <f>(((Table1[[#This Row],[launched_at]]/60)/60)/24)+DATE(1970,1,1)</f>
        <v>41904.781990740739</v>
      </c>
      <c r="U125" s="17">
        <f>(((Table1[[#This Row],[deadline]]/60)/60)/24)+DATE(1970,1,1)</f>
        <v>41940.916666666664</v>
      </c>
    </row>
    <row r="126" spans="1:21">
      <c r="A126">
        <v>124</v>
      </c>
      <c r="B126" s="3" t="s">
        <v>126</v>
      </c>
      <c r="C126" s="3" t="s">
        <v>4235</v>
      </c>
      <c r="D126" t="str" cm="1">
        <f t="array" ref="D1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6">
        <v>4000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 s="6">
        <f>Table1[[#This Row],[pledged]]/Table1[[#This Row],[goal]]</f>
        <v>0</v>
      </c>
      <c r="Q126" s="12" t="e">
        <f>Table1[[#This Row],[pledged]]/Table1[[#This Row],[backers_count]]</f>
        <v>#DIV/0!</v>
      </c>
      <c r="R126" t="s">
        <v>8310</v>
      </c>
      <c r="S126" t="s">
        <v>8313</v>
      </c>
      <c r="T126" s="17">
        <f>(((Table1[[#This Row],[launched_at]]/60)/60)/24)+DATE(1970,1,1)</f>
        <v>42114.928726851853</v>
      </c>
      <c r="U126" s="17">
        <f>(((Table1[[#This Row],[deadline]]/60)/60)/24)+DATE(1970,1,1)</f>
        <v>42139.928726851853</v>
      </c>
    </row>
    <row r="127" spans="1:21">
      <c r="A127">
        <v>125</v>
      </c>
      <c r="B127" s="3" t="s">
        <v>127</v>
      </c>
      <c r="C127" s="3" t="s">
        <v>4236</v>
      </c>
      <c r="D127" t="str" cm="1">
        <f t="array" ref="D1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27">
        <v>500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 s="6">
        <f>Table1[[#This Row],[pledged]]/Table1[[#This Row],[goal]]</f>
        <v>0.14000000000000001</v>
      </c>
      <c r="Q127" s="12">
        <f>Table1[[#This Row],[pledged]]/Table1[[#This Row],[backers_count]]</f>
        <v>11.666666666666666</v>
      </c>
      <c r="R127" t="s">
        <v>8310</v>
      </c>
      <c r="S127" t="s">
        <v>8313</v>
      </c>
      <c r="T127" s="17">
        <f>(((Table1[[#This Row],[launched_at]]/60)/60)/24)+DATE(1970,1,1)</f>
        <v>42709.993981481486</v>
      </c>
      <c r="U127" s="17">
        <f>(((Table1[[#This Row],[deadline]]/60)/60)/24)+DATE(1970,1,1)</f>
        <v>42769.993981481486</v>
      </c>
    </row>
    <row r="128" spans="1:21">
      <c r="A128">
        <v>126</v>
      </c>
      <c r="B128" s="3" t="s">
        <v>128</v>
      </c>
      <c r="C128" s="3" t="s">
        <v>4237</v>
      </c>
      <c r="D128" t="str" cm="1">
        <f t="array" ref="D1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28">
        <v>25000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 s="6">
        <f>Table1[[#This Row],[pledged]]/Table1[[#This Row],[goal]]</f>
        <v>5.5480000000000002E-2</v>
      </c>
      <c r="Q128" s="12">
        <f>Table1[[#This Row],[pledged]]/Table1[[#This Row],[backers_count]]</f>
        <v>106.69230769230769</v>
      </c>
      <c r="R128" t="s">
        <v>8310</v>
      </c>
      <c r="S128" t="s">
        <v>8313</v>
      </c>
      <c r="T128" s="17">
        <f>(((Table1[[#This Row],[launched_at]]/60)/60)/24)+DATE(1970,1,1)</f>
        <v>42135.589548611111</v>
      </c>
      <c r="U128" s="17">
        <f>(((Table1[[#This Row],[deadline]]/60)/60)/24)+DATE(1970,1,1)</f>
        <v>42166.083333333328</v>
      </c>
    </row>
    <row r="129" spans="1:21">
      <c r="A129">
        <v>127</v>
      </c>
      <c r="B129" s="3" t="s">
        <v>129</v>
      </c>
      <c r="C129" s="3" t="s">
        <v>4238</v>
      </c>
      <c r="D129" t="str" cm="1">
        <f t="array" ref="D1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9">
        <v>8000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 s="6">
        <f>Table1[[#This Row],[pledged]]/Table1[[#This Row],[goal]]</f>
        <v>2.375E-2</v>
      </c>
      <c r="Q129" s="12">
        <f>Table1[[#This Row],[pledged]]/Table1[[#This Row],[backers_count]]</f>
        <v>47.5</v>
      </c>
      <c r="R129" t="s">
        <v>8310</v>
      </c>
      <c r="S129" t="s">
        <v>8313</v>
      </c>
      <c r="T129" s="17">
        <f>(((Table1[[#This Row],[launched_at]]/60)/60)/24)+DATE(1970,1,1)</f>
        <v>42067.62431712963</v>
      </c>
      <c r="U129" s="17">
        <f>(((Table1[[#This Row],[deadline]]/60)/60)/24)+DATE(1970,1,1)</f>
        <v>42097.582650462966</v>
      </c>
    </row>
    <row r="130" spans="1:21">
      <c r="A130">
        <v>128</v>
      </c>
      <c r="B130" s="3" t="s">
        <v>130</v>
      </c>
      <c r="C130" s="3" t="s">
        <v>4239</v>
      </c>
      <c r="D130" t="str" cm="1">
        <f t="array" ref="D1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0">
        <v>100000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 s="6">
        <f>Table1[[#This Row],[pledged]]/Table1[[#This Row],[goal]]</f>
        <v>1.8669999999999999E-2</v>
      </c>
      <c r="Q130" s="12">
        <f>Table1[[#This Row],[pledged]]/Table1[[#This Row],[backers_count]]</f>
        <v>311.16666666666669</v>
      </c>
      <c r="R130" t="s">
        <v>8310</v>
      </c>
      <c r="S130" t="s">
        <v>8313</v>
      </c>
      <c r="T130" s="17">
        <f>(((Table1[[#This Row],[launched_at]]/60)/60)/24)+DATE(1970,1,1)</f>
        <v>42628.22792824074</v>
      </c>
      <c r="U130" s="17">
        <f>(((Table1[[#This Row],[deadline]]/60)/60)/24)+DATE(1970,1,1)</f>
        <v>42663.22792824074</v>
      </c>
    </row>
    <row r="131" spans="1:21">
      <c r="A131">
        <v>129</v>
      </c>
      <c r="B131" s="3" t="s">
        <v>131</v>
      </c>
      <c r="C131" s="3" t="s">
        <v>4240</v>
      </c>
      <c r="D131" t="str" cm="1">
        <f t="array" ref="D1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31">
        <v>20000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 s="6">
        <f>Table1[[#This Row],[pledged]]/Table1[[#This Row],[goal]]</f>
        <v>0</v>
      </c>
      <c r="Q131" s="12" t="e">
        <f>Table1[[#This Row],[pledged]]/Table1[[#This Row],[backers_count]]</f>
        <v>#DIV/0!</v>
      </c>
      <c r="R131" t="s">
        <v>8310</v>
      </c>
      <c r="S131" t="s">
        <v>8313</v>
      </c>
      <c r="T131" s="17">
        <f>(((Table1[[#This Row],[launched_at]]/60)/60)/24)+DATE(1970,1,1)</f>
        <v>41882.937303240738</v>
      </c>
      <c r="U131" s="17">
        <f>(((Table1[[#This Row],[deadline]]/60)/60)/24)+DATE(1970,1,1)</f>
        <v>41942.937303240738</v>
      </c>
    </row>
    <row r="132" spans="1:21">
      <c r="A132">
        <v>130</v>
      </c>
      <c r="B132" s="3" t="s">
        <v>132</v>
      </c>
      <c r="C132" s="3" t="s">
        <v>4241</v>
      </c>
      <c r="D132" t="str" cm="1">
        <f t="array" ref="D1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32">
        <v>600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 s="6">
        <f>Table1[[#This Row],[pledged]]/Table1[[#This Row],[goal]]</f>
        <v>0</v>
      </c>
      <c r="Q132" s="12" t="e">
        <f>Table1[[#This Row],[pledged]]/Table1[[#This Row],[backers_count]]</f>
        <v>#DIV/0!</v>
      </c>
      <c r="R132" t="s">
        <v>8310</v>
      </c>
      <c r="S132" t="s">
        <v>8313</v>
      </c>
      <c r="T132" s="17">
        <f>(((Table1[[#This Row],[launched_at]]/60)/60)/24)+DATE(1970,1,1)</f>
        <v>41778.915416666663</v>
      </c>
      <c r="U132" s="17">
        <f>(((Table1[[#This Row],[deadline]]/60)/60)/24)+DATE(1970,1,1)</f>
        <v>41806.844444444447</v>
      </c>
    </row>
    <row r="133" spans="1:21">
      <c r="A133">
        <v>131</v>
      </c>
      <c r="B133" s="3" t="s">
        <v>133</v>
      </c>
      <c r="C133" s="3" t="s">
        <v>4242</v>
      </c>
      <c r="D133" t="str" cm="1">
        <f t="array" ref="D1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3">
        <v>1200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 s="6">
        <f>Table1[[#This Row],[pledged]]/Table1[[#This Row],[goal]]</f>
        <v>0</v>
      </c>
      <c r="Q133" s="12" t="e">
        <f>Table1[[#This Row],[pledged]]/Table1[[#This Row],[backers_count]]</f>
        <v>#DIV/0!</v>
      </c>
      <c r="R133" t="s">
        <v>8310</v>
      </c>
      <c r="S133" t="s">
        <v>8313</v>
      </c>
      <c r="T133" s="17">
        <f>(((Table1[[#This Row],[launched_at]]/60)/60)/24)+DATE(1970,1,1)</f>
        <v>42541.837511574078</v>
      </c>
      <c r="U133" s="17">
        <f>(((Table1[[#This Row],[deadline]]/60)/60)/24)+DATE(1970,1,1)</f>
        <v>42557</v>
      </c>
    </row>
    <row r="134" spans="1:21">
      <c r="A134">
        <v>132</v>
      </c>
      <c r="B134" s="3" t="s">
        <v>134</v>
      </c>
      <c r="C134" s="3" t="s">
        <v>4243</v>
      </c>
      <c r="D134" t="str" cm="1">
        <f t="array" ref="D1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4">
        <v>80000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 s="6">
        <f>Table1[[#This Row],[pledged]]/Table1[[#This Row],[goal]]</f>
        <v>9.5687499999999995E-2</v>
      </c>
      <c r="Q134" s="12">
        <f>Table1[[#This Row],[pledged]]/Table1[[#This Row],[backers_count]]</f>
        <v>94.506172839506178</v>
      </c>
      <c r="R134" t="s">
        <v>8310</v>
      </c>
      <c r="S134" t="s">
        <v>8313</v>
      </c>
      <c r="T134" s="17">
        <f>(((Table1[[#This Row],[launched_at]]/60)/60)/24)+DATE(1970,1,1)</f>
        <v>41905.812581018516</v>
      </c>
      <c r="U134" s="17">
        <f>(((Table1[[#This Row],[deadline]]/60)/60)/24)+DATE(1970,1,1)</f>
        <v>41950.854247685187</v>
      </c>
    </row>
    <row r="135" spans="1:21">
      <c r="A135">
        <v>133</v>
      </c>
      <c r="B135" s="3" t="s">
        <v>135</v>
      </c>
      <c r="C135" s="3" t="s">
        <v>4244</v>
      </c>
      <c r="D135" t="str" cm="1">
        <f t="array" ref="D1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5">
        <v>71764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 s="6">
        <f>Table1[[#This Row],[pledged]]/Table1[[#This Row],[goal]]</f>
        <v>0</v>
      </c>
      <c r="Q135" s="12" t="e">
        <f>Table1[[#This Row],[pledged]]/Table1[[#This Row],[backers_count]]</f>
        <v>#DIV/0!</v>
      </c>
      <c r="R135" t="s">
        <v>8310</v>
      </c>
      <c r="S135" t="s">
        <v>8313</v>
      </c>
      <c r="T135" s="17">
        <f>(((Table1[[#This Row],[launched_at]]/60)/60)/24)+DATE(1970,1,1)</f>
        <v>42491.80768518518</v>
      </c>
      <c r="U135" s="17">
        <f>(((Table1[[#This Row],[deadline]]/60)/60)/24)+DATE(1970,1,1)</f>
        <v>42521.729861111111</v>
      </c>
    </row>
    <row r="136" spans="1:21">
      <c r="A136">
        <v>134</v>
      </c>
      <c r="B136" s="3" t="s">
        <v>136</v>
      </c>
      <c r="C136" s="3" t="s">
        <v>4245</v>
      </c>
      <c r="D136" t="str" cm="1">
        <f t="array" ref="D1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36">
        <v>5000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 s="6">
        <f>Table1[[#This Row],[pledged]]/Table1[[#This Row],[goal]]</f>
        <v>0</v>
      </c>
      <c r="Q136" s="12" t="e">
        <f>Table1[[#This Row],[pledged]]/Table1[[#This Row],[backers_count]]</f>
        <v>#DIV/0!</v>
      </c>
      <c r="R136" t="s">
        <v>8310</v>
      </c>
      <c r="S136" t="s">
        <v>8313</v>
      </c>
      <c r="T136" s="17">
        <f>(((Table1[[#This Row],[launched_at]]/60)/60)/24)+DATE(1970,1,1)</f>
        <v>42221.909930555557</v>
      </c>
      <c r="U136" s="17">
        <f>(((Table1[[#This Row],[deadline]]/60)/60)/24)+DATE(1970,1,1)</f>
        <v>42251.708333333328</v>
      </c>
    </row>
    <row r="137" spans="1:21">
      <c r="A137">
        <v>135</v>
      </c>
      <c r="B137" s="3" t="s">
        <v>137</v>
      </c>
      <c r="C137" s="3" t="s">
        <v>4246</v>
      </c>
      <c r="D137" t="str" cm="1">
        <f t="array" ref="D1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7">
        <v>3000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 s="6">
        <f>Table1[[#This Row],[pledged]]/Table1[[#This Row],[goal]]</f>
        <v>0.13433333333333333</v>
      </c>
      <c r="Q137" s="12">
        <f>Table1[[#This Row],[pledged]]/Table1[[#This Row],[backers_count]]</f>
        <v>80.599999999999994</v>
      </c>
      <c r="R137" t="s">
        <v>8310</v>
      </c>
      <c r="S137" t="s">
        <v>8313</v>
      </c>
      <c r="T137" s="17">
        <f>(((Table1[[#This Row],[launched_at]]/60)/60)/24)+DATE(1970,1,1)</f>
        <v>41788.381909722222</v>
      </c>
      <c r="U137" s="17">
        <f>(((Table1[[#This Row],[deadline]]/60)/60)/24)+DATE(1970,1,1)</f>
        <v>41821.791666666664</v>
      </c>
    </row>
    <row r="138" spans="1:21">
      <c r="A138">
        <v>136</v>
      </c>
      <c r="B138" s="3" t="s">
        <v>138</v>
      </c>
      <c r="C138" s="3" t="s">
        <v>4232</v>
      </c>
      <c r="D138" t="str" cm="1">
        <f t="array" ref="D1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8">
        <v>3000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 s="6">
        <f>Table1[[#This Row],[pledged]]/Table1[[#This Row],[goal]]</f>
        <v>0</v>
      </c>
      <c r="Q138" s="12" t="e">
        <f>Table1[[#This Row],[pledged]]/Table1[[#This Row],[backers_count]]</f>
        <v>#DIV/0!</v>
      </c>
      <c r="R138" t="s">
        <v>8310</v>
      </c>
      <c r="S138" t="s">
        <v>8313</v>
      </c>
      <c r="T138" s="17">
        <f>(((Table1[[#This Row],[launched_at]]/60)/60)/24)+DATE(1970,1,1)</f>
        <v>42096.410115740742</v>
      </c>
      <c r="U138" s="17">
        <f>(((Table1[[#This Row],[deadline]]/60)/60)/24)+DATE(1970,1,1)</f>
        <v>42140.427777777775</v>
      </c>
    </row>
    <row r="139" spans="1:21">
      <c r="A139">
        <v>137</v>
      </c>
      <c r="B139" s="3" t="s">
        <v>139</v>
      </c>
      <c r="C139" s="3" t="s">
        <v>4247</v>
      </c>
      <c r="D139" t="str" cm="1">
        <f t="array" ref="D1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9">
        <v>55000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 s="6">
        <f>Table1[[#This Row],[pledged]]/Table1[[#This Row],[goal]]</f>
        <v>0</v>
      </c>
      <c r="Q139" s="12" t="e">
        <f>Table1[[#This Row],[pledged]]/Table1[[#This Row],[backers_count]]</f>
        <v>#DIV/0!</v>
      </c>
      <c r="R139" t="s">
        <v>8310</v>
      </c>
      <c r="S139" t="s">
        <v>8313</v>
      </c>
      <c r="T139" s="17">
        <f>(((Table1[[#This Row],[launched_at]]/60)/60)/24)+DATE(1970,1,1)</f>
        <v>42239.573993055557</v>
      </c>
      <c r="U139" s="17">
        <f>(((Table1[[#This Row],[deadline]]/60)/60)/24)+DATE(1970,1,1)</f>
        <v>42289.573993055557</v>
      </c>
    </row>
    <row r="140" spans="1:21">
      <c r="A140">
        <v>138</v>
      </c>
      <c r="B140" s="3" t="s">
        <v>140</v>
      </c>
      <c r="C140" s="3" t="s">
        <v>4248</v>
      </c>
      <c r="D140" t="str" cm="1">
        <f t="array" ref="D1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40">
        <v>150000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 s="6">
        <f>Table1[[#This Row],[pledged]]/Table1[[#This Row],[goal]]</f>
        <v>3.1413333333333335E-2</v>
      </c>
      <c r="Q140" s="12">
        <f>Table1[[#This Row],[pledged]]/Table1[[#This Row],[backers_count]]</f>
        <v>81.241379310344826</v>
      </c>
      <c r="R140" t="s">
        <v>8310</v>
      </c>
      <c r="S140" t="s">
        <v>8313</v>
      </c>
      <c r="T140" s="17">
        <f>(((Table1[[#This Row],[launched_at]]/60)/60)/24)+DATE(1970,1,1)</f>
        <v>42186.257418981477</v>
      </c>
      <c r="U140" s="17">
        <f>(((Table1[[#This Row],[deadline]]/60)/60)/24)+DATE(1970,1,1)</f>
        <v>42217.207638888889</v>
      </c>
    </row>
    <row r="141" spans="1:21">
      <c r="A141">
        <v>139</v>
      </c>
      <c r="B141" s="3" t="s">
        <v>141</v>
      </c>
      <c r="C141" s="3" t="s">
        <v>4249</v>
      </c>
      <c r="D141" t="str" cm="1">
        <f t="array" ref="D1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41">
        <v>500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 s="6">
        <f>Table1[[#This Row],[pledged]]/Table1[[#This Row],[goal]]</f>
        <v>1</v>
      </c>
      <c r="Q141" s="12">
        <f>Table1[[#This Row],[pledged]]/Table1[[#This Row],[backers_count]]</f>
        <v>500</v>
      </c>
      <c r="R141" t="s">
        <v>8310</v>
      </c>
      <c r="S141" t="s">
        <v>8313</v>
      </c>
      <c r="T141" s="17">
        <f>(((Table1[[#This Row],[launched_at]]/60)/60)/24)+DATE(1970,1,1)</f>
        <v>42187.920972222222</v>
      </c>
      <c r="U141" s="17">
        <f>(((Table1[[#This Row],[deadline]]/60)/60)/24)+DATE(1970,1,1)</f>
        <v>42197.920972222222</v>
      </c>
    </row>
    <row r="142" spans="1:21">
      <c r="A142">
        <v>140</v>
      </c>
      <c r="B142" s="3" t="s">
        <v>142</v>
      </c>
      <c r="C142" s="3" t="s">
        <v>4250</v>
      </c>
      <c r="D142" t="str" cm="1">
        <f t="array" ref="D1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42">
        <v>200000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 s="6">
        <f>Table1[[#This Row],[pledged]]/Table1[[#This Row],[goal]]</f>
        <v>0</v>
      </c>
      <c r="Q142" s="12" t="e">
        <f>Table1[[#This Row],[pledged]]/Table1[[#This Row],[backers_count]]</f>
        <v>#DIV/0!</v>
      </c>
      <c r="R142" t="s">
        <v>8310</v>
      </c>
      <c r="S142" t="s">
        <v>8313</v>
      </c>
      <c r="T142" s="17">
        <f>(((Table1[[#This Row],[launched_at]]/60)/60)/24)+DATE(1970,1,1)</f>
        <v>42053.198287037041</v>
      </c>
      <c r="U142" s="17">
        <f>(((Table1[[#This Row],[deadline]]/60)/60)/24)+DATE(1970,1,1)</f>
        <v>42083.15662037037</v>
      </c>
    </row>
    <row r="143" spans="1:21">
      <c r="A143">
        <v>141</v>
      </c>
      <c r="B143" s="3" t="s">
        <v>143</v>
      </c>
      <c r="C143" s="3" t="s">
        <v>4251</v>
      </c>
      <c r="D143" t="str" cm="1">
        <f t="array" ref="D1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43">
        <v>12000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 s="6">
        <f>Table1[[#This Row],[pledged]]/Table1[[#This Row],[goal]]</f>
        <v>0.10775</v>
      </c>
      <c r="Q143" s="12">
        <f>Table1[[#This Row],[pledged]]/Table1[[#This Row],[backers_count]]</f>
        <v>46.178571428571431</v>
      </c>
      <c r="R143" t="s">
        <v>8310</v>
      </c>
      <c r="S143" t="s">
        <v>8313</v>
      </c>
      <c r="T143" s="17">
        <f>(((Table1[[#This Row],[launched_at]]/60)/60)/24)+DATE(1970,1,1)</f>
        <v>42110.153043981481</v>
      </c>
      <c r="U143" s="17">
        <f>(((Table1[[#This Row],[deadline]]/60)/60)/24)+DATE(1970,1,1)</f>
        <v>42155.153043981481</v>
      </c>
    </row>
    <row r="144" spans="1:21">
      <c r="A144">
        <v>142</v>
      </c>
      <c r="B144" s="3" t="s">
        <v>144</v>
      </c>
      <c r="C144" s="3" t="s">
        <v>4252</v>
      </c>
      <c r="D144" t="str" cm="1">
        <f t="array" ref="D1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4">
        <v>3000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 s="6">
        <f>Table1[[#This Row],[pledged]]/Table1[[#This Row],[goal]]</f>
        <v>3.3333333333333335E-3</v>
      </c>
      <c r="Q144" s="12">
        <f>Table1[[#This Row],[pledged]]/Table1[[#This Row],[backers_count]]</f>
        <v>10</v>
      </c>
      <c r="R144" t="s">
        <v>8310</v>
      </c>
      <c r="S144" t="s">
        <v>8313</v>
      </c>
      <c r="T144" s="17">
        <f>(((Table1[[#This Row],[launched_at]]/60)/60)/24)+DATE(1970,1,1)</f>
        <v>41938.893263888887</v>
      </c>
      <c r="U144" s="17">
        <f>(((Table1[[#This Row],[deadline]]/60)/60)/24)+DATE(1970,1,1)</f>
        <v>41959.934930555552</v>
      </c>
    </row>
    <row r="145" spans="1:21">
      <c r="A145">
        <v>143</v>
      </c>
      <c r="B145" s="3" t="s">
        <v>145</v>
      </c>
      <c r="C145" s="3" t="s">
        <v>4253</v>
      </c>
      <c r="D145" t="str" cm="1">
        <f t="array" ref="D1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5">
        <v>5500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 s="6">
        <f>Table1[[#This Row],[pledged]]/Table1[[#This Row],[goal]]</f>
        <v>0</v>
      </c>
      <c r="Q145" s="12" t="e">
        <f>Table1[[#This Row],[pledged]]/Table1[[#This Row],[backers_count]]</f>
        <v>#DIV/0!</v>
      </c>
      <c r="R145" t="s">
        <v>8310</v>
      </c>
      <c r="S145" t="s">
        <v>8313</v>
      </c>
      <c r="T145" s="17">
        <f>(((Table1[[#This Row],[launched_at]]/60)/60)/24)+DATE(1970,1,1)</f>
        <v>42559.064143518524</v>
      </c>
      <c r="U145" s="17">
        <f>(((Table1[[#This Row],[deadline]]/60)/60)/24)+DATE(1970,1,1)</f>
        <v>42616.246527777781</v>
      </c>
    </row>
    <row r="146" spans="1:21">
      <c r="A146">
        <v>144</v>
      </c>
      <c r="B146" s="3" t="s">
        <v>146</v>
      </c>
      <c r="C146" s="3" t="s">
        <v>4254</v>
      </c>
      <c r="D146" t="str" cm="1">
        <f t="array" ref="D1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6">
        <v>7500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 s="6">
        <f>Table1[[#This Row],[pledged]]/Table1[[#This Row],[goal]]</f>
        <v>0.27600000000000002</v>
      </c>
      <c r="Q146" s="12">
        <f>Table1[[#This Row],[pledged]]/Table1[[#This Row],[backers_count]]</f>
        <v>55.945945945945944</v>
      </c>
      <c r="R146" t="s">
        <v>8310</v>
      </c>
      <c r="S146" t="s">
        <v>8313</v>
      </c>
      <c r="T146" s="17">
        <f>(((Table1[[#This Row],[launched_at]]/60)/60)/24)+DATE(1970,1,1)</f>
        <v>42047.762407407412</v>
      </c>
      <c r="U146" s="17">
        <f>(((Table1[[#This Row],[deadline]]/60)/60)/24)+DATE(1970,1,1)</f>
        <v>42107.72074074074</v>
      </c>
    </row>
    <row r="147" spans="1:21">
      <c r="A147">
        <v>145</v>
      </c>
      <c r="B147" s="3" t="s">
        <v>147</v>
      </c>
      <c r="C147" s="3" t="s">
        <v>4255</v>
      </c>
      <c r="D147" t="str" cm="1">
        <f t="array" ref="D1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7">
        <v>4500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 s="6">
        <f>Table1[[#This Row],[pledged]]/Table1[[#This Row],[goal]]</f>
        <v>7.5111111111111115E-2</v>
      </c>
      <c r="Q147" s="12">
        <f>Table1[[#This Row],[pledged]]/Table1[[#This Row],[backers_count]]</f>
        <v>37.555555555555557</v>
      </c>
      <c r="R147" t="s">
        <v>8310</v>
      </c>
      <c r="S147" t="s">
        <v>8313</v>
      </c>
      <c r="T147" s="17">
        <f>(((Table1[[#This Row],[launched_at]]/60)/60)/24)+DATE(1970,1,1)</f>
        <v>42200.542268518519</v>
      </c>
      <c r="U147" s="17">
        <f>(((Table1[[#This Row],[deadline]]/60)/60)/24)+DATE(1970,1,1)</f>
        <v>42227.542268518519</v>
      </c>
    </row>
    <row r="148" spans="1:21">
      <c r="A148">
        <v>146</v>
      </c>
      <c r="B148" s="3" t="s">
        <v>148</v>
      </c>
      <c r="C148" s="3" t="s">
        <v>4256</v>
      </c>
      <c r="D148" t="str" cm="1">
        <f t="array" ref="D1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48">
        <v>20000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 s="6">
        <f>Table1[[#This Row],[pledged]]/Table1[[#This Row],[goal]]</f>
        <v>5.7499999999999999E-3</v>
      </c>
      <c r="Q148" s="12">
        <f>Table1[[#This Row],[pledged]]/Table1[[#This Row],[backers_count]]</f>
        <v>38.333333333333336</v>
      </c>
      <c r="R148" t="s">
        <v>8310</v>
      </c>
      <c r="S148" t="s">
        <v>8313</v>
      </c>
      <c r="T148" s="17">
        <f>(((Table1[[#This Row],[launched_at]]/60)/60)/24)+DATE(1970,1,1)</f>
        <v>42693.016180555554</v>
      </c>
      <c r="U148" s="17">
        <f>(((Table1[[#This Row],[deadline]]/60)/60)/24)+DATE(1970,1,1)</f>
        <v>42753.016180555554</v>
      </c>
    </row>
    <row r="149" spans="1:21">
      <c r="A149">
        <v>147</v>
      </c>
      <c r="B149" s="3" t="s">
        <v>149</v>
      </c>
      <c r="C149" s="3" t="s">
        <v>4257</v>
      </c>
      <c r="D149" t="str" cm="1">
        <f t="array" ref="D1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9">
        <v>7000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 s="6">
        <f>Table1[[#This Row],[pledged]]/Table1[[#This Row],[goal]]</f>
        <v>0</v>
      </c>
      <c r="Q149" s="12" t="e">
        <f>Table1[[#This Row],[pledged]]/Table1[[#This Row],[backers_count]]</f>
        <v>#DIV/0!</v>
      </c>
      <c r="R149" t="s">
        <v>8310</v>
      </c>
      <c r="S149" t="s">
        <v>8313</v>
      </c>
      <c r="T149" s="17">
        <f>(((Table1[[#This Row],[launched_at]]/60)/60)/24)+DATE(1970,1,1)</f>
        <v>41969.767824074079</v>
      </c>
      <c r="U149" s="17">
        <f>(((Table1[[#This Row],[deadline]]/60)/60)/24)+DATE(1970,1,1)</f>
        <v>42012.762499999997</v>
      </c>
    </row>
    <row r="150" spans="1:21">
      <c r="A150">
        <v>148</v>
      </c>
      <c r="B150" s="3" t="s">
        <v>150</v>
      </c>
      <c r="C150" s="3" t="s">
        <v>4258</v>
      </c>
      <c r="D150" t="str" cm="1">
        <f t="array" ref="D1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50">
        <v>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 s="6">
        <f>Table1[[#This Row],[pledged]]/Table1[[#This Row],[goal]]</f>
        <v>8.0000000000000004E-4</v>
      </c>
      <c r="Q150" s="12">
        <f>Table1[[#This Row],[pledged]]/Table1[[#This Row],[backers_count]]</f>
        <v>20</v>
      </c>
      <c r="R150" t="s">
        <v>8310</v>
      </c>
      <c r="S150" t="s">
        <v>8313</v>
      </c>
      <c r="T150" s="17">
        <f>(((Table1[[#This Row],[launched_at]]/60)/60)/24)+DATE(1970,1,1)</f>
        <v>42397.281666666662</v>
      </c>
      <c r="U150" s="17">
        <f>(((Table1[[#This Row],[deadline]]/60)/60)/24)+DATE(1970,1,1)</f>
        <v>42427.281666666662</v>
      </c>
    </row>
    <row r="151" spans="1:21">
      <c r="A151">
        <v>149</v>
      </c>
      <c r="B151" s="3" t="s">
        <v>151</v>
      </c>
      <c r="C151" s="3" t="s">
        <v>4259</v>
      </c>
      <c r="D151" t="str" cm="1">
        <f t="array" ref="D1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51">
        <v>10000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 s="6">
        <f>Table1[[#This Row],[pledged]]/Table1[[#This Row],[goal]]</f>
        <v>9.1999999999999998E-3</v>
      </c>
      <c r="Q151" s="12">
        <f>Table1[[#This Row],[pledged]]/Table1[[#This Row],[backers_count]]</f>
        <v>15.333333333333334</v>
      </c>
      <c r="R151" t="s">
        <v>8310</v>
      </c>
      <c r="S151" t="s">
        <v>8313</v>
      </c>
      <c r="T151" s="17">
        <f>(((Table1[[#This Row],[launched_at]]/60)/60)/24)+DATE(1970,1,1)</f>
        <v>41968.172106481477</v>
      </c>
      <c r="U151" s="17">
        <f>(((Table1[[#This Row],[deadline]]/60)/60)/24)+DATE(1970,1,1)</f>
        <v>41998.333333333328</v>
      </c>
    </row>
    <row r="152" spans="1:21">
      <c r="A152">
        <v>150</v>
      </c>
      <c r="B152" s="3" t="s">
        <v>152</v>
      </c>
      <c r="C152" s="3" t="s">
        <v>4260</v>
      </c>
      <c r="D152" t="str" cm="1">
        <f t="array" ref="D1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52">
        <v>130000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 s="6">
        <f>Table1[[#This Row],[pledged]]/Table1[[#This Row],[goal]]</f>
        <v>0.23163076923076922</v>
      </c>
      <c r="Q152" s="12">
        <f>Table1[[#This Row],[pledged]]/Table1[[#This Row],[backers_count]]</f>
        <v>449.43283582089555</v>
      </c>
      <c r="R152" t="s">
        <v>8310</v>
      </c>
      <c r="S152" t="s">
        <v>8313</v>
      </c>
      <c r="T152" s="17">
        <f>(((Table1[[#This Row],[launched_at]]/60)/60)/24)+DATE(1970,1,1)</f>
        <v>42090.161828703705</v>
      </c>
      <c r="U152" s="17">
        <f>(((Table1[[#This Row],[deadline]]/60)/60)/24)+DATE(1970,1,1)</f>
        <v>42150.161828703705</v>
      </c>
    </row>
    <row r="153" spans="1:21">
      <c r="A153">
        <v>151</v>
      </c>
      <c r="B153" s="3" t="s">
        <v>153</v>
      </c>
      <c r="C153" s="3" t="s">
        <v>4261</v>
      </c>
      <c r="D153" t="str" cm="1">
        <f t="array" ref="D1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53">
        <v>250000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 s="6">
        <f>Table1[[#This Row],[pledged]]/Table1[[#This Row],[goal]]</f>
        <v>5.5999999999999995E-4</v>
      </c>
      <c r="Q153" s="12">
        <f>Table1[[#This Row],[pledged]]/Table1[[#This Row],[backers_count]]</f>
        <v>28</v>
      </c>
      <c r="R153" t="s">
        <v>8310</v>
      </c>
      <c r="S153" t="s">
        <v>8313</v>
      </c>
      <c r="T153" s="17">
        <f>(((Table1[[#This Row],[launched_at]]/60)/60)/24)+DATE(1970,1,1)</f>
        <v>42113.550821759258</v>
      </c>
      <c r="U153" s="17">
        <f>(((Table1[[#This Row],[deadline]]/60)/60)/24)+DATE(1970,1,1)</f>
        <v>42173.550821759258</v>
      </c>
    </row>
    <row r="154" spans="1:21">
      <c r="A154">
        <v>152</v>
      </c>
      <c r="B154" s="3" t="s">
        <v>154</v>
      </c>
      <c r="C154" s="3" t="s">
        <v>4262</v>
      </c>
      <c r="D154" t="str" cm="1">
        <f t="array" ref="D1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54">
        <v>380000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 s="6">
        <f>Table1[[#This Row],[pledged]]/Table1[[#This Row],[goal]]</f>
        <v>7.8947368421052633E-5</v>
      </c>
      <c r="Q154" s="12">
        <f>Table1[[#This Row],[pledged]]/Table1[[#This Row],[backers_count]]</f>
        <v>15</v>
      </c>
      <c r="R154" t="s">
        <v>8310</v>
      </c>
      <c r="S154" t="s">
        <v>8313</v>
      </c>
      <c r="T154" s="17">
        <f>(((Table1[[#This Row],[launched_at]]/60)/60)/24)+DATE(1970,1,1)</f>
        <v>41875.077546296299</v>
      </c>
      <c r="U154" s="17">
        <f>(((Table1[[#This Row],[deadline]]/60)/60)/24)+DATE(1970,1,1)</f>
        <v>41905.077546296299</v>
      </c>
    </row>
    <row r="155" spans="1:21">
      <c r="A155">
        <v>153</v>
      </c>
      <c r="B155" s="3" t="s">
        <v>155</v>
      </c>
      <c r="C155" s="3" t="s">
        <v>4263</v>
      </c>
      <c r="D155" t="str" cm="1">
        <f t="array" ref="D1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55">
        <v>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 s="6">
        <f>Table1[[#This Row],[pledged]]/Table1[[#This Row],[goal]]</f>
        <v>7.1799999999999998E-3</v>
      </c>
      <c r="Q155" s="12">
        <f>Table1[[#This Row],[pledged]]/Table1[[#This Row],[backers_count]]</f>
        <v>35.9</v>
      </c>
      <c r="R155" t="s">
        <v>8310</v>
      </c>
      <c r="S155" t="s">
        <v>8313</v>
      </c>
      <c r="T155" s="17">
        <f>(((Table1[[#This Row],[launched_at]]/60)/60)/24)+DATE(1970,1,1)</f>
        <v>41933.586157407408</v>
      </c>
      <c r="U155" s="17">
        <f>(((Table1[[#This Row],[deadline]]/60)/60)/24)+DATE(1970,1,1)</f>
        <v>41975.627824074079</v>
      </c>
    </row>
    <row r="156" spans="1:21">
      <c r="A156">
        <v>154</v>
      </c>
      <c r="B156" s="3" t="s">
        <v>156</v>
      </c>
      <c r="C156" s="3" t="s">
        <v>4264</v>
      </c>
      <c r="D156" t="str" cm="1">
        <f t="array" ref="D1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6">
        <v>1500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 s="6">
        <f>Table1[[#This Row],[pledged]]/Table1[[#This Row],[goal]]</f>
        <v>2.6666666666666668E-2</v>
      </c>
      <c r="Q156" s="12">
        <f>Table1[[#This Row],[pledged]]/Table1[[#This Row],[backers_count]]</f>
        <v>13.333333333333334</v>
      </c>
      <c r="R156" t="s">
        <v>8310</v>
      </c>
      <c r="S156" t="s">
        <v>8313</v>
      </c>
      <c r="T156" s="17">
        <f>(((Table1[[#This Row],[launched_at]]/60)/60)/24)+DATE(1970,1,1)</f>
        <v>42115.547395833331</v>
      </c>
      <c r="U156" s="17">
        <f>(((Table1[[#This Row],[deadline]]/60)/60)/24)+DATE(1970,1,1)</f>
        <v>42158.547395833331</v>
      </c>
    </row>
    <row r="157" spans="1:21">
      <c r="A157">
        <v>155</v>
      </c>
      <c r="B157" s="3" t="s">
        <v>157</v>
      </c>
      <c r="C157" s="3" t="s">
        <v>4265</v>
      </c>
      <c r="D157" t="str" cm="1">
        <f t="array" ref="D1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57">
        <v>1350000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 s="6">
        <f>Table1[[#This Row],[pledged]]/Table1[[#This Row],[goal]]</f>
        <v>6.0000000000000002E-5</v>
      </c>
      <c r="Q157" s="12">
        <f>Table1[[#This Row],[pledged]]/Table1[[#This Row],[backers_count]]</f>
        <v>20.25</v>
      </c>
      <c r="R157" t="s">
        <v>8310</v>
      </c>
      <c r="S157" t="s">
        <v>8313</v>
      </c>
      <c r="T157" s="17">
        <f>(((Table1[[#This Row],[launched_at]]/60)/60)/24)+DATE(1970,1,1)</f>
        <v>42168.559432870374</v>
      </c>
      <c r="U157" s="17">
        <f>(((Table1[[#This Row],[deadline]]/60)/60)/24)+DATE(1970,1,1)</f>
        <v>42208.559432870374</v>
      </c>
    </row>
    <row r="158" spans="1:21">
      <c r="A158">
        <v>156</v>
      </c>
      <c r="B158" s="3" t="s">
        <v>158</v>
      </c>
      <c r="C158" s="3" t="s">
        <v>4266</v>
      </c>
      <c r="D158" t="str" cm="1">
        <f t="array" ref="D1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158">
        <v>35000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 s="6">
        <f>Table1[[#This Row],[pledged]]/Table1[[#This Row],[goal]]</f>
        <v>5.0999999999999997E-2</v>
      </c>
      <c r="Q158" s="12">
        <f>Table1[[#This Row],[pledged]]/Table1[[#This Row],[backers_count]]</f>
        <v>119</v>
      </c>
      <c r="R158" t="s">
        <v>8310</v>
      </c>
      <c r="S158" t="s">
        <v>8313</v>
      </c>
      <c r="T158" s="17">
        <f>(((Table1[[#This Row],[launched_at]]/60)/60)/24)+DATE(1970,1,1)</f>
        <v>41794.124953703707</v>
      </c>
      <c r="U158" s="17">
        <f>(((Table1[[#This Row],[deadline]]/60)/60)/24)+DATE(1970,1,1)</f>
        <v>41854.124953703707</v>
      </c>
    </row>
    <row r="159" spans="1:21">
      <c r="A159">
        <v>157</v>
      </c>
      <c r="B159" s="3" t="s">
        <v>159</v>
      </c>
      <c r="C159" s="3" t="s">
        <v>4267</v>
      </c>
      <c r="D159" t="str" cm="1">
        <f t="array" ref="D1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9">
        <v>2995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 s="6">
        <f>Table1[[#This Row],[pledged]]/Table1[[#This Row],[goal]]</f>
        <v>2.671118530884808E-3</v>
      </c>
      <c r="Q159" s="12">
        <f>Table1[[#This Row],[pledged]]/Table1[[#This Row],[backers_count]]</f>
        <v>4</v>
      </c>
      <c r="R159" t="s">
        <v>8310</v>
      </c>
      <c r="S159" t="s">
        <v>8313</v>
      </c>
      <c r="T159" s="17">
        <f>(((Table1[[#This Row],[launched_at]]/60)/60)/24)+DATE(1970,1,1)</f>
        <v>42396.911712962959</v>
      </c>
      <c r="U159" s="17">
        <f>(((Table1[[#This Row],[deadline]]/60)/60)/24)+DATE(1970,1,1)</f>
        <v>42426.911712962959</v>
      </c>
    </row>
    <row r="160" spans="1:21">
      <c r="A160">
        <v>158</v>
      </c>
      <c r="B160" s="3" t="s">
        <v>160</v>
      </c>
      <c r="C160" s="3" t="s">
        <v>4268</v>
      </c>
      <c r="D160" t="str" cm="1">
        <f t="array" ref="D1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0">
        <v>5000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 s="6">
        <f>Table1[[#This Row],[pledged]]/Table1[[#This Row],[goal]]</f>
        <v>0</v>
      </c>
      <c r="Q160" s="12" t="e">
        <f>Table1[[#This Row],[pledged]]/Table1[[#This Row],[backers_count]]</f>
        <v>#DIV/0!</v>
      </c>
      <c r="R160" t="s">
        <v>8310</v>
      </c>
      <c r="S160" t="s">
        <v>8313</v>
      </c>
      <c r="T160" s="17">
        <f>(((Table1[[#This Row],[launched_at]]/60)/60)/24)+DATE(1970,1,1)</f>
        <v>41904.07671296296</v>
      </c>
      <c r="U160" s="17">
        <f>(((Table1[[#This Row],[deadline]]/60)/60)/24)+DATE(1970,1,1)</f>
        <v>41934.07671296296</v>
      </c>
    </row>
    <row r="161" spans="1:21" ht="28.8">
      <c r="A161">
        <v>159</v>
      </c>
      <c r="B161" s="3" t="s">
        <v>161</v>
      </c>
      <c r="C161" s="3" t="s">
        <v>4269</v>
      </c>
      <c r="D161" t="str" cm="1">
        <f t="array" ref="D1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61">
        <v>500000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 s="6">
        <f>Table1[[#This Row],[pledged]]/Table1[[#This Row],[goal]]</f>
        <v>2.0000000000000002E-5</v>
      </c>
      <c r="Q161" s="12">
        <f>Table1[[#This Row],[pledged]]/Table1[[#This Row],[backers_count]]</f>
        <v>10</v>
      </c>
      <c r="R161" t="s">
        <v>8310</v>
      </c>
      <c r="S161" t="s">
        <v>8313</v>
      </c>
      <c r="T161" s="17">
        <f>(((Table1[[#This Row],[launched_at]]/60)/60)/24)+DATE(1970,1,1)</f>
        <v>42514.434548611112</v>
      </c>
      <c r="U161" s="17">
        <f>(((Table1[[#This Row],[deadline]]/60)/60)/24)+DATE(1970,1,1)</f>
        <v>42554.434548611112</v>
      </c>
    </row>
    <row r="162" spans="1:21">
      <c r="A162">
        <v>160</v>
      </c>
      <c r="B162" s="3" t="s">
        <v>162</v>
      </c>
      <c r="C162" s="3" t="s">
        <v>4270</v>
      </c>
      <c r="D162" t="str" cm="1">
        <f t="array" ref="D1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2">
        <v>5000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 s="6">
        <f>Table1[[#This Row],[pledged]]/Table1[[#This Row],[goal]]</f>
        <v>0</v>
      </c>
      <c r="Q162" s="12" t="e">
        <f>Table1[[#This Row],[pledged]]/Table1[[#This Row],[backers_count]]</f>
        <v>#DIV/0!</v>
      </c>
      <c r="R162" t="s">
        <v>8310</v>
      </c>
      <c r="S162" t="s">
        <v>8314</v>
      </c>
      <c r="T162" s="17">
        <f>(((Table1[[#This Row],[launched_at]]/60)/60)/24)+DATE(1970,1,1)</f>
        <v>42171.913090277783</v>
      </c>
      <c r="U162" s="17">
        <f>(((Table1[[#This Row],[deadline]]/60)/60)/24)+DATE(1970,1,1)</f>
        <v>42231.913090277783</v>
      </c>
    </row>
    <row r="163" spans="1:21">
      <c r="A163">
        <v>161</v>
      </c>
      <c r="B163" s="3" t="s">
        <v>163</v>
      </c>
      <c r="C163" s="3" t="s">
        <v>4271</v>
      </c>
      <c r="D163" t="str" cm="1">
        <f t="array" ref="D1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63">
        <v>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 s="6">
        <f>Table1[[#This Row],[pledged]]/Table1[[#This Row],[goal]]</f>
        <v>1E-4</v>
      </c>
      <c r="Q163" s="12">
        <f>Table1[[#This Row],[pledged]]/Table1[[#This Row],[backers_count]]</f>
        <v>5</v>
      </c>
      <c r="R163" t="s">
        <v>8310</v>
      </c>
      <c r="S163" t="s">
        <v>8314</v>
      </c>
      <c r="T163" s="17">
        <f>(((Table1[[#This Row],[launched_at]]/60)/60)/24)+DATE(1970,1,1)</f>
        <v>41792.687442129631</v>
      </c>
      <c r="U163" s="17">
        <f>(((Table1[[#This Row],[deadline]]/60)/60)/24)+DATE(1970,1,1)</f>
        <v>41822.687442129631</v>
      </c>
    </row>
    <row r="164" spans="1:21">
      <c r="A164">
        <v>162</v>
      </c>
      <c r="B164" s="3" t="s">
        <v>164</v>
      </c>
      <c r="C164" s="3" t="s">
        <v>4272</v>
      </c>
      <c r="D164" t="str" cm="1">
        <f t="array" ref="D1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4">
        <v>2800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 s="6">
        <f>Table1[[#This Row],[pledged]]/Table1[[#This Row],[goal]]</f>
        <v>0.15535714285714286</v>
      </c>
      <c r="Q164" s="12">
        <f>Table1[[#This Row],[pledged]]/Table1[[#This Row],[backers_count]]</f>
        <v>43.5</v>
      </c>
      <c r="R164" t="s">
        <v>8310</v>
      </c>
      <c r="S164" t="s">
        <v>8314</v>
      </c>
      <c r="T164" s="17">
        <f>(((Table1[[#This Row],[launched_at]]/60)/60)/24)+DATE(1970,1,1)</f>
        <v>41835.126805555556</v>
      </c>
      <c r="U164" s="17">
        <f>(((Table1[[#This Row],[deadline]]/60)/60)/24)+DATE(1970,1,1)</f>
        <v>41867.987500000003</v>
      </c>
    </row>
    <row r="165" spans="1:21" ht="28.8">
      <c r="A165">
        <v>163</v>
      </c>
      <c r="B165" s="3" t="s">
        <v>165</v>
      </c>
      <c r="C165" s="3" t="s">
        <v>4273</v>
      </c>
      <c r="D165" t="str" cm="1">
        <f t="array" ref="D1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65">
        <v>2000000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 s="6">
        <f>Table1[[#This Row],[pledged]]/Table1[[#This Row],[goal]]</f>
        <v>0</v>
      </c>
      <c r="Q165" s="12" t="e">
        <f>Table1[[#This Row],[pledged]]/Table1[[#This Row],[backers_count]]</f>
        <v>#DIV/0!</v>
      </c>
      <c r="R165" t="s">
        <v>8310</v>
      </c>
      <c r="S165" t="s">
        <v>8314</v>
      </c>
      <c r="T165" s="17">
        <f>(((Table1[[#This Row],[launched_at]]/60)/60)/24)+DATE(1970,1,1)</f>
        <v>42243.961273148147</v>
      </c>
      <c r="U165" s="17">
        <f>(((Table1[[#This Row],[deadline]]/60)/60)/24)+DATE(1970,1,1)</f>
        <v>42278</v>
      </c>
    </row>
    <row r="166" spans="1:21">
      <c r="A166">
        <v>164</v>
      </c>
      <c r="B166" s="3" t="s">
        <v>166</v>
      </c>
      <c r="C166" s="3" t="s">
        <v>4274</v>
      </c>
      <c r="D166" t="str" cm="1">
        <f t="array" ref="D1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66">
        <v>120000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 s="6">
        <f>Table1[[#This Row],[pledged]]/Table1[[#This Row],[goal]]</f>
        <v>5.3333333333333332E-3</v>
      </c>
      <c r="Q166" s="12">
        <f>Table1[[#This Row],[pledged]]/Table1[[#This Row],[backers_count]]</f>
        <v>91.428571428571431</v>
      </c>
      <c r="R166" t="s">
        <v>8310</v>
      </c>
      <c r="S166" t="s">
        <v>8314</v>
      </c>
      <c r="T166" s="17">
        <f>(((Table1[[#This Row],[launched_at]]/60)/60)/24)+DATE(1970,1,1)</f>
        <v>41841.762743055559</v>
      </c>
      <c r="U166" s="17">
        <f>(((Table1[[#This Row],[deadline]]/60)/60)/24)+DATE(1970,1,1)</f>
        <v>41901.762743055559</v>
      </c>
    </row>
    <row r="167" spans="1:21">
      <c r="A167">
        <v>165</v>
      </c>
      <c r="B167" s="3" t="s">
        <v>167</v>
      </c>
      <c r="C167" s="3" t="s">
        <v>4275</v>
      </c>
      <c r="D167" t="str" cm="1">
        <f t="array" ref="D1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67">
        <v>17000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 s="6">
        <f>Table1[[#This Row],[pledged]]/Table1[[#This Row],[goal]]</f>
        <v>0</v>
      </c>
      <c r="Q167" s="12" t="e">
        <f>Table1[[#This Row],[pledged]]/Table1[[#This Row],[backers_count]]</f>
        <v>#DIV/0!</v>
      </c>
      <c r="R167" t="s">
        <v>8310</v>
      </c>
      <c r="S167" t="s">
        <v>8314</v>
      </c>
      <c r="T167" s="17">
        <f>(((Table1[[#This Row],[launched_at]]/60)/60)/24)+DATE(1970,1,1)</f>
        <v>42351.658842592587</v>
      </c>
      <c r="U167" s="17">
        <f>(((Table1[[#This Row],[deadline]]/60)/60)/24)+DATE(1970,1,1)</f>
        <v>42381.658842592587</v>
      </c>
    </row>
    <row r="168" spans="1:21">
      <c r="A168">
        <v>166</v>
      </c>
      <c r="B168" s="3" t="s">
        <v>168</v>
      </c>
      <c r="C168" s="3" t="s">
        <v>4276</v>
      </c>
      <c r="D168" t="str" cm="1">
        <f t="array" ref="D1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8">
        <v>5000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 s="6">
        <f>Table1[[#This Row],[pledged]]/Table1[[#This Row],[goal]]</f>
        <v>0.6</v>
      </c>
      <c r="Q168" s="12">
        <f>Table1[[#This Row],[pledged]]/Table1[[#This Row],[backers_count]]</f>
        <v>3000</v>
      </c>
      <c r="R168" t="s">
        <v>8310</v>
      </c>
      <c r="S168" t="s">
        <v>8314</v>
      </c>
      <c r="T168" s="17">
        <f>(((Table1[[#This Row],[launched_at]]/60)/60)/24)+DATE(1970,1,1)</f>
        <v>42721.075949074075</v>
      </c>
      <c r="U168" s="17">
        <f>(((Table1[[#This Row],[deadline]]/60)/60)/24)+DATE(1970,1,1)</f>
        <v>42751.075949074075</v>
      </c>
    </row>
    <row r="169" spans="1:21">
      <c r="A169">
        <v>167</v>
      </c>
      <c r="B169" s="3" t="s">
        <v>169</v>
      </c>
      <c r="C169" s="3" t="s">
        <v>4277</v>
      </c>
      <c r="D169" t="str" cm="1">
        <f t="array" ref="D1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69">
        <v>110000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 s="6">
        <f>Table1[[#This Row],[pledged]]/Table1[[#This Row],[goal]]</f>
        <v>1E-4</v>
      </c>
      <c r="Q169" s="12">
        <f>Table1[[#This Row],[pledged]]/Table1[[#This Row],[backers_count]]</f>
        <v>5.5</v>
      </c>
      <c r="R169" t="s">
        <v>8310</v>
      </c>
      <c r="S169" t="s">
        <v>8314</v>
      </c>
      <c r="T169" s="17">
        <f>(((Table1[[#This Row],[launched_at]]/60)/60)/24)+DATE(1970,1,1)</f>
        <v>42160.927488425921</v>
      </c>
      <c r="U169" s="17">
        <f>(((Table1[[#This Row],[deadline]]/60)/60)/24)+DATE(1970,1,1)</f>
        <v>42220.927488425921</v>
      </c>
    </row>
    <row r="170" spans="1:21">
      <c r="A170">
        <v>168</v>
      </c>
      <c r="B170" s="3" t="s">
        <v>170</v>
      </c>
      <c r="C170" s="3" t="s">
        <v>4278</v>
      </c>
      <c r="D170" t="str" cm="1">
        <f t="array" ref="D1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0">
        <v>8000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 s="6">
        <f>Table1[[#This Row],[pledged]]/Table1[[#This Row],[goal]]</f>
        <v>4.0625000000000001E-2</v>
      </c>
      <c r="Q170" s="12">
        <f>Table1[[#This Row],[pledged]]/Table1[[#This Row],[backers_count]]</f>
        <v>108.33333333333333</v>
      </c>
      <c r="R170" t="s">
        <v>8310</v>
      </c>
      <c r="S170" t="s">
        <v>8314</v>
      </c>
      <c r="T170" s="17">
        <f>(((Table1[[#This Row],[launched_at]]/60)/60)/24)+DATE(1970,1,1)</f>
        <v>42052.83530092593</v>
      </c>
      <c r="U170" s="17">
        <f>(((Table1[[#This Row],[deadline]]/60)/60)/24)+DATE(1970,1,1)</f>
        <v>42082.793634259258</v>
      </c>
    </row>
    <row r="171" spans="1:21">
      <c r="A171">
        <v>169</v>
      </c>
      <c r="B171" s="3" t="s">
        <v>171</v>
      </c>
      <c r="C171" s="3" t="s">
        <v>4279</v>
      </c>
      <c r="D171" t="str" cm="1">
        <f t="array" ref="D1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1">
        <v>2500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 s="6">
        <f>Table1[[#This Row],[pledged]]/Table1[[#This Row],[goal]]</f>
        <v>0.224</v>
      </c>
      <c r="Q171" s="12">
        <f>Table1[[#This Row],[pledged]]/Table1[[#This Row],[backers_count]]</f>
        <v>56</v>
      </c>
      <c r="R171" t="s">
        <v>8310</v>
      </c>
      <c r="S171" t="s">
        <v>8314</v>
      </c>
      <c r="T171" s="17">
        <f>(((Table1[[#This Row],[launched_at]]/60)/60)/24)+DATE(1970,1,1)</f>
        <v>41900.505312499998</v>
      </c>
      <c r="U171" s="17">
        <f>(((Table1[[#This Row],[deadline]]/60)/60)/24)+DATE(1970,1,1)</f>
        <v>41930.505312499998</v>
      </c>
    </row>
    <row r="172" spans="1:21">
      <c r="A172">
        <v>170</v>
      </c>
      <c r="B172" s="3" t="s">
        <v>172</v>
      </c>
      <c r="C172" s="3" t="s">
        <v>4280</v>
      </c>
      <c r="D172" t="str" cm="1">
        <f t="array" ref="D1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72">
        <v>10000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 s="6">
        <f>Table1[[#This Row],[pledged]]/Table1[[#This Row],[goal]]</f>
        <v>3.2500000000000001E-2</v>
      </c>
      <c r="Q172" s="12">
        <f>Table1[[#This Row],[pledged]]/Table1[[#This Row],[backers_count]]</f>
        <v>32.5</v>
      </c>
      <c r="R172" t="s">
        <v>8310</v>
      </c>
      <c r="S172" t="s">
        <v>8314</v>
      </c>
      <c r="T172" s="17">
        <f>(((Table1[[#This Row],[launched_at]]/60)/60)/24)+DATE(1970,1,1)</f>
        <v>42216.977812500001</v>
      </c>
      <c r="U172" s="17">
        <f>(((Table1[[#This Row],[deadline]]/60)/60)/24)+DATE(1970,1,1)</f>
        <v>42246.227777777778</v>
      </c>
    </row>
    <row r="173" spans="1:21">
      <c r="A173">
        <v>171</v>
      </c>
      <c r="B173" s="3" t="s">
        <v>173</v>
      </c>
      <c r="C173" s="3" t="s">
        <v>4281</v>
      </c>
      <c r="D173" t="str" cm="1">
        <f t="array" ref="D1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73">
        <v>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 s="6">
        <f>Table1[[#This Row],[pledged]]/Table1[[#This Row],[goal]]</f>
        <v>2.0000000000000002E-5</v>
      </c>
      <c r="Q173" s="12">
        <f>Table1[[#This Row],[pledged]]/Table1[[#This Row],[backers_count]]</f>
        <v>1</v>
      </c>
      <c r="R173" t="s">
        <v>8310</v>
      </c>
      <c r="S173" t="s">
        <v>8314</v>
      </c>
      <c r="T173" s="17">
        <f>(((Table1[[#This Row],[launched_at]]/60)/60)/24)+DATE(1970,1,1)</f>
        <v>42534.180717592593</v>
      </c>
      <c r="U173" s="17">
        <f>(((Table1[[#This Row],[deadline]]/60)/60)/24)+DATE(1970,1,1)</f>
        <v>42594.180717592593</v>
      </c>
    </row>
    <row r="174" spans="1:21">
      <c r="A174">
        <v>172</v>
      </c>
      <c r="B174" s="3" t="s">
        <v>174</v>
      </c>
      <c r="C174" s="3" t="s">
        <v>4282</v>
      </c>
      <c r="D174" t="str" cm="1">
        <f t="array" ref="D1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74">
        <v>95000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 s="6">
        <f>Table1[[#This Row],[pledged]]/Table1[[#This Row],[goal]]</f>
        <v>0</v>
      </c>
      <c r="Q174" s="12" t="e">
        <f>Table1[[#This Row],[pledged]]/Table1[[#This Row],[backers_count]]</f>
        <v>#DIV/0!</v>
      </c>
      <c r="R174" t="s">
        <v>8310</v>
      </c>
      <c r="S174" t="s">
        <v>8314</v>
      </c>
      <c r="T174" s="17">
        <f>(((Table1[[#This Row],[launched_at]]/60)/60)/24)+DATE(1970,1,1)</f>
        <v>42047.394942129627</v>
      </c>
      <c r="U174" s="17">
        <f>(((Table1[[#This Row],[deadline]]/60)/60)/24)+DATE(1970,1,1)</f>
        <v>42082.353275462956</v>
      </c>
    </row>
    <row r="175" spans="1:21">
      <c r="A175">
        <v>173</v>
      </c>
      <c r="B175" s="3" t="s">
        <v>175</v>
      </c>
      <c r="C175" s="3" t="s">
        <v>4283</v>
      </c>
      <c r="D175" t="str" cm="1">
        <f t="array" ref="D1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5">
        <v>1110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 s="6">
        <f>Table1[[#This Row],[pledged]]/Table1[[#This Row],[goal]]</f>
        <v>0</v>
      </c>
      <c r="Q175" s="12" t="e">
        <f>Table1[[#This Row],[pledged]]/Table1[[#This Row],[backers_count]]</f>
        <v>#DIV/0!</v>
      </c>
      <c r="R175" t="s">
        <v>8310</v>
      </c>
      <c r="S175" t="s">
        <v>8314</v>
      </c>
      <c r="T175" s="17">
        <f>(((Table1[[#This Row],[launched_at]]/60)/60)/24)+DATE(1970,1,1)</f>
        <v>42033.573009259257</v>
      </c>
      <c r="U175" s="17">
        <f>(((Table1[[#This Row],[deadline]]/60)/60)/24)+DATE(1970,1,1)</f>
        <v>42063.573009259257</v>
      </c>
    </row>
    <row r="176" spans="1:21">
      <c r="A176">
        <v>174</v>
      </c>
      <c r="B176" s="3" t="s">
        <v>176</v>
      </c>
      <c r="C176" s="3" t="s">
        <v>4284</v>
      </c>
      <c r="D176" t="str" cm="1">
        <f t="array" ref="D1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6">
        <v>6000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 s="6">
        <f>Table1[[#This Row],[pledged]]/Table1[[#This Row],[goal]]</f>
        <v>0</v>
      </c>
      <c r="Q176" s="12" t="e">
        <f>Table1[[#This Row],[pledged]]/Table1[[#This Row],[backers_count]]</f>
        <v>#DIV/0!</v>
      </c>
      <c r="R176" t="s">
        <v>8310</v>
      </c>
      <c r="S176" t="s">
        <v>8314</v>
      </c>
      <c r="T176" s="17">
        <f>(((Table1[[#This Row],[launched_at]]/60)/60)/24)+DATE(1970,1,1)</f>
        <v>42072.758981481486</v>
      </c>
      <c r="U176" s="17">
        <f>(((Table1[[#This Row],[deadline]]/60)/60)/24)+DATE(1970,1,1)</f>
        <v>42132.758981481486</v>
      </c>
    </row>
    <row r="177" spans="1:21">
      <c r="A177">
        <v>175</v>
      </c>
      <c r="B177" s="3" t="s">
        <v>177</v>
      </c>
      <c r="C177" s="3" t="s">
        <v>4285</v>
      </c>
      <c r="D177" t="str" cm="1">
        <f t="array" ref="D1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77">
        <v>20000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 s="6">
        <f>Table1[[#This Row],[pledged]]/Table1[[#This Row],[goal]]</f>
        <v>6.4850000000000005E-2</v>
      </c>
      <c r="Q177" s="12">
        <f>Table1[[#This Row],[pledged]]/Table1[[#This Row],[backers_count]]</f>
        <v>49.884615384615387</v>
      </c>
      <c r="R177" t="s">
        <v>8310</v>
      </c>
      <c r="S177" t="s">
        <v>8314</v>
      </c>
      <c r="T177" s="17">
        <f>(((Table1[[#This Row],[launched_at]]/60)/60)/24)+DATE(1970,1,1)</f>
        <v>41855.777905092589</v>
      </c>
      <c r="U177" s="17">
        <f>(((Table1[[#This Row],[deadline]]/60)/60)/24)+DATE(1970,1,1)</f>
        <v>41880.777905092589</v>
      </c>
    </row>
    <row r="178" spans="1:21">
      <c r="A178">
        <v>176</v>
      </c>
      <c r="B178" s="3" t="s">
        <v>178</v>
      </c>
      <c r="C178" s="3" t="s">
        <v>4286</v>
      </c>
      <c r="D178" t="str" cm="1">
        <f t="array" ref="D1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8">
        <v>1500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 s="6">
        <f>Table1[[#This Row],[pledged]]/Table1[[#This Row],[goal]]</f>
        <v>0</v>
      </c>
      <c r="Q178" s="12" t="e">
        <f>Table1[[#This Row],[pledged]]/Table1[[#This Row],[backers_count]]</f>
        <v>#DIV/0!</v>
      </c>
      <c r="R178" t="s">
        <v>8310</v>
      </c>
      <c r="S178" t="s">
        <v>8314</v>
      </c>
      <c r="T178" s="17">
        <f>(((Table1[[#This Row],[launched_at]]/60)/60)/24)+DATE(1970,1,1)</f>
        <v>42191.824062500003</v>
      </c>
      <c r="U178" s="17">
        <f>(((Table1[[#This Row],[deadline]]/60)/60)/24)+DATE(1970,1,1)</f>
        <v>42221.824062500003</v>
      </c>
    </row>
    <row r="179" spans="1:21">
      <c r="A179">
        <v>177</v>
      </c>
      <c r="B179" s="3" t="s">
        <v>179</v>
      </c>
      <c r="C179" s="3" t="s">
        <v>4287</v>
      </c>
      <c r="D179" t="str" cm="1">
        <f t="array" ref="D1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79">
        <v>450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 s="6">
        <f>Table1[[#This Row],[pledged]]/Table1[[#This Row],[goal]]</f>
        <v>0.4</v>
      </c>
      <c r="Q179" s="12">
        <f>Table1[[#This Row],[pledged]]/Table1[[#This Row],[backers_count]]</f>
        <v>25.714285714285715</v>
      </c>
      <c r="R179" t="s">
        <v>8310</v>
      </c>
      <c r="S179" t="s">
        <v>8314</v>
      </c>
      <c r="T179" s="17">
        <f>(((Table1[[#This Row],[launched_at]]/60)/60)/24)+DATE(1970,1,1)</f>
        <v>42070.047754629632</v>
      </c>
      <c r="U179" s="17">
        <f>(((Table1[[#This Row],[deadline]]/60)/60)/24)+DATE(1970,1,1)</f>
        <v>42087.00608796296</v>
      </c>
    </row>
    <row r="180" spans="1:21">
      <c r="A180">
        <v>178</v>
      </c>
      <c r="B180" s="3" t="s">
        <v>180</v>
      </c>
      <c r="C180" s="3" t="s">
        <v>4288</v>
      </c>
      <c r="D180" t="str" cm="1">
        <f t="array" ref="D1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80">
        <v>500000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 s="6">
        <f>Table1[[#This Row],[pledged]]/Table1[[#This Row],[goal]]</f>
        <v>0</v>
      </c>
      <c r="Q180" s="12" t="e">
        <f>Table1[[#This Row],[pledged]]/Table1[[#This Row],[backers_count]]</f>
        <v>#DIV/0!</v>
      </c>
      <c r="R180" t="s">
        <v>8310</v>
      </c>
      <c r="S180" t="s">
        <v>8314</v>
      </c>
      <c r="T180" s="17">
        <f>(((Table1[[#This Row],[launched_at]]/60)/60)/24)+DATE(1970,1,1)</f>
        <v>42304.955381944441</v>
      </c>
      <c r="U180" s="17">
        <f>(((Table1[[#This Row],[deadline]]/60)/60)/24)+DATE(1970,1,1)</f>
        <v>42334.997048611112</v>
      </c>
    </row>
    <row r="181" spans="1:21">
      <c r="A181">
        <v>179</v>
      </c>
      <c r="B181" s="3" t="s">
        <v>181</v>
      </c>
      <c r="C181" s="3" t="s">
        <v>4289</v>
      </c>
      <c r="D181" t="str" cm="1">
        <f t="array" ref="D1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1">
        <v>1000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 s="6">
        <f>Table1[[#This Row],[pledged]]/Table1[[#This Row],[goal]]</f>
        <v>0.2</v>
      </c>
      <c r="Q181" s="12">
        <f>Table1[[#This Row],[pledged]]/Table1[[#This Row],[backers_count]]</f>
        <v>100</v>
      </c>
      <c r="R181" t="s">
        <v>8310</v>
      </c>
      <c r="S181" t="s">
        <v>8314</v>
      </c>
      <c r="T181" s="17">
        <f>(((Table1[[#This Row],[launched_at]]/60)/60)/24)+DATE(1970,1,1)</f>
        <v>42403.080497685187</v>
      </c>
      <c r="U181" s="17">
        <f>(((Table1[[#This Row],[deadline]]/60)/60)/24)+DATE(1970,1,1)</f>
        <v>42433.080497685187</v>
      </c>
    </row>
    <row r="182" spans="1:21">
      <c r="A182">
        <v>180</v>
      </c>
      <c r="B182" s="3" t="s">
        <v>182</v>
      </c>
      <c r="C182" s="3" t="s">
        <v>4290</v>
      </c>
      <c r="D182" t="str" cm="1">
        <f t="array" ref="D1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2">
        <v>1200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 s="6">
        <f>Table1[[#This Row],[pledged]]/Table1[[#This Row],[goal]]</f>
        <v>0.33416666666666667</v>
      </c>
      <c r="Q182" s="12">
        <f>Table1[[#This Row],[pledged]]/Table1[[#This Row],[backers_count]]</f>
        <v>30.846153846153847</v>
      </c>
      <c r="R182" t="s">
        <v>8310</v>
      </c>
      <c r="S182" t="s">
        <v>8314</v>
      </c>
      <c r="T182" s="17">
        <f>(((Table1[[#This Row],[launched_at]]/60)/60)/24)+DATE(1970,1,1)</f>
        <v>42067.991238425922</v>
      </c>
      <c r="U182" s="17">
        <f>(((Table1[[#This Row],[deadline]]/60)/60)/24)+DATE(1970,1,1)</f>
        <v>42107.791666666672</v>
      </c>
    </row>
    <row r="183" spans="1:21">
      <c r="A183">
        <v>181</v>
      </c>
      <c r="B183" s="3" t="s">
        <v>183</v>
      </c>
      <c r="C183" s="3" t="s">
        <v>4291</v>
      </c>
      <c r="D183" t="str" cm="1">
        <f t="array" ref="D1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3">
        <v>3423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 s="6">
        <f>Table1[[#This Row],[pledged]]/Table1[[#This Row],[goal]]</f>
        <v>0.21092608822670172</v>
      </c>
      <c r="Q183" s="12">
        <f>Table1[[#This Row],[pledged]]/Table1[[#This Row],[backers_count]]</f>
        <v>180.5</v>
      </c>
      <c r="R183" t="s">
        <v>8310</v>
      </c>
      <c r="S183" t="s">
        <v>8314</v>
      </c>
      <c r="T183" s="17">
        <f>(((Table1[[#This Row],[launched_at]]/60)/60)/24)+DATE(1970,1,1)</f>
        <v>42147.741840277777</v>
      </c>
      <c r="U183" s="17">
        <f>(((Table1[[#This Row],[deadline]]/60)/60)/24)+DATE(1970,1,1)</f>
        <v>42177.741840277777</v>
      </c>
    </row>
    <row r="184" spans="1:21">
      <c r="A184">
        <v>182</v>
      </c>
      <c r="B184" s="3" t="s">
        <v>184</v>
      </c>
      <c r="C184" s="3" t="s">
        <v>4292</v>
      </c>
      <c r="D184" t="str" cm="1">
        <f t="array" ref="D1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4">
        <v>1000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 s="6">
        <f>Table1[[#This Row],[pledged]]/Table1[[#This Row],[goal]]</f>
        <v>0</v>
      </c>
      <c r="Q184" s="12" t="e">
        <f>Table1[[#This Row],[pledged]]/Table1[[#This Row],[backers_count]]</f>
        <v>#DIV/0!</v>
      </c>
      <c r="R184" t="s">
        <v>8310</v>
      </c>
      <c r="S184" t="s">
        <v>8314</v>
      </c>
      <c r="T184" s="17">
        <f>(((Table1[[#This Row],[launched_at]]/60)/60)/24)+DATE(1970,1,1)</f>
        <v>42712.011944444443</v>
      </c>
      <c r="U184" s="17">
        <f>(((Table1[[#This Row],[deadline]]/60)/60)/24)+DATE(1970,1,1)</f>
        <v>42742.011944444443</v>
      </c>
    </row>
    <row r="185" spans="1:21">
      <c r="A185">
        <v>183</v>
      </c>
      <c r="B185" s="3" t="s">
        <v>185</v>
      </c>
      <c r="C185" s="3" t="s">
        <v>4293</v>
      </c>
      <c r="D185" t="str" cm="1">
        <f t="array" ref="D1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85">
        <v>12500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 s="6">
        <f>Table1[[#This Row],[pledged]]/Table1[[#This Row],[goal]]</f>
        <v>0.35855999999999999</v>
      </c>
      <c r="Q185" s="12">
        <f>Table1[[#This Row],[pledged]]/Table1[[#This Row],[backers_count]]</f>
        <v>373.5</v>
      </c>
      <c r="R185" t="s">
        <v>8310</v>
      </c>
      <c r="S185" t="s">
        <v>8314</v>
      </c>
      <c r="T185" s="17">
        <f>(((Table1[[#This Row],[launched_at]]/60)/60)/24)+DATE(1970,1,1)</f>
        <v>41939.810300925928</v>
      </c>
      <c r="U185" s="17">
        <f>(((Table1[[#This Row],[deadline]]/60)/60)/24)+DATE(1970,1,1)</f>
        <v>41969.851967592593</v>
      </c>
    </row>
    <row r="186" spans="1:21">
      <c r="A186">
        <v>184</v>
      </c>
      <c r="B186" s="3" t="s">
        <v>186</v>
      </c>
      <c r="C186" s="3" t="s">
        <v>4294</v>
      </c>
      <c r="D186" t="str" cm="1">
        <f t="array" ref="D1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6">
        <v>1500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 s="6">
        <f>Table1[[#This Row],[pledged]]/Table1[[#This Row],[goal]]</f>
        <v>3.4000000000000002E-2</v>
      </c>
      <c r="Q186" s="12">
        <f>Table1[[#This Row],[pledged]]/Table1[[#This Row],[backers_count]]</f>
        <v>25.5</v>
      </c>
      <c r="R186" t="s">
        <v>8310</v>
      </c>
      <c r="S186" t="s">
        <v>8314</v>
      </c>
      <c r="T186" s="17">
        <f>(((Table1[[#This Row],[launched_at]]/60)/60)/24)+DATE(1970,1,1)</f>
        <v>41825.791226851856</v>
      </c>
      <c r="U186" s="17">
        <f>(((Table1[[#This Row],[deadline]]/60)/60)/24)+DATE(1970,1,1)</f>
        <v>41883.165972222225</v>
      </c>
    </row>
    <row r="187" spans="1:21">
      <c r="A187">
        <v>185</v>
      </c>
      <c r="B187" s="3" t="s">
        <v>187</v>
      </c>
      <c r="C187" s="3" t="s">
        <v>4295</v>
      </c>
      <c r="D187" t="str" cm="1">
        <f t="array" ref="D1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187">
        <v>40000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 s="6">
        <f>Table1[[#This Row],[pledged]]/Table1[[#This Row],[goal]]</f>
        <v>5.5E-2</v>
      </c>
      <c r="Q187" s="12">
        <f>Table1[[#This Row],[pledged]]/Table1[[#This Row],[backers_count]]</f>
        <v>220</v>
      </c>
      <c r="R187" t="s">
        <v>8310</v>
      </c>
      <c r="S187" t="s">
        <v>8314</v>
      </c>
      <c r="T187" s="17">
        <f>(((Table1[[#This Row],[launched_at]]/60)/60)/24)+DATE(1970,1,1)</f>
        <v>42570.91133101852</v>
      </c>
      <c r="U187" s="17">
        <f>(((Table1[[#This Row],[deadline]]/60)/60)/24)+DATE(1970,1,1)</f>
        <v>42600.91133101852</v>
      </c>
    </row>
    <row r="188" spans="1:21">
      <c r="A188">
        <v>186</v>
      </c>
      <c r="B188" s="3" t="s">
        <v>188</v>
      </c>
      <c r="C188" s="3" t="s">
        <v>4296</v>
      </c>
      <c r="D188" t="str" cm="1">
        <f t="array" ref="D1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88">
        <v>5000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 s="6">
        <f>Table1[[#This Row],[pledged]]/Table1[[#This Row],[goal]]</f>
        <v>0</v>
      </c>
      <c r="Q188" s="12" t="e">
        <f>Table1[[#This Row],[pledged]]/Table1[[#This Row],[backers_count]]</f>
        <v>#DIV/0!</v>
      </c>
      <c r="R188" t="s">
        <v>8310</v>
      </c>
      <c r="S188" t="s">
        <v>8314</v>
      </c>
      <c r="T188" s="17">
        <f>(((Table1[[#This Row],[launched_at]]/60)/60)/24)+DATE(1970,1,1)</f>
        <v>42767.812893518523</v>
      </c>
      <c r="U188" s="17">
        <f>(((Table1[[#This Row],[deadline]]/60)/60)/24)+DATE(1970,1,1)</f>
        <v>42797.833333333328</v>
      </c>
    </row>
    <row r="189" spans="1:21">
      <c r="A189">
        <v>187</v>
      </c>
      <c r="B189" s="3" t="s">
        <v>189</v>
      </c>
      <c r="C189" s="3" t="s">
        <v>4297</v>
      </c>
      <c r="D189" t="str" cm="1">
        <f t="array" ref="D1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89">
        <v>5000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 s="6">
        <f>Table1[[#This Row],[pledged]]/Table1[[#This Row],[goal]]</f>
        <v>0.16</v>
      </c>
      <c r="Q189" s="12">
        <f>Table1[[#This Row],[pledged]]/Table1[[#This Row],[backers_count]]</f>
        <v>160</v>
      </c>
      <c r="R189" t="s">
        <v>8310</v>
      </c>
      <c r="S189" t="s">
        <v>8314</v>
      </c>
      <c r="T189" s="17">
        <f>(((Table1[[#This Row],[launched_at]]/60)/60)/24)+DATE(1970,1,1)</f>
        <v>42182.234456018516</v>
      </c>
      <c r="U189" s="17">
        <f>(((Table1[[#This Row],[deadline]]/60)/60)/24)+DATE(1970,1,1)</f>
        <v>42206.290972222225</v>
      </c>
    </row>
    <row r="190" spans="1:21">
      <c r="A190">
        <v>188</v>
      </c>
      <c r="B190" s="3" t="s">
        <v>190</v>
      </c>
      <c r="C190" s="3" t="s">
        <v>4298</v>
      </c>
      <c r="D190" t="str" cm="1">
        <f t="array" ref="D1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0">
        <v>1500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 s="6">
        <f>Table1[[#This Row],[pledged]]/Table1[[#This Row],[goal]]</f>
        <v>0</v>
      </c>
      <c r="Q190" s="12" t="e">
        <f>Table1[[#This Row],[pledged]]/Table1[[#This Row],[backers_count]]</f>
        <v>#DIV/0!</v>
      </c>
      <c r="R190" t="s">
        <v>8310</v>
      </c>
      <c r="S190" t="s">
        <v>8314</v>
      </c>
      <c r="T190" s="17">
        <f>(((Table1[[#This Row],[launched_at]]/60)/60)/24)+DATE(1970,1,1)</f>
        <v>41857.18304398148</v>
      </c>
      <c r="U190" s="17">
        <f>(((Table1[[#This Row],[deadline]]/60)/60)/24)+DATE(1970,1,1)</f>
        <v>41887.18304398148</v>
      </c>
    </row>
    <row r="191" spans="1:21">
      <c r="A191">
        <v>189</v>
      </c>
      <c r="B191" s="3" t="s">
        <v>191</v>
      </c>
      <c r="C191" s="3" t="s">
        <v>4299</v>
      </c>
      <c r="D191" t="str" cm="1">
        <f t="array" ref="D1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1">
        <v>500000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 s="6">
        <f>Table1[[#This Row],[pledged]]/Table1[[#This Row],[goal]]</f>
        <v>6.8999999999999997E-4</v>
      </c>
      <c r="Q191" s="12">
        <f>Table1[[#This Row],[pledged]]/Table1[[#This Row],[backers_count]]</f>
        <v>69</v>
      </c>
      <c r="R191" t="s">
        <v>8310</v>
      </c>
      <c r="S191" t="s">
        <v>8314</v>
      </c>
      <c r="T191" s="17">
        <f>(((Table1[[#This Row],[launched_at]]/60)/60)/24)+DATE(1970,1,1)</f>
        <v>42556.690706018519</v>
      </c>
      <c r="U191" s="17">
        <f>(((Table1[[#This Row],[deadline]]/60)/60)/24)+DATE(1970,1,1)</f>
        <v>42616.690706018519</v>
      </c>
    </row>
    <row r="192" spans="1:21">
      <c r="A192">
        <v>190</v>
      </c>
      <c r="B192" s="3" t="s">
        <v>192</v>
      </c>
      <c r="C192" s="3" t="s">
        <v>4300</v>
      </c>
      <c r="D192" t="str" cm="1">
        <f t="array" ref="D1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92">
        <v>12000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 s="6">
        <f>Table1[[#This Row],[pledged]]/Table1[[#This Row],[goal]]</f>
        <v>4.1666666666666666E-3</v>
      </c>
      <c r="Q192" s="12">
        <f>Table1[[#This Row],[pledged]]/Table1[[#This Row],[backers_count]]</f>
        <v>50</v>
      </c>
      <c r="R192" t="s">
        <v>8310</v>
      </c>
      <c r="S192" t="s">
        <v>8314</v>
      </c>
      <c r="T192" s="17">
        <f>(((Table1[[#This Row],[launched_at]]/60)/60)/24)+DATE(1970,1,1)</f>
        <v>42527.650995370372</v>
      </c>
      <c r="U192" s="17">
        <f>(((Table1[[#This Row],[deadline]]/60)/60)/24)+DATE(1970,1,1)</f>
        <v>42537.650995370372</v>
      </c>
    </row>
    <row r="193" spans="1:21">
      <c r="A193">
        <v>191</v>
      </c>
      <c r="B193" s="3" t="s">
        <v>193</v>
      </c>
      <c r="C193" s="3" t="s">
        <v>4301</v>
      </c>
      <c r="D193" t="str" cm="1">
        <f t="array" ref="D1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93">
        <v>5000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 s="6">
        <f>Table1[[#This Row],[pledged]]/Table1[[#This Row],[goal]]</f>
        <v>0.05</v>
      </c>
      <c r="Q193" s="12">
        <f>Table1[[#This Row],[pledged]]/Table1[[#This Row],[backers_count]]</f>
        <v>83.333333333333329</v>
      </c>
      <c r="R193" t="s">
        <v>8310</v>
      </c>
      <c r="S193" t="s">
        <v>8314</v>
      </c>
      <c r="T193" s="17">
        <f>(((Table1[[#This Row],[launched_at]]/60)/60)/24)+DATE(1970,1,1)</f>
        <v>42239.441412037035</v>
      </c>
      <c r="U193" s="17">
        <f>(((Table1[[#This Row],[deadline]]/60)/60)/24)+DATE(1970,1,1)</f>
        <v>42279.441412037035</v>
      </c>
    </row>
    <row r="194" spans="1:21">
      <c r="A194">
        <v>192</v>
      </c>
      <c r="B194" s="3" t="s">
        <v>194</v>
      </c>
      <c r="C194" s="3" t="s">
        <v>4302</v>
      </c>
      <c r="D194" t="str" cm="1">
        <f t="array" ref="D1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4">
        <v>1000000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 s="6">
        <f>Table1[[#This Row],[pledged]]/Table1[[#This Row],[goal]]</f>
        <v>1.7E-5</v>
      </c>
      <c r="Q194" s="12">
        <f>Table1[[#This Row],[pledged]]/Table1[[#This Row],[backers_count]]</f>
        <v>5.666666666666667</v>
      </c>
      <c r="R194" t="s">
        <v>8310</v>
      </c>
      <c r="S194" t="s">
        <v>8314</v>
      </c>
      <c r="T194" s="17">
        <f>(((Table1[[#This Row],[launched_at]]/60)/60)/24)+DATE(1970,1,1)</f>
        <v>41899.792037037041</v>
      </c>
      <c r="U194" s="17">
        <f>(((Table1[[#This Row],[deadline]]/60)/60)/24)+DATE(1970,1,1)</f>
        <v>41929.792037037041</v>
      </c>
    </row>
    <row r="195" spans="1:21">
      <c r="A195">
        <v>193</v>
      </c>
      <c r="B195" s="3" t="s">
        <v>195</v>
      </c>
      <c r="C195" s="3" t="s">
        <v>4303</v>
      </c>
      <c r="D195" t="str" cm="1">
        <f t="array" ref="D1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5">
        <v>1000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 s="6">
        <f>Table1[[#This Row],[pledged]]/Table1[[#This Row],[goal]]</f>
        <v>0</v>
      </c>
      <c r="Q195" s="12" t="e">
        <f>Table1[[#This Row],[pledged]]/Table1[[#This Row],[backers_count]]</f>
        <v>#DIV/0!</v>
      </c>
      <c r="R195" t="s">
        <v>8310</v>
      </c>
      <c r="S195" t="s">
        <v>8314</v>
      </c>
      <c r="T195" s="17">
        <f>(((Table1[[#This Row],[launched_at]]/60)/60)/24)+DATE(1970,1,1)</f>
        <v>41911.934791666667</v>
      </c>
      <c r="U195" s="17">
        <f>(((Table1[[#This Row],[deadline]]/60)/60)/24)+DATE(1970,1,1)</f>
        <v>41971.976458333331</v>
      </c>
    </row>
    <row r="196" spans="1:21">
      <c r="A196">
        <v>194</v>
      </c>
      <c r="B196" s="3" t="s">
        <v>196</v>
      </c>
      <c r="C196" s="3" t="s">
        <v>4304</v>
      </c>
      <c r="D196" t="str" cm="1">
        <f t="array" ref="D1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6">
        <v>2500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 s="6">
        <f>Table1[[#This Row],[pledged]]/Table1[[#This Row],[goal]]</f>
        <v>1.1999999999999999E-3</v>
      </c>
      <c r="Q196" s="12">
        <f>Table1[[#This Row],[pledged]]/Table1[[#This Row],[backers_count]]</f>
        <v>1</v>
      </c>
      <c r="R196" t="s">
        <v>8310</v>
      </c>
      <c r="S196" t="s">
        <v>8314</v>
      </c>
      <c r="T196" s="17">
        <f>(((Table1[[#This Row],[launched_at]]/60)/60)/24)+DATE(1970,1,1)</f>
        <v>42375.996886574074</v>
      </c>
      <c r="U196" s="17">
        <f>(((Table1[[#This Row],[deadline]]/60)/60)/24)+DATE(1970,1,1)</f>
        <v>42435.996886574074</v>
      </c>
    </row>
    <row r="197" spans="1:21">
      <c r="A197">
        <v>195</v>
      </c>
      <c r="B197" s="3" t="s">
        <v>197</v>
      </c>
      <c r="C197" s="3" t="s">
        <v>4305</v>
      </c>
      <c r="D197" t="str" cm="1">
        <f t="array" ref="D1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7">
        <v>2000000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 s="6">
        <f>Table1[[#This Row],[pledged]]/Table1[[#This Row],[goal]]</f>
        <v>0</v>
      </c>
      <c r="Q197" s="12" t="e">
        <f>Table1[[#This Row],[pledged]]/Table1[[#This Row],[backers_count]]</f>
        <v>#DIV/0!</v>
      </c>
      <c r="R197" t="s">
        <v>8310</v>
      </c>
      <c r="S197" t="s">
        <v>8314</v>
      </c>
      <c r="T197" s="17">
        <f>(((Table1[[#This Row],[launched_at]]/60)/60)/24)+DATE(1970,1,1)</f>
        <v>42135.67050925926</v>
      </c>
      <c r="U197" s="17">
        <f>(((Table1[[#This Row],[deadline]]/60)/60)/24)+DATE(1970,1,1)</f>
        <v>42195.67050925926</v>
      </c>
    </row>
    <row r="198" spans="1:21">
      <c r="A198">
        <v>196</v>
      </c>
      <c r="B198" s="3" t="s">
        <v>198</v>
      </c>
      <c r="C198" s="3" t="s">
        <v>4306</v>
      </c>
      <c r="D198" t="str" cm="1">
        <f t="array" ref="D1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8">
        <v>3500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 s="6">
        <f>Table1[[#This Row],[pledged]]/Table1[[#This Row],[goal]]</f>
        <v>0.41857142857142859</v>
      </c>
      <c r="Q198" s="12">
        <f>Table1[[#This Row],[pledged]]/Table1[[#This Row],[backers_count]]</f>
        <v>77.10526315789474</v>
      </c>
      <c r="R198" t="s">
        <v>8310</v>
      </c>
      <c r="S198" t="s">
        <v>8314</v>
      </c>
      <c r="T198" s="17">
        <f>(((Table1[[#This Row],[launched_at]]/60)/60)/24)+DATE(1970,1,1)</f>
        <v>42259.542800925927</v>
      </c>
      <c r="U198" s="17">
        <f>(((Table1[[#This Row],[deadline]]/60)/60)/24)+DATE(1970,1,1)</f>
        <v>42287.875</v>
      </c>
    </row>
    <row r="199" spans="1:21">
      <c r="A199">
        <v>197</v>
      </c>
      <c r="B199" s="3" t="s">
        <v>199</v>
      </c>
      <c r="C199" s="3" t="s">
        <v>4307</v>
      </c>
      <c r="D199" t="str" cm="1">
        <f t="array" ref="D1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9">
        <v>2500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 s="6">
        <f>Table1[[#This Row],[pledged]]/Table1[[#This Row],[goal]]</f>
        <v>0.1048</v>
      </c>
      <c r="Q199" s="12">
        <f>Table1[[#This Row],[pledged]]/Table1[[#This Row],[backers_count]]</f>
        <v>32.75</v>
      </c>
      <c r="R199" t="s">
        <v>8310</v>
      </c>
      <c r="S199" t="s">
        <v>8314</v>
      </c>
      <c r="T199" s="17">
        <f>(((Table1[[#This Row],[launched_at]]/60)/60)/24)+DATE(1970,1,1)</f>
        <v>42741.848379629635</v>
      </c>
      <c r="U199" s="17">
        <f>(((Table1[[#This Row],[deadline]]/60)/60)/24)+DATE(1970,1,1)</f>
        <v>42783.875</v>
      </c>
    </row>
    <row r="200" spans="1:21">
      <c r="A200">
        <v>198</v>
      </c>
      <c r="B200" s="3" t="s">
        <v>200</v>
      </c>
      <c r="C200" s="3" t="s">
        <v>4308</v>
      </c>
      <c r="D200" t="str" cm="1">
        <f t="array" ref="D2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00">
        <v>25000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 s="6">
        <f>Table1[[#This Row],[pledged]]/Table1[[#This Row],[goal]]</f>
        <v>1.116E-2</v>
      </c>
      <c r="Q200" s="12">
        <f>Table1[[#This Row],[pledged]]/Table1[[#This Row],[backers_count]]</f>
        <v>46.5</v>
      </c>
      <c r="R200" t="s">
        <v>8310</v>
      </c>
      <c r="S200" t="s">
        <v>8314</v>
      </c>
      <c r="T200" s="17">
        <f>(((Table1[[#This Row],[launched_at]]/60)/60)/24)+DATE(1970,1,1)</f>
        <v>41887.383356481485</v>
      </c>
      <c r="U200" s="17">
        <f>(((Table1[[#This Row],[deadline]]/60)/60)/24)+DATE(1970,1,1)</f>
        <v>41917.383356481485</v>
      </c>
    </row>
    <row r="201" spans="1:21">
      <c r="A201">
        <v>199</v>
      </c>
      <c r="B201" s="3" t="s">
        <v>201</v>
      </c>
      <c r="C201" s="3" t="s">
        <v>4309</v>
      </c>
      <c r="D201" t="str" cm="1">
        <f t="array" ref="D2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01">
        <v>10000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 s="6">
        <f>Table1[[#This Row],[pledged]]/Table1[[#This Row],[goal]]</f>
        <v>0</v>
      </c>
      <c r="Q201" s="12" t="e">
        <f>Table1[[#This Row],[pledged]]/Table1[[#This Row],[backers_count]]</f>
        <v>#DIV/0!</v>
      </c>
      <c r="R201" t="s">
        <v>8310</v>
      </c>
      <c r="S201" t="s">
        <v>8314</v>
      </c>
      <c r="T201" s="17">
        <f>(((Table1[[#This Row],[launched_at]]/60)/60)/24)+DATE(1970,1,1)</f>
        <v>42584.123865740738</v>
      </c>
      <c r="U201" s="17">
        <f>(((Table1[[#This Row],[deadline]]/60)/60)/24)+DATE(1970,1,1)</f>
        <v>42614.123865740738</v>
      </c>
    </row>
    <row r="202" spans="1:21">
      <c r="A202">
        <v>200</v>
      </c>
      <c r="B202" s="3" t="s">
        <v>202</v>
      </c>
      <c r="C202" s="3" t="s">
        <v>4310</v>
      </c>
      <c r="D202" t="str" cm="1">
        <f t="array" ref="D2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02">
        <v>6000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 s="6">
        <f>Table1[[#This Row],[pledged]]/Table1[[#This Row],[goal]]</f>
        <v>0.26192500000000002</v>
      </c>
      <c r="Q202" s="12">
        <f>Table1[[#This Row],[pledged]]/Table1[[#This Row],[backers_count]]</f>
        <v>87.308333333333337</v>
      </c>
      <c r="R202" t="s">
        <v>8310</v>
      </c>
      <c r="S202" t="s">
        <v>8314</v>
      </c>
      <c r="T202" s="17">
        <f>(((Table1[[#This Row],[launched_at]]/60)/60)/24)+DATE(1970,1,1)</f>
        <v>41867.083368055559</v>
      </c>
      <c r="U202" s="17">
        <f>(((Table1[[#This Row],[deadline]]/60)/60)/24)+DATE(1970,1,1)</f>
        <v>41897.083368055559</v>
      </c>
    </row>
    <row r="203" spans="1:21">
      <c r="A203">
        <v>201</v>
      </c>
      <c r="B203" s="3" t="s">
        <v>203</v>
      </c>
      <c r="C203" s="3" t="s">
        <v>4311</v>
      </c>
      <c r="D203" t="str" cm="1">
        <f t="array" ref="D2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03">
        <v>650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 s="6">
        <f>Table1[[#This Row],[pledged]]/Table1[[#This Row],[goal]]</f>
        <v>0.58461538461538465</v>
      </c>
      <c r="Q203" s="12">
        <f>Table1[[#This Row],[pledged]]/Table1[[#This Row],[backers_count]]</f>
        <v>54.285714285714285</v>
      </c>
      <c r="R203" t="s">
        <v>8310</v>
      </c>
      <c r="S203" t="s">
        <v>8314</v>
      </c>
      <c r="T203" s="17">
        <f>(((Table1[[#This Row],[launched_at]]/60)/60)/24)+DATE(1970,1,1)</f>
        <v>42023.818622685183</v>
      </c>
      <c r="U203" s="17">
        <f>(((Table1[[#This Row],[deadline]]/60)/60)/24)+DATE(1970,1,1)</f>
        <v>42043.818622685183</v>
      </c>
    </row>
    <row r="204" spans="1:21">
      <c r="A204">
        <v>202</v>
      </c>
      <c r="B204" s="3" t="s">
        <v>204</v>
      </c>
      <c r="C204" s="3" t="s">
        <v>4312</v>
      </c>
      <c r="D204" t="str" cm="1">
        <f t="array" ref="D2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04">
        <v>6000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 s="6">
        <f>Table1[[#This Row],[pledged]]/Table1[[#This Row],[goal]]</f>
        <v>0</v>
      </c>
      <c r="Q204" s="12" t="e">
        <f>Table1[[#This Row],[pledged]]/Table1[[#This Row],[backers_count]]</f>
        <v>#DIV/0!</v>
      </c>
      <c r="R204" t="s">
        <v>8310</v>
      </c>
      <c r="S204" t="s">
        <v>8314</v>
      </c>
      <c r="T204" s="17">
        <f>(((Table1[[#This Row],[launched_at]]/60)/60)/24)+DATE(1970,1,1)</f>
        <v>42255.927824074075</v>
      </c>
      <c r="U204" s="17">
        <f>(((Table1[[#This Row],[deadline]]/60)/60)/24)+DATE(1970,1,1)</f>
        <v>42285.874305555553</v>
      </c>
    </row>
    <row r="205" spans="1:21">
      <c r="A205">
        <v>203</v>
      </c>
      <c r="B205" s="3" t="s">
        <v>205</v>
      </c>
      <c r="C205" s="3" t="s">
        <v>4313</v>
      </c>
      <c r="D205" t="str" cm="1">
        <f t="array" ref="D2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5">
        <v>2500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 s="6">
        <f>Table1[[#This Row],[pledged]]/Table1[[#This Row],[goal]]</f>
        <v>0.2984</v>
      </c>
      <c r="Q205" s="12">
        <f>Table1[[#This Row],[pledged]]/Table1[[#This Row],[backers_count]]</f>
        <v>93.25</v>
      </c>
      <c r="R205" t="s">
        <v>8310</v>
      </c>
      <c r="S205" t="s">
        <v>8314</v>
      </c>
      <c r="T205" s="17">
        <f>(((Table1[[#This Row],[launched_at]]/60)/60)/24)+DATE(1970,1,1)</f>
        <v>41973.847962962958</v>
      </c>
      <c r="U205" s="17">
        <f>(((Table1[[#This Row],[deadline]]/60)/60)/24)+DATE(1970,1,1)</f>
        <v>42033.847962962958</v>
      </c>
    </row>
    <row r="206" spans="1:21">
      <c r="A206">
        <v>204</v>
      </c>
      <c r="B206" s="3" t="s">
        <v>206</v>
      </c>
      <c r="C206" s="3" t="s">
        <v>4314</v>
      </c>
      <c r="D206" t="str" cm="1">
        <f t="array" ref="D2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6">
        <v>300000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 s="6">
        <f>Table1[[#This Row],[pledged]]/Table1[[#This Row],[goal]]</f>
        <v>0.50721666666666665</v>
      </c>
      <c r="Q206" s="12">
        <f>Table1[[#This Row],[pledged]]/Table1[[#This Row],[backers_count]]</f>
        <v>117.68368136117556</v>
      </c>
      <c r="R206" t="s">
        <v>8310</v>
      </c>
      <c r="S206" t="s">
        <v>8314</v>
      </c>
      <c r="T206" s="17">
        <f>(((Table1[[#This Row],[launched_at]]/60)/60)/24)+DATE(1970,1,1)</f>
        <v>42556.583368055552</v>
      </c>
      <c r="U206" s="17">
        <f>(((Table1[[#This Row],[deadline]]/60)/60)/24)+DATE(1970,1,1)</f>
        <v>42586.583368055552</v>
      </c>
    </row>
    <row r="207" spans="1:21">
      <c r="A207">
        <v>205</v>
      </c>
      <c r="B207" s="3" t="s">
        <v>207</v>
      </c>
      <c r="C207" s="3" t="s">
        <v>4315</v>
      </c>
      <c r="D207" t="str" cm="1">
        <f t="array" ref="D2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07">
        <v>8000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 s="6">
        <f>Table1[[#This Row],[pledged]]/Table1[[#This Row],[goal]]</f>
        <v>0.16250000000000001</v>
      </c>
      <c r="Q207" s="12">
        <f>Table1[[#This Row],[pledged]]/Table1[[#This Row],[backers_count]]</f>
        <v>76.470588235294116</v>
      </c>
      <c r="R207" t="s">
        <v>8310</v>
      </c>
      <c r="S207" t="s">
        <v>8314</v>
      </c>
      <c r="T207" s="17">
        <f>(((Table1[[#This Row],[launched_at]]/60)/60)/24)+DATE(1970,1,1)</f>
        <v>42248.632199074069</v>
      </c>
      <c r="U207" s="17">
        <f>(((Table1[[#This Row],[deadline]]/60)/60)/24)+DATE(1970,1,1)</f>
        <v>42283.632199074069</v>
      </c>
    </row>
    <row r="208" spans="1:21">
      <c r="A208">
        <v>206</v>
      </c>
      <c r="B208" s="3" t="s">
        <v>208</v>
      </c>
      <c r="C208" s="3" t="s">
        <v>4316</v>
      </c>
      <c r="D208" t="str" cm="1">
        <f t="array" ref="D2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08">
        <v>12700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 s="6">
        <f>Table1[[#This Row],[pledged]]/Table1[[#This Row],[goal]]</f>
        <v>0</v>
      </c>
      <c r="Q208" s="12" t="e">
        <f>Table1[[#This Row],[pledged]]/Table1[[#This Row],[backers_count]]</f>
        <v>#DIV/0!</v>
      </c>
      <c r="R208" t="s">
        <v>8310</v>
      </c>
      <c r="S208" t="s">
        <v>8314</v>
      </c>
      <c r="T208" s="17">
        <f>(((Table1[[#This Row],[launched_at]]/60)/60)/24)+DATE(1970,1,1)</f>
        <v>42567.004432870366</v>
      </c>
      <c r="U208" s="17">
        <f>(((Table1[[#This Row],[deadline]]/60)/60)/24)+DATE(1970,1,1)</f>
        <v>42588.004432870366</v>
      </c>
    </row>
    <row r="209" spans="1:21">
      <c r="A209">
        <v>207</v>
      </c>
      <c r="B209" s="3" t="s">
        <v>209</v>
      </c>
      <c r="C209" s="3" t="s">
        <v>4317</v>
      </c>
      <c r="D209" t="str" cm="1">
        <f t="array" ref="D2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09">
        <v>14000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 s="6">
        <f>Table1[[#This Row],[pledged]]/Table1[[#This Row],[goal]]</f>
        <v>0.15214285714285714</v>
      </c>
      <c r="Q209" s="12">
        <f>Table1[[#This Row],[pledged]]/Table1[[#This Row],[backers_count]]</f>
        <v>163.84615384615384</v>
      </c>
      <c r="R209" t="s">
        <v>8310</v>
      </c>
      <c r="S209" t="s">
        <v>8314</v>
      </c>
      <c r="T209" s="17">
        <f>(((Table1[[#This Row],[launched_at]]/60)/60)/24)+DATE(1970,1,1)</f>
        <v>41978.197199074071</v>
      </c>
      <c r="U209" s="17">
        <f>(((Table1[[#This Row],[deadline]]/60)/60)/24)+DATE(1970,1,1)</f>
        <v>42008.197199074071</v>
      </c>
    </row>
    <row r="210" spans="1:21">
      <c r="A210">
        <v>208</v>
      </c>
      <c r="B210" s="3" t="s">
        <v>210</v>
      </c>
      <c r="C210" s="3" t="s">
        <v>4318</v>
      </c>
      <c r="D210" t="str" cm="1">
        <f t="array" ref="D2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10">
        <v>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 s="6">
        <f>Table1[[#This Row],[pledged]]/Table1[[#This Row],[goal]]</f>
        <v>0</v>
      </c>
      <c r="Q210" s="12" t="e">
        <f>Table1[[#This Row],[pledged]]/Table1[[#This Row],[backers_count]]</f>
        <v>#DIV/0!</v>
      </c>
      <c r="R210" t="s">
        <v>8310</v>
      </c>
      <c r="S210" t="s">
        <v>8314</v>
      </c>
      <c r="T210" s="17">
        <f>(((Table1[[#This Row],[launched_at]]/60)/60)/24)+DATE(1970,1,1)</f>
        <v>41959.369988425926</v>
      </c>
      <c r="U210" s="17">
        <f>(((Table1[[#This Row],[deadline]]/60)/60)/24)+DATE(1970,1,1)</f>
        <v>41989.369988425926</v>
      </c>
    </row>
    <row r="211" spans="1:21">
      <c r="A211">
        <v>209</v>
      </c>
      <c r="B211" s="3" t="s">
        <v>211</v>
      </c>
      <c r="C211" s="3" t="s">
        <v>4319</v>
      </c>
      <c r="D211" t="str" cm="1">
        <f t="array" ref="D2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11">
        <v>25000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 s="6">
        <f>Table1[[#This Row],[pledged]]/Table1[[#This Row],[goal]]</f>
        <v>0</v>
      </c>
      <c r="Q211" s="12" t="e">
        <f>Table1[[#This Row],[pledged]]/Table1[[#This Row],[backers_count]]</f>
        <v>#DIV/0!</v>
      </c>
      <c r="R211" t="s">
        <v>8310</v>
      </c>
      <c r="S211" t="s">
        <v>8314</v>
      </c>
      <c r="T211" s="17">
        <f>(((Table1[[#This Row],[launched_at]]/60)/60)/24)+DATE(1970,1,1)</f>
        <v>42165.922858796301</v>
      </c>
      <c r="U211" s="17">
        <f>(((Table1[[#This Row],[deadline]]/60)/60)/24)+DATE(1970,1,1)</f>
        <v>42195.922858796301</v>
      </c>
    </row>
    <row r="212" spans="1:21">
      <c r="A212">
        <v>210</v>
      </c>
      <c r="B212" s="3" t="s">
        <v>212</v>
      </c>
      <c r="C212" s="3" t="s">
        <v>4320</v>
      </c>
      <c r="D212" t="str" cm="1">
        <f t="array" ref="D2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12">
        <v>12000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 s="6">
        <f>Table1[[#This Row],[pledged]]/Table1[[#This Row],[goal]]</f>
        <v>0.2525</v>
      </c>
      <c r="Q212" s="12">
        <f>Table1[[#This Row],[pledged]]/Table1[[#This Row],[backers_count]]</f>
        <v>91.818181818181813</v>
      </c>
      <c r="R212" t="s">
        <v>8310</v>
      </c>
      <c r="S212" t="s">
        <v>8314</v>
      </c>
      <c r="T212" s="17">
        <f>(((Table1[[#This Row],[launched_at]]/60)/60)/24)+DATE(1970,1,1)</f>
        <v>42249.064722222218</v>
      </c>
      <c r="U212" s="17">
        <f>(((Table1[[#This Row],[deadline]]/60)/60)/24)+DATE(1970,1,1)</f>
        <v>42278.208333333328</v>
      </c>
    </row>
    <row r="213" spans="1:21">
      <c r="A213">
        <v>211</v>
      </c>
      <c r="B213" s="3" t="s">
        <v>213</v>
      </c>
      <c r="C213" s="3" t="s">
        <v>4321</v>
      </c>
      <c r="D213" t="str" cm="1">
        <f t="array" ref="D2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13">
        <v>5000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 s="6">
        <f>Table1[[#This Row],[pledged]]/Table1[[#This Row],[goal]]</f>
        <v>0.44600000000000001</v>
      </c>
      <c r="Q213" s="12">
        <f>Table1[[#This Row],[pledged]]/Table1[[#This Row],[backers_count]]</f>
        <v>185.83333333333334</v>
      </c>
      <c r="R213" t="s">
        <v>8310</v>
      </c>
      <c r="S213" t="s">
        <v>8314</v>
      </c>
      <c r="T213" s="17">
        <f>(((Table1[[#This Row],[launched_at]]/60)/60)/24)+DATE(1970,1,1)</f>
        <v>42236.159918981488</v>
      </c>
      <c r="U213" s="17">
        <f>(((Table1[[#This Row],[deadline]]/60)/60)/24)+DATE(1970,1,1)</f>
        <v>42266.159918981488</v>
      </c>
    </row>
    <row r="214" spans="1:21">
      <c r="A214">
        <v>212</v>
      </c>
      <c r="B214" s="3" t="s">
        <v>214</v>
      </c>
      <c r="C214" s="3" t="s">
        <v>4322</v>
      </c>
      <c r="D214" t="str" cm="1">
        <f t="array" ref="D2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14">
        <v>6300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 s="6">
        <f>Table1[[#This Row],[pledged]]/Table1[[#This Row],[goal]]</f>
        <v>1.5873015873015873E-4</v>
      </c>
      <c r="Q214" s="12">
        <f>Table1[[#This Row],[pledged]]/Table1[[#This Row],[backers_count]]</f>
        <v>1</v>
      </c>
      <c r="R214" t="s">
        <v>8310</v>
      </c>
      <c r="S214" t="s">
        <v>8314</v>
      </c>
      <c r="T214" s="17">
        <f>(((Table1[[#This Row],[launched_at]]/60)/60)/24)+DATE(1970,1,1)</f>
        <v>42416.881018518514</v>
      </c>
      <c r="U214" s="17">
        <f>(((Table1[[#This Row],[deadline]]/60)/60)/24)+DATE(1970,1,1)</f>
        <v>42476.839351851857</v>
      </c>
    </row>
    <row r="215" spans="1:21">
      <c r="A215">
        <v>213</v>
      </c>
      <c r="B215" s="3" t="s">
        <v>215</v>
      </c>
      <c r="C215" s="3" t="s">
        <v>4323</v>
      </c>
      <c r="D215" t="str" cm="1">
        <f t="array" ref="D2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15">
        <v>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 s="6">
        <f>Table1[[#This Row],[pledged]]/Table1[[#This Row],[goal]]</f>
        <v>4.0000000000000002E-4</v>
      </c>
      <c r="Q215" s="12">
        <f>Table1[[#This Row],[pledged]]/Table1[[#This Row],[backers_count]]</f>
        <v>20</v>
      </c>
      <c r="R215" t="s">
        <v>8310</v>
      </c>
      <c r="S215" t="s">
        <v>8314</v>
      </c>
      <c r="T215" s="17">
        <f>(((Table1[[#This Row],[launched_at]]/60)/60)/24)+DATE(1970,1,1)</f>
        <v>42202.594293981485</v>
      </c>
      <c r="U215" s="17">
        <f>(((Table1[[#This Row],[deadline]]/60)/60)/24)+DATE(1970,1,1)</f>
        <v>42232.587974537033</v>
      </c>
    </row>
    <row r="216" spans="1:21">
      <c r="A216">
        <v>214</v>
      </c>
      <c r="B216" s="3" t="s">
        <v>216</v>
      </c>
      <c r="C216" s="3" t="s">
        <v>4324</v>
      </c>
      <c r="D216" t="str" cm="1">
        <f t="array" ref="D2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16">
        <v>12500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 s="6">
        <f>Table1[[#This Row],[pledged]]/Table1[[#This Row],[goal]]</f>
        <v>8.0000000000000007E-5</v>
      </c>
      <c r="Q216" s="12">
        <f>Table1[[#This Row],[pledged]]/Table1[[#This Row],[backers_count]]</f>
        <v>1</v>
      </c>
      <c r="R216" t="s">
        <v>8310</v>
      </c>
      <c r="S216" t="s">
        <v>8314</v>
      </c>
      <c r="T216" s="17">
        <f>(((Table1[[#This Row],[launched_at]]/60)/60)/24)+DATE(1970,1,1)</f>
        <v>42009.64061342593</v>
      </c>
      <c r="U216" s="17">
        <f>(((Table1[[#This Row],[deadline]]/60)/60)/24)+DATE(1970,1,1)</f>
        <v>42069.64061342593</v>
      </c>
    </row>
    <row r="217" spans="1:21">
      <c r="A217">
        <v>215</v>
      </c>
      <c r="B217" s="3" t="s">
        <v>217</v>
      </c>
      <c r="C217" s="3" t="s">
        <v>4325</v>
      </c>
      <c r="D217" t="str" cm="1">
        <f t="array" ref="D2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7">
        <v>4400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 s="6">
        <f>Table1[[#This Row],[pledged]]/Table1[[#This Row],[goal]]</f>
        <v>2.2727272727272726E-3</v>
      </c>
      <c r="Q217" s="12">
        <f>Table1[[#This Row],[pledged]]/Table1[[#This Row],[backers_count]]</f>
        <v>10</v>
      </c>
      <c r="R217" t="s">
        <v>8310</v>
      </c>
      <c r="S217" t="s">
        <v>8314</v>
      </c>
      <c r="T217" s="17">
        <f>(((Table1[[#This Row],[launched_at]]/60)/60)/24)+DATE(1970,1,1)</f>
        <v>42375.230115740742</v>
      </c>
      <c r="U217" s="17">
        <f>(((Table1[[#This Row],[deadline]]/60)/60)/24)+DATE(1970,1,1)</f>
        <v>42417.999305555553</v>
      </c>
    </row>
    <row r="218" spans="1:21">
      <c r="A218">
        <v>216</v>
      </c>
      <c r="B218" s="3" t="s">
        <v>218</v>
      </c>
      <c r="C218" s="3" t="s">
        <v>4326</v>
      </c>
      <c r="D218" t="str" cm="1">
        <f t="array" ref="D2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18">
        <v>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 s="6">
        <f>Table1[[#This Row],[pledged]]/Table1[[#This Row],[goal]]</f>
        <v>0.55698440000000005</v>
      </c>
      <c r="Q218" s="12">
        <f>Table1[[#This Row],[pledged]]/Table1[[#This Row],[backers_count]]</f>
        <v>331.53833333333336</v>
      </c>
      <c r="R218" t="s">
        <v>8310</v>
      </c>
      <c r="S218" t="s">
        <v>8314</v>
      </c>
      <c r="T218" s="17">
        <f>(((Table1[[#This Row],[launched_at]]/60)/60)/24)+DATE(1970,1,1)</f>
        <v>42066.958761574075</v>
      </c>
      <c r="U218" s="17">
        <f>(((Table1[[#This Row],[deadline]]/60)/60)/24)+DATE(1970,1,1)</f>
        <v>42116.917094907403</v>
      </c>
    </row>
    <row r="219" spans="1:21">
      <c r="A219">
        <v>217</v>
      </c>
      <c r="B219" s="3" t="s">
        <v>219</v>
      </c>
      <c r="C219" s="3" t="s">
        <v>4327</v>
      </c>
      <c r="D219" t="str" cm="1">
        <f t="array" ref="D2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19">
        <v>100000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 s="6">
        <f>Table1[[#This Row],[pledged]]/Table1[[#This Row],[goal]]</f>
        <v>0.11942999999999999</v>
      </c>
      <c r="Q219" s="12">
        <f>Table1[[#This Row],[pledged]]/Table1[[#This Row],[backers_count]]</f>
        <v>314.28947368421052</v>
      </c>
      <c r="R219" t="s">
        <v>8310</v>
      </c>
      <c r="S219" t="s">
        <v>8314</v>
      </c>
      <c r="T219" s="17">
        <f>(((Table1[[#This Row],[launched_at]]/60)/60)/24)+DATE(1970,1,1)</f>
        <v>41970.64061342593</v>
      </c>
      <c r="U219" s="17">
        <f>(((Table1[[#This Row],[deadline]]/60)/60)/24)+DATE(1970,1,1)</f>
        <v>42001.64061342593</v>
      </c>
    </row>
    <row r="220" spans="1:21">
      <c r="A220">
        <v>218</v>
      </c>
      <c r="B220" s="3" t="s">
        <v>220</v>
      </c>
      <c r="C220" s="3" t="s">
        <v>4328</v>
      </c>
      <c r="D220" t="str" cm="1">
        <f t="array" ref="D2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20">
        <v>5000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 s="6">
        <f>Table1[[#This Row],[pledged]]/Table1[[#This Row],[goal]]</f>
        <v>0.02</v>
      </c>
      <c r="Q220" s="12">
        <f>Table1[[#This Row],[pledged]]/Table1[[#This Row],[backers_count]]</f>
        <v>100</v>
      </c>
      <c r="R220" t="s">
        <v>8310</v>
      </c>
      <c r="S220" t="s">
        <v>8314</v>
      </c>
      <c r="T220" s="17">
        <f>(((Table1[[#This Row],[launched_at]]/60)/60)/24)+DATE(1970,1,1)</f>
        <v>42079.628344907411</v>
      </c>
      <c r="U220" s="17">
        <f>(((Table1[[#This Row],[deadline]]/60)/60)/24)+DATE(1970,1,1)</f>
        <v>42139.628344907411</v>
      </c>
    </row>
    <row r="221" spans="1:21">
      <c r="A221">
        <v>219</v>
      </c>
      <c r="B221" s="3" t="s">
        <v>221</v>
      </c>
      <c r="C221" s="3" t="s">
        <v>4329</v>
      </c>
      <c r="D221" t="str" cm="1">
        <f t="array" ref="D2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21">
        <v>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 s="6">
        <f>Table1[[#This Row],[pledged]]/Table1[[#This Row],[goal]]</f>
        <v>0.17630000000000001</v>
      </c>
      <c r="Q221" s="12">
        <f>Table1[[#This Row],[pledged]]/Table1[[#This Row],[backers_count]]</f>
        <v>115.98684210526316</v>
      </c>
      <c r="R221" t="s">
        <v>8310</v>
      </c>
      <c r="S221" t="s">
        <v>8314</v>
      </c>
      <c r="T221" s="17">
        <f>(((Table1[[#This Row],[launched_at]]/60)/60)/24)+DATE(1970,1,1)</f>
        <v>42429.326678240745</v>
      </c>
      <c r="U221" s="17">
        <f>(((Table1[[#This Row],[deadline]]/60)/60)/24)+DATE(1970,1,1)</f>
        <v>42461.290972222225</v>
      </c>
    </row>
    <row r="222" spans="1:21">
      <c r="A222">
        <v>220</v>
      </c>
      <c r="B222" s="3" t="s">
        <v>222</v>
      </c>
      <c r="C222" s="3" t="s">
        <v>4330</v>
      </c>
      <c r="D222" t="str" cm="1">
        <f t="array" ref="D2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22">
        <v>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 s="6">
        <f>Table1[[#This Row],[pledged]]/Table1[[#This Row],[goal]]</f>
        <v>7.1999999999999998E-3</v>
      </c>
      <c r="Q222" s="12">
        <f>Table1[[#This Row],[pledged]]/Table1[[#This Row],[backers_count]]</f>
        <v>120</v>
      </c>
      <c r="R222" t="s">
        <v>8310</v>
      </c>
      <c r="S222" t="s">
        <v>8314</v>
      </c>
      <c r="T222" s="17">
        <f>(((Table1[[#This Row],[launched_at]]/60)/60)/24)+DATE(1970,1,1)</f>
        <v>42195.643865740742</v>
      </c>
      <c r="U222" s="17">
        <f>(((Table1[[#This Row],[deadline]]/60)/60)/24)+DATE(1970,1,1)</f>
        <v>42236.837499999994</v>
      </c>
    </row>
    <row r="223" spans="1:21">
      <c r="A223">
        <v>221</v>
      </c>
      <c r="B223" s="3" t="s">
        <v>223</v>
      </c>
      <c r="C223" s="3" t="s">
        <v>4331</v>
      </c>
      <c r="D223" t="str" cm="1">
        <f t="array" ref="D2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23">
        <v>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 s="6">
        <f>Table1[[#This Row],[pledged]]/Table1[[#This Row],[goal]]</f>
        <v>0</v>
      </c>
      <c r="Q223" s="12" t="e">
        <f>Table1[[#This Row],[pledged]]/Table1[[#This Row],[backers_count]]</f>
        <v>#DIV/0!</v>
      </c>
      <c r="R223" t="s">
        <v>8310</v>
      </c>
      <c r="S223" t="s">
        <v>8314</v>
      </c>
      <c r="T223" s="17">
        <f>(((Table1[[#This Row],[launched_at]]/60)/60)/24)+DATE(1970,1,1)</f>
        <v>42031.837546296301</v>
      </c>
      <c r="U223" s="17">
        <f>(((Table1[[#This Row],[deadline]]/60)/60)/24)+DATE(1970,1,1)</f>
        <v>42091.79587962963</v>
      </c>
    </row>
    <row r="224" spans="1:21">
      <c r="A224">
        <v>222</v>
      </c>
      <c r="B224" s="3" t="s">
        <v>224</v>
      </c>
      <c r="C224" s="3" t="s">
        <v>4332</v>
      </c>
      <c r="D224" t="str" cm="1">
        <f t="array" ref="D2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4">
        <v>1000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 s="6">
        <f>Table1[[#This Row],[pledged]]/Table1[[#This Row],[goal]]</f>
        <v>0.13</v>
      </c>
      <c r="Q224" s="12">
        <f>Table1[[#This Row],[pledged]]/Table1[[#This Row],[backers_count]]</f>
        <v>65</v>
      </c>
      <c r="R224" t="s">
        <v>8310</v>
      </c>
      <c r="S224" t="s">
        <v>8314</v>
      </c>
      <c r="T224" s="17">
        <f>(((Table1[[#This Row],[launched_at]]/60)/60)/24)+DATE(1970,1,1)</f>
        <v>42031.769884259258</v>
      </c>
      <c r="U224" s="17">
        <f>(((Table1[[#This Row],[deadline]]/60)/60)/24)+DATE(1970,1,1)</f>
        <v>42090.110416666663</v>
      </c>
    </row>
    <row r="225" spans="1:21">
      <c r="A225">
        <v>223</v>
      </c>
      <c r="B225" s="3" t="s">
        <v>225</v>
      </c>
      <c r="C225" s="3" t="s">
        <v>4333</v>
      </c>
      <c r="D225" t="str" cm="1">
        <f t="array" ref="D2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25">
        <v>1500000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 s="6">
        <f>Table1[[#This Row],[pledged]]/Table1[[#This Row],[goal]]</f>
        <v>0</v>
      </c>
      <c r="Q225" s="12" t="e">
        <f>Table1[[#This Row],[pledged]]/Table1[[#This Row],[backers_count]]</f>
        <v>#DIV/0!</v>
      </c>
      <c r="R225" t="s">
        <v>8310</v>
      </c>
      <c r="S225" t="s">
        <v>8314</v>
      </c>
      <c r="T225" s="17">
        <f>(((Table1[[#This Row],[launched_at]]/60)/60)/24)+DATE(1970,1,1)</f>
        <v>42482.048032407409</v>
      </c>
      <c r="U225" s="17">
        <f>(((Table1[[#This Row],[deadline]]/60)/60)/24)+DATE(1970,1,1)</f>
        <v>42512.045138888891</v>
      </c>
    </row>
    <row r="226" spans="1:21">
      <c r="A226">
        <v>224</v>
      </c>
      <c r="B226" s="3" t="s">
        <v>226</v>
      </c>
      <c r="C226" s="3" t="s">
        <v>4334</v>
      </c>
      <c r="D226" t="str" cm="1">
        <f t="array" ref="D2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26">
        <v>6000000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 s="6">
        <f>Table1[[#This Row],[pledged]]/Table1[[#This Row],[goal]]</f>
        <v>0</v>
      </c>
      <c r="Q226" s="12" t="e">
        <f>Table1[[#This Row],[pledged]]/Table1[[#This Row],[backers_count]]</f>
        <v>#DIV/0!</v>
      </c>
      <c r="R226" t="s">
        <v>8310</v>
      </c>
      <c r="S226" t="s">
        <v>8314</v>
      </c>
      <c r="T226" s="17">
        <f>(((Table1[[#This Row],[launched_at]]/60)/60)/24)+DATE(1970,1,1)</f>
        <v>42135.235254629632</v>
      </c>
      <c r="U226" s="17">
        <f>(((Table1[[#This Row],[deadline]]/60)/60)/24)+DATE(1970,1,1)</f>
        <v>42195.235254629632</v>
      </c>
    </row>
    <row r="227" spans="1:21">
      <c r="A227">
        <v>225</v>
      </c>
      <c r="B227" s="3" t="s">
        <v>227</v>
      </c>
      <c r="C227" s="3" t="s">
        <v>4335</v>
      </c>
      <c r="D227" t="str" cm="1">
        <f t="array" ref="D2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27">
        <v>200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 s="6">
        <f>Table1[[#This Row],[pledged]]/Table1[[#This Row],[goal]]</f>
        <v>0</v>
      </c>
      <c r="Q227" s="12" t="e">
        <f>Table1[[#This Row],[pledged]]/Table1[[#This Row],[backers_count]]</f>
        <v>#DIV/0!</v>
      </c>
      <c r="R227" t="s">
        <v>8310</v>
      </c>
      <c r="S227" t="s">
        <v>8314</v>
      </c>
      <c r="T227" s="17">
        <f>(((Table1[[#This Row],[launched_at]]/60)/60)/24)+DATE(1970,1,1)</f>
        <v>42438.961273148147</v>
      </c>
      <c r="U227" s="17">
        <f>(((Table1[[#This Row],[deadline]]/60)/60)/24)+DATE(1970,1,1)</f>
        <v>42468.919606481482</v>
      </c>
    </row>
    <row r="228" spans="1:21">
      <c r="A228">
        <v>226</v>
      </c>
      <c r="B228" s="3" t="s">
        <v>228</v>
      </c>
      <c r="C228" s="3" t="s">
        <v>4336</v>
      </c>
      <c r="D228" t="str" cm="1">
        <f t="array" ref="D2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28">
        <v>29000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 s="6">
        <f>Table1[[#This Row],[pledged]]/Table1[[#This Row],[goal]]</f>
        <v>8.6206896551724137E-3</v>
      </c>
      <c r="Q228" s="12">
        <f>Table1[[#This Row],[pledged]]/Table1[[#This Row],[backers_count]]</f>
        <v>125</v>
      </c>
      <c r="R228" t="s">
        <v>8310</v>
      </c>
      <c r="S228" t="s">
        <v>8314</v>
      </c>
      <c r="T228" s="17">
        <f>(((Table1[[#This Row],[launched_at]]/60)/60)/24)+DATE(1970,1,1)</f>
        <v>42106.666018518517</v>
      </c>
      <c r="U228" s="17">
        <f>(((Table1[[#This Row],[deadline]]/60)/60)/24)+DATE(1970,1,1)</f>
        <v>42155.395138888889</v>
      </c>
    </row>
    <row r="229" spans="1:21">
      <c r="A229">
        <v>227</v>
      </c>
      <c r="B229" s="3" t="s">
        <v>229</v>
      </c>
      <c r="C229" s="3" t="s">
        <v>4337</v>
      </c>
      <c r="D229" t="str" cm="1">
        <f t="array" ref="D2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29">
        <v>28000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 s="6">
        <f>Table1[[#This Row],[pledged]]/Table1[[#This Row],[goal]]</f>
        <v>0</v>
      </c>
      <c r="Q229" s="12" t="e">
        <f>Table1[[#This Row],[pledged]]/Table1[[#This Row],[backers_count]]</f>
        <v>#DIV/0!</v>
      </c>
      <c r="R229" t="s">
        <v>8310</v>
      </c>
      <c r="S229" t="s">
        <v>8314</v>
      </c>
      <c r="T229" s="17">
        <f>(((Table1[[#This Row],[launched_at]]/60)/60)/24)+DATE(1970,1,1)</f>
        <v>42164.893993055557</v>
      </c>
      <c r="U229" s="17">
        <f>(((Table1[[#This Row],[deadline]]/60)/60)/24)+DATE(1970,1,1)</f>
        <v>42194.893993055557</v>
      </c>
    </row>
    <row r="230" spans="1:21">
      <c r="A230">
        <v>228</v>
      </c>
      <c r="B230" s="3" t="s">
        <v>230</v>
      </c>
      <c r="C230" s="3" t="s">
        <v>4338</v>
      </c>
      <c r="D230" t="str" cm="1">
        <f t="array" ref="D2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30">
        <v>8000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 s="6">
        <f>Table1[[#This Row],[pledged]]/Table1[[#This Row],[goal]]</f>
        <v>0</v>
      </c>
      <c r="Q230" s="12" t="e">
        <f>Table1[[#This Row],[pledged]]/Table1[[#This Row],[backers_count]]</f>
        <v>#DIV/0!</v>
      </c>
      <c r="R230" t="s">
        <v>8310</v>
      </c>
      <c r="S230" t="s">
        <v>8314</v>
      </c>
      <c r="T230" s="17">
        <f>(((Table1[[#This Row],[launched_at]]/60)/60)/24)+DATE(1970,1,1)</f>
        <v>42096.686400462961</v>
      </c>
      <c r="U230" s="17">
        <f>(((Table1[[#This Row],[deadline]]/60)/60)/24)+DATE(1970,1,1)</f>
        <v>42156.686400462961</v>
      </c>
    </row>
    <row r="231" spans="1:21">
      <c r="A231">
        <v>229</v>
      </c>
      <c r="B231" s="3" t="s">
        <v>231</v>
      </c>
      <c r="C231" s="3" t="s">
        <v>4339</v>
      </c>
      <c r="D231" t="str" cm="1">
        <f t="array" ref="D2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1">
        <v>3000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 s="6">
        <f>Table1[[#This Row],[pledged]]/Table1[[#This Row],[goal]]</f>
        <v>0</v>
      </c>
      <c r="Q231" s="12" t="e">
        <f>Table1[[#This Row],[pledged]]/Table1[[#This Row],[backers_count]]</f>
        <v>#DIV/0!</v>
      </c>
      <c r="R231" t="s">
        <v>8310</v>
      </c>
      <c r="S231" t="s">
        <v>8314</v>
      </c>
      <c r="T231" s="17">
        <f>(((Table1[[#This Row],[launched_at]]/60)/60)/24)+DATE(1970,1,1)</f>
        <v>42383.933993055558</v>
      </c>
      <c r="U231" s="17">
        <f>(((Table1[[#This Row],[deadline]]/60)/60)/24)+DATE(1970,1,1)</f>
        <v>42413.933993055558</v>
      </c>
    </row>
    <row r="232" spans="1:21">
      <c r="A232">
        <v>230</v>
      </c>
      <c r="B232" s="3" t="s">
        <v>232</v>
      </c>
      <c r="C232" s="3" t="s">
        <v>4340</v>
      </c>
      <c r="D232" t="str" cm="1">
        <f t="array" ref="D2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32">
        <v>15000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 s="6">
        <f>Table1[[#This Row],[pledged]]/Table1[[#This Row],[goal]]</f>
        <v>4.0000000000000001E-3</v>
      </c>
      <c r="Q232" s="12">
        <f>Table1[[#This Row],[pledged]]/Table1[[#This Row],[backers_count]]</f>
        <v>30</v>
      </c>
      <c r="R232" t="s">
        <v>8310</v>
      </c>
      <c r="S232" t="s">
        <v>8314</v>
      </c>
      <c r="T232" s="17">
        <f>(((Table1[[#This Row],[launched_at]]/60)/60)/24)+DATE(1970,1,1)</f>
        <v>42129.777210648142</v>
      </c>
      <c r="U232" s="17">
        <f>(((Table1[[#This Row],[deadline]]/60)/60)/24)+DATE(1970,1,1)</f>
        <v>42159.777210648142</v>
      </c>
    </row>
    <row r="233" spans="1:21">
      <c r="A233">
        <v>231</v>
      </c>
      <c r="B233" s="3" t="s">
        <v>233</v>
      </c>
      <c r="C233" s="3" t="s">
        <v>4341</v>
      </c>
      <c r="D233" t="str" cm="1">
        <f t="array" ref="D2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33">
        <v>1500000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 s="6">
        <f>Table1[[#This Row],[pledged]]/Table1[[#This Row],[goal]]</f>
        <v>0</v>
      </c>
      <c r="Q233" s="12" t="e">
        <f>Table1[[#This Row],[pledged]]/Table1[[#This Row],[backers_count]]</f>
        <v>#DIV/0!</v>
      </c>
      <c r="R233" t="s">
        <v>8310</v>
      </c>
      <c r="S233" t="s">
        <v>8314</v>
      </c>
      <c r="T233" s="17">
        <f>(((Table1[[#This Row],[launched_at]]/60)/60)/24)+DATE(1970,1,1)</f>
        <v>42341.958923611113</v>
      </c>
      <c r="U233" s="17">
        <f>(((Table1[[#This Row],[deadline]]/60)/60)/24)+DATE(1970,1,1)</f>
        <v>42371.958923611113</v>
      </c>
    </row>
    <row r="234" spans="1:21">
      <c r="A234">
        <v>232</v>
      </c>
      <c r="B234" s="3" t="s">
        <v>234</v>
      </c>
      <c r="C234" s="3" t="s">
        <v>4342</v>
      </c>
      <c r="D234" t="str" cm="1">
        <f t="array" ref="D2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4">
        <v>4000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 s="6">
        <f>Table1[[#This Row],[pledged]]/Table1[[#This Row],[goal]]</f>
        <v>2.75E-2</v>
      </c>
      <c r="Q234" s="12">
        <f>Table1[[#This Row],[pledged]]/Table1[[#This Row],[backers_count]]</f>
        <v>15.714285714285714</v>
      </c>
      <c r="R234" t="s">
        <v>8310</v>
      </c>
      <c r="S234" t="s">
        <v>8314</v>
      </c>
      <c r="T234" s="17">
        <f>(((Table1[[#This Row],[launched_at]]/60)/60)/24)+DATE(1970,1,1)</f>
        <v>42032.82576388889</v>
      </c>
      <c r="U234" s="17">
        <f>(((Table1[[#This Row],[deadline]]/60)/60)/24)+DATE(1970,1,1)</f>
        <v>42062.82576388889</v>
      </c>
    </row>
    <row r="235" spans="1:21">
      <c r="A235">
        <v>233</v>
      </c>
      <c r="B235" s="3" t="s">
        <v>235</v>
      </c>
      <c r="C235" s="3" t="s">
        <v>4343</v>
      </c>
      <c r="D235" t="str" cm="1">
        <f t="array" ref="D2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35">
        <v>350000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 s="6">
        <f>Table1[[#This Row],[pledged]]/Table1[[#This Row],[goal]]</f>
        <v>0</v>
      </c>
      <c r="Q235" s="12" t="e">
        <f>Table1[[#This Row],[pledged]]/Table1[[#This Row],[backers_count]]</f>
        <v>#DIV/0!</v>
      </c>
      <c r="R235" t="s">
        <v>8310</v>
      </c>
      <c r="S235" t="s">
        <v>8314</v>
      </c>
      <c r="T235" s="17">
        <f>(((Table1[[#This Row],[launched_at]]/60)/60)/24)+DATE(1970,1,1)</f>
        <v>42612.911712962959</v>
      </c>
      <c r="U235" s="17">
        <f>(((Table1[[#This Row],[deadline]]/60)/60)/24)+DATE(1970,1,1)</f>
        <v>42642.911712962959</v>
      </c>
    </row>
    <row r="236" spans="1:21">
      <c r="A236">
        <v>234</v>
      </c>
      <c r="B236" s="3" t="s">
        <v>236</v>
      </c>
      <c r="C236" s="3" t="s">
        <v>4344</v>
      </c>
      <c r="D236" t="str" cm="1">
        <f t="array" ref="D2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6">
        <v>1000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 s="6">
        <f>Table1[[#This Row],[pledged]]/Table1[[#This Row],[goal]]</f>
        <v>0.40100000000000002</v>
      </c>
      <c r="Q236" s="12">
        <f>Table1[[#This Row],[pledged]]/Table1[[#This Row],[backers_count]]</f>
        <v>80.2</v>
      </c>
      <c r="R236" t="s">
        <v>8310</v>
      </c>
      <c r="S236" t="s">
        <v>8314</v>
      </c>
      <c r="T236" s="17">
        <f>(((Table1[[#This Row],[launched_at]]/60)/60)/24)+DATE(1970,1,1)</f>
        <v>42136.035405092596</v>
      </c>
      <c r="U236" s="17">
        <f>(((Table1[[#This Row],[deadline]]/60)/60)/24)+DATE(1970,1,1)</f>
        <v>42176.035405092596</v>
      </c>
    </row>
    <row r="237" spans="1:21">
      <c r="A237">
        <v>235</v>
      </c>
      <c r="B237" s="3" t="s">
        <v>237</v>
      </c>
      <c r="C237" s="3" t="s">
        <v>4345</v>
      </c>
      <c r="D237" t="str" cm="1">
        <f t="array" ref="D2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37">
        <v>10000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 s="6">
        <f>Table1[[#This Row],[pledged]]/Table1[[#This Row],[goal]]</f>
        <v>0</v>
      </c>
      <c r="Q237" s="12" t="e">
        <f>Table1[[#This Row],[pledged]]/Table1[[#This Row],[backers_count]]</f>
        <v>#DIV/0!</v>
      </c>
      <c r="R237" t="s">
        <v>8310</v>
      </c>
      <c r="S237" t="s">
        <v>8314</v>
      </c>
      <c r="T237" s="17">
        <f>(((Table1[[#This Row],[launched_at]]/60)/60)/24)+DATE(1970,1,1)</f>
        <v>42164.908530092594</v>
      </c>
      <c r="U237" s="17">
        <f>(((Table1[[#This Row],[deadline]]/60)/60)/24)+DATE(1970,1,1)</f>
        <v>42194.908530092594</v>
      </c>
    </row>
    <row r="238" spans="1:21">
      <c r="A238">
        <v>236</v>
      </c>
      <c r="B238" s="3" t="s">
        <v>238</v>
      </c>
      <c r="C238" s="3" t="s">
        <v>4346</v>
      </c>
      <c r="D238" t="str" cm="1">
        <f t="array" ref="D2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38">
        <v>150000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 s="6">
        <f>Table1[[#This Row],[pledged]]/Table1[[#This Row],[goal]]</f>
        <v>0</v>
      </c>
      <c r="Q238" s="12" t="e">
        <f>Table1[[#This Row],[pledged]]/Table1[[#This Row],[backers_count]]</f>
        <v>#DIV/0!</v>
      </c>
      <c r="R238" t="s">
        <v>8310</v>
      </c>
      <c r="S238" t="s">
        <v>8314</v>
      </c>
      <c r="T238" s="17">
        <f>(((Table1[[#This Row],[launched_at]]/60)/60)/24)+DATE(1970,1,1)</f>
        <v>42321.08447916666</v>
      </c>
      <c r="U238" s="17">
        <f>(((Table1[[#This Row],[deadline]]/60)/60)/24)+DATE(1970,1,1)</f>
        <v>42374</v>
      </c>
    </row>
    <row r="239" spans="1:21">
      <c r="A239">
        <v>237</v>
      </c>
      <c r="B239" s="3" t="s">
        <v>239</v>
      </c>
      <c r="C239" s="3" t="s">
        <v>4347</v>
      </c>
      <c r="D239" t="str" cm="1">
        <f t="array" ref="D2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39">
        <v>15000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 s="6">
        <f>Table1[[#This Row],[pledged]]/Table1[[#This Row],[goal]]</f>
        <v>3.3333333333333335E-3</v>
      </c>
      <c r="Q239" s="12">
        <f>Table1[[#This Row],[pledged]]/Table1[[#This Row],[backers_count]]</f>
        <v>50</v>
      </c>
      <c r="R239" t="s">
        <v>8310</v>
      </c>
      <c r="S239" t="s">
        <v>8314</v>
      </c>
      <c r="T239" s="17">
        <f>(((Table1[[#This Row],[launched_at]]/60)/60)/24)+DATE(1970,1,1)</f>
        <v>42377.577187499999</v>
      </c>
      <c r="U239" s="17">
        <f>(((Table1[[#This Row],[deadline]]/60)/60)/24)+DATE(1970,1,1)</f>
        <v>42437.577187499999</v>
      </c>
    </row>
    <row r="240" spans="1:21">
      <c r="A240">
        <v>238</v>
      </c>
      <c r="B240" s="3" t="s">
        <v>240</v>
      </c>
      <c r="C240" s="3" t="s">
        <v>4348</v>
      </c>
      <c r="D240" t="str" cm="1">
        <f t="array" ref="D2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40">
        <v>26000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 s="6">
        <f>Table1[[#This Row],[pledged]]/Table1[[#This Row],[goal]]</f>
        <v>0</v>
      </c>
      <c r="Q240" s="12" t="e">
        <f>Table1[[#This Row],[pledged]]/Table1[[#This Row],[backers_count]]</f>
        <v>#DIV/0!</v>
      </c>
      <c r="R240" t="s">
        <v>8310</v>
      </c>
      <c r="S240" t="s">
        <v>8314</v>
      </c>
      <c r="T240" s="17">
        <f>(((Table1[[#This Row],[launched_at]]/60)/60)/24)+DATE(1970,1,1)</f>
        <v>42713.962499999994</v>
      </c>
      <c r="U240" s="17">
        <f>(((Table1[[#This Row],[deadline]]/60)/60)/24)+DATE(1970,1,1)</f>
        <v>42734.375</v>
      </c>
    </row>
    <row r="241" spans="1:21">
      <c r="A241">
        <v>239</v>
      </c>
      <c r="B241" s="3" t="s">
        <v>241</v>
      </c>
      <c r="C241" s="3" t="s">
        <v>4349</v>
      </c>
      <c r="D241" t="str" cm="1">
        <f t="array" ref="D2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1">
        <v>1000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 s="6">
        <f>Table1[[#This Row],[pledged]]/Table1[[#This Row],[goal]]</f>
        <v>0.25</v>
      </c>
      <c r="Q241" s="12">
        <f>Table1[[#This Row],[pledged]]/Table1[[#This Row],[backers_count]]</f>
        <v>50</v>
      </c>
      <c r="R241" t="s">
        <v>8310</v>
      </c>
      <c r="S241" t="s">
        <v>8314</v>
      </c>
      <c r="T241" s="17">
        <f>(((Table1[[#This Row],[launched_at]]/60)/60)/24)+DATE(1970,1,1)</f>
        <v>42297.110300925924</v>
      </c>
      <c r="U241" s="17">
        <f>(((Table1[[#This Row],[deadline]]/60)/60)/24)+DATE(1970,1,1)</f>
        <v>42316.5</v>
      </c>
    </row>
    <row r="242" spans="1:21">
      <c r="A242">
        <v>240</v>
      </c>
      <c r="B242" s="3" t="s">
        <v>242</v>
      </c>
      <c r="C242" s="3" t="s">
        <v>4350</v>
      </c>
      <c r="D242" t="str" cm="1">
        <f t="array" ref="D2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42">
        <v>15000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 s="6">
        <f>Table1[[#This Row],[pledged]]/Table1[[#This Row],[goal]]</f>
        <v>1.0763413333333334</v>
      </c>
      <c r="Q242" s="12">
        <f>Table1[[#This Row],[pledged]]/Table1[[#This Row],[backers_count]]</f>
        <v>117.84759124087591</v>
      </c>
      <c r="R242" t="s">
        <v>8310</v>
      </c>
      <c r="S242" t="s">
        <v>8315</v>
      </c>
      <c r="T242" s="17">
        <f>(((Table1[[#This Row],[launched_at]]/60)/60)/24)+DATE(1970,1,1)</f>
        <v>41354.708460648151</v>
      </c>
      <c r="U242" s="17">
        <f>(((Table1[[#This Row],[deadline]]/60)/60)/24)+DATE(1970,1,1)</f>
        <v>41399.708460648151</v>
      </c>
    </row>
    <row r="243" spans="1:21">
      <c r="A243">
        <v>241</v>
      </c>
      <c r="B243" s="3" t="s">
        <v>243</v>
      </c>
      <c r="C243" s="3" t="s">
        <v>4351</v>
      </c>
      <c r="D243" t="str" cm="1">
        <f t="array" ref="D2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43">
        <v>36400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 s="6">
        <f>Table1[[#This Row],[pledged]]/Table1[[#This Row],[goal]]</f>
        <v>1.1263736263736264</v>
      </c>
      <c r="Q243" s="12">
        <f>Table1[[#This Row],[pledged]]/Table1[[#This Row],[backers_count]]</f>
        <v>109.04255319148936</v>
      </c>
      <c r="R243" t="s">
        <v>8310</v>
      </c>
      <c r="S243" t="s">
        <v>8315</v>
      </c>
      <c r="T243" s="17">
        <f>(((Table1[[#This Row],[launched_at]]/60)/60)/24)+DATE(1970,1,1)</f>
        <v>41949.697962962964</v>
      </c>
      <c r="U243" s="17">
        <f>(((Table1[[#This Row],[deadline]]/60)/60)/24)+DATE(1970,1,1)</f>
        <v>41994.697962962964</v>
      </c>
    </row>
    <row r="244" spans="1:21">
      <c r="A244">
        <v>242</v>
      </c>
      <c r="B244" s="3" t="s">
        <v>244</v>
      </c>
      <c r="C244" s="3" t="s">
        <v>4352</v>
      </c>
      <c r="D244" t="str" cm="1">
        <f t="array" ref="D2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44">
        <v>13000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 s="6">
        <f>Table1[[#This Row],[pledged]]/Table1[[#This Row],[goal]]</f>
        <v>1.1346153846153846</v>
      </c>
      <c r="Q244" s="12">
        <f>Table1[[#This Row],[pledged]]/Table1[[#This Row],[backers_count]]</f>
        <v>73.019801980198025</v>
      </c>
      <c r="R244" t="s">
        <v>8310</v>
      </c>
      <c r="S244" t="s">
        <v>8315</v>
      </c>
      <c r="T244" s="17">
        <f>(((Table1[[#This Row],[launched_at]]/60)/60)/24)+DATE(1970,1,1)</f>
        <v>40862.492939814816</v>
      </c>
      <c r="U244" s="17">
        <f>(((Table1[[#This Row],[deadline]]/60)/60)/24)+DATE(1970,1,1)</f>
        <v>40897.492939814816</v>
      </c>
    </row>
    <row r="245" spans="1:21">
      <c r="A245">
        <v>243</v>
      </c>
      <c r="B245" s="3" t="s">
        <v>245</v>
      </c>
      <c r="C245" s="3" t="s">
        <v>4353</v>
      </c>
      <c r="D245" t="str" cm="1">
        <f t="array" ref="D2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45">
        <v>25000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 s="6">
        <f>Table1[[#This Row],[pledged]]/Table1[[#This Row],[goal]]</f>
        <v>1.0259199999999999</v>
      </c>
      <c r="Q245" s="12">
        <f>Table1[[#This Row],[pledged]]/Table1[[#This Row],[backers_count]]</f>
        <v>78.195121951219505</v>
      </c>
      <c r="R245" t="s">
        <v>8310</v>
      </c>
      <c r="S245" t="s">
        <v>8315</v>
      </c>
      <c r="T245" s="17">
        <f>(((Table1[[#This Row],[launched_at]]/60)/60)/24)+DATE(1970,1,1)</f>
        <v>41662.047500000001</v>
      </c>
      <c r="U245" s="17">
        <f>(((Table1[[#This Row],[deadline]]/60)/60)/24)+DATE(1970,1,1)</f>
        <v>41692.047500000001</v>
      </c>
    </row>
    <row r="246" spans="1:21">
      <c r="A246">
        <v>244</v>
      </c>
      <c r="B246" s="4">
        <v>39756</v>
      </c>
      <c r="C246" s="3" t="s">
        <v>4354</v>
      </c>
      <c r="D246" t="str" cm="1">
        <f t="array" ref="D2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6">
        <v>3500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 s="6">
        <f>Table1[[#This Row],[pledged]]/Table1[[#This Row],[goal]]</f>
        <v>1.1375714285714287</v>
      </c>
      <c r="Q246" s="12">
        <f>Table1[[#This Row],[pledged]]/Table1[[#This Row],[backers_count]]</f>
        <v>47.398809523809526</v>
      </c>
      <c r="R246" t="s">
        <v>8310</v>
      </c>
      <c r="S246" t="s">
        <v>8315</v>
      </c>
      <c r="T246" s="17">
        <f>(((Table1[[#This Row],[launched_at]]/60)/60)/24)+DATE(1970,1,1)</f>
        <v>40213.323599537034</v>
      </c>
      <c r="U246" s="17">
        <f>(((Table1[[#This Row],[deadline]]/60)/60)/24)+DATE(1970,1,1)</f>
        <v>40253.29583333333</v>
      </c>
    </row>
    <row r="247" spans="1:21">
      <c r="A247">
        <v>245</v>
      </c>
      <c r="B247" s="3" t="s">
        <v>246</v>
      </c>
      <c r="C247" s="3" t="s">
        <v>4355</v>
      </c>
      <c r="D247" t="str" cm="1">
        <f t="array" ref="D2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47">
        <v>5000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 s="6">
        <f>Table1[[#This Row],[pledged]]/Table1[[#This Row],[goal]]</f>
        <v>1.0371999999999999</v>
      </c>
      <c r="Q247" s="12">
        <f>Table1[[#This Row],[pledged]]/Table1[[#This Row],[backers_count]]</f>
        <v>54.020833333333336</v>
      </c>
      <c r="R247" t="s">
        <v>8310</v>
      </c>
      <c r="S247" t="s">
        <v>8315</v>
      </c>
      <c r="T247" s="17">
        <f>(((Table1[[#This Row],[launched_at]]/60)/60)/24)+DATE(1970,1,1)</f>
        <v>41107.053067129629</v>
      </c>
      <c r="U247" s="17">
        <f>(((Table1[[#This Row],[deadline]]/60)/60)/24)+DATE(1970,1,1)</f>
        <v>41137.053067129629</v>
      </c>
    </row>
    <row r="248" spans="1:21">
      <c r="A248">
        <v>246</v>
      </c>
      <c r="B248" s="3" t="s">
        <v>247</v>
      </c>
      <c r="C248" s="3" t="s">
        <v>4356</v>
      </c>
      <c r="D248" t="str" cm="1">
        <f t="array" ref="D2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48">
        <v>5000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 s="6">
        <f>Table1[[#This Row],[pledged]]/Table1[[#This Row],[goal]]</f>
        <v>3.0546000000000002</v>
      </c>
      <c r="Q248" s="12">
        <f>Table1[[#This Row],[pledged]]/Table1[[#This Row],[backers_count]]</f>
        <v>68.488789237668158</v>
      </c>
      <c r="R248" t="s">
        <v>8310</v>
      </c>
      <c r="S248" t="s">
        <v>8315</v>
      </c>
      <c r="T248" s="17">
        <f>(((Table1[[#This Row],[launched_at]]/60)/60)/24)+DATE(1970,1,1)</f>
        <v>40480.363483796296</v>
      </c>
      <c r="U248" s="17">
        <f>(((Table1[[#This Row],[deadline]]/60)/60)/24)+DATE(1970,1,1)</f>
        <v>40530.405150462961</v>
      </c>
    </row>
    <row r="249" spans="1:21" ht="28.8">
      <c r="A249">
        <v>247</v>
      </c>
      <c r="B249" s="3" t="s">
        <v>248</v>
      </c>
      <c r="C249" s="3" t="s">
        <v>4357</v>
      </c>
      <c r="D249" t="str" cm="1">
        <f t="array" ref="D2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49">
        <v>5000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 s="6">
        <f>Table1[[#This Row],[pledged]]/Table1[[#This Row],[goal]]</f>
        <v>1.341</v>
      </c>
      <c r="Q249" s="12">
        <f>Table1[[#This Row],[pledged]]/Table1[[#This Row],[backers_count]]</f>
        <v>108.14516129032258</v>
      </c>
      <c r="R249" t="s">
        <v>8310</v>
      </c>
      <c r="S249" t="s">
        <v>8315</v>
      </c>
      <c r="T249" s="17">
        <f>(((Table1[[#This Row],[launched_at]]/60)/60)/24)+DATE(1970,1,1)</f>
        <v>40430.604328703703</v>
      </c>
      <c r="U249" s="17">
        <f>(((Table1[[#This Row],[deadline]]/60)/60)/24)+DATE(1970,1,1)</f>
        <v>40467.152083333334</v>
      </c>
    </row>
    <row r="250" spans="1:21">
      <c r="A250">
        <v>248</v>
      </c>
      <c r="B250" s="3" t="s">
        <v>249</v>
      </c>
      <c r="C250" s="3" t="s">
        <v>4358</v>
      </c>
      <c r="D250" t="str" cm="1">
        <f t="array" ref="D2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50">
        <v>85000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 s="6">
        <f>Table1[[#This Row],[pledged]]/Table1[[#This Row],[goal]]</f>
        <v>1.0133294117647058</v>
      </c>
      <c r="Q250" s="12">
        <f>Table1[[#This Row],[pledged]]/Table1[[#This Row],[backers_count]]</f>
        <v>589.95205479452056</v>
      </c>
      <c r="R250" t="s">
        <v>8310</v>
      </c>
      <c r="S250" t="s">
        <v>8315</v>
      </c>
      <c r="T250" s="17">
        <f>(((Table1[[#This Row],[launched_at]]/60)/60)/24)+DATE(1970,1,1)</f>
        <v>40870.774409722224</v>
      </c>
      <c r="U250" s="17">
        <f>(((Table1[[#This Row],[deadline]]/60)/60)/24)+DATE(1970,1,1)</f>
        <v>40915.774409722224</v>
      </c>
    </row>
    <row r="251" spans="1:21">
      <c r="A251">
        <v>249</v>
      </c>
      <c r="B251" s="3" t="s">
        <v>250</v>
      </c>
      <c r="C251" s="3" t="s">
        <v>4359</v>
      </c>
      <c r="D251" t="str" cm="1">
        <f t="array" ref="D2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51">
        <v>10000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 s="6">
        <f>Table1[[#This Row],[pledged]]/Table1[[#This Row],[goal]]</f>
        <v>1.1292</v>
      </c>
      <c r="Q251" s="12">
        <f>Table1[[#This Row],[pledged]]/Table1[[#This Row],[backers_count]]</f>
        <v>48.051063829787232</v>
      </c>
      <c r="R251" t="s">
        <v>8310</v>
      </c>
      <c r="S251" t="s">
        <v>8315</v>
      </c>
      <c r="T251" s="17">
        <f>(((Table1[[#This Row],[launched_at]]/60)/60)/24)+DATE(1970,1,1)</f>
        <v>40332.923842592594</v>
      </c>
      <c r="U251" s="17">
        <f>(((Table1[[#This Row],[deadline]]/60)/60)/24)+DATE(1970,1,1)</f>
        <v>40412.736111111109</v>
      </c>
    </row>
    <row r="252" spans="1:21">
      <c r="A252">
        <v>250</v>
      </c>
      <c r="B252" s="3" t="s">
        <v>251</v>
      </c>
      <c r="C252" s="3" t="s">
        <v>4360</v>
      </c>
      <c r="D252" t="str" cm="1">
        <f t="array" ref="D2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52">
        <v>30000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 s="6">
        <f>Table1[[#This Row],[pledged]]/Table1[[#This Row],[goal]]</f>
        <v>1.0558333333333334</v>
      </c>
      <c r="Q252" s="12">
        <f>Table1[[#This Row],[pledged]]/Table1[[#This Row],[backers_count]]</f>
        <v>72.482837528604122</v>
      </c>
      <c r="R252" t="s">
        <v>8310</v>
      </c>
      <c r="S252" t="s">
        <v>8315</v>
      </c>
      <c r="T252" s="17">
        <f>(((Table1[[#This Row],[launched_at]]/60)/60)/24)+DATE(1970,1,1)</f>
        <v>41401.565868055557</v>
      </c>
      <c r="U252" s="17">
        <f>(((Table1[[#This Row],[deadline]]/60)/60)/24)+DATE(1970,1,1)</f>
        <v>41431.565868055557</v>
      </c>
    </row>
    <row r="253" spans="1:21">
      <c r="A253">
        <v>251</v>
      </c>
      <c r="B253" s="3" t="s">
        <v>252</v>
      </c>
      <c r="C253" s="3" t="s">
        <v>4361</v>
      </c>
      <c r="D253" t="str" cm="1">
        <f t="array" ref="D2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3">
        <v>3500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 s="6">
        <f>Table1[[#This Row],[pledged]]/Table1[[#This Row],[goal]]</f>
        <v>1.2557142857142858</v>
      </c>
      <c r="Q253" s="12">
        <f>Table1[[#This Row],[pledged]]/Table1[[#This Row],[backers_count]]</f>
        <v>57.077922077922075</v>
      </c>
      <c r="R253" t="s">
        <v>8310</v>
      </c>
      <c r="S253" t="s">
        <v>8315</v>
      </c>
      <c r="T253" s="17">
        <f>(((Table1[[#This Row],[launched_at]]/60)/60)/24)+DATE(1970,1,1)</f>
        <v>41013.787569444445</v>
      </c>
      <c r="U253" s="17">
        <f>(((Table1[[#This Row],[deadline]]/60)/60)/24)+DATE(1970,1,1)</f>
        <v>41045.791666666664</v>
      </c>
    </row>
    <row r="254" spans="1:21">
      <c r="A254">
        <v>252</v>
      </c>
      <c r="B254" s="3" t="s">
        <v>253</v>
      </c>
      <c r="C254" s="3" t="s">
        <v>4362</v>
      </c>
      <c r="D254" t="str" cm="1">
        <f t="array" ref="D2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4">
        <v>5000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 s="6">
        <f>Table1[[#This Row],[pledged]]/Table1[[#This Row],[goal]]</f>
        <v>1.8455999999999999</v>
      </c>
      <c r="Q254" s="12">
        <f>Table1[[#This Row],[pledged]]/Table1[[#This Row],[backers_count]]</f>
        <v>85.444444444444443</v>
      </c>
      <c r="R254" t="s">
        <v>8310</v>
      </c>
      <c r="S254" t="s">
        <v>8315</v>
      </c>
      <c r="T254" s="17">
        <f>(((Table1[[#This Row],[launched_at]]/60)/60)/24)+DATE(1970,1,1)</f>
        <v>40266.662708333337</v>
      </c>
      <c r="U254" s="17">
        <f>(((Table1[[#This Row],[deadline]]/60)/60)/24)+DATE(1970,1,1)</f>
        <v>40330.165972222225</v>
      </c>
    </row>
    <row r="255" spans="1:21">
      <c r="A255">
        <v>253</v>
      </c>
      <c r="B255" s="3" t="s">
        <v>254</v>
      </c>
      <c r="C255" s="3" t="s">
        <v>4363</v>
      </c>
      <c r="D255" t="str" cm="1">
        <f t="array" ref="D2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5">
        <v>1500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 s="6">
        <f>Table1[[#This Row],[pledged]]/Table1[[#This Row],[goal]]</f>
        <v>1.0073333333333334</v>
      </c>
      <c r="Q255" s="12">
        <f>Table1[[#This Row],[pledged]]/Table1[[#This Row],[backers_count]]</f>
        <v>215.85714285714286</v>
      </c>
      <c r="R255" t="s">
        <v>8310</v>
      </c>
      <c r="S255" t="s">
        <v>8315</v>
      </c>
      <c r="T255" s="17">
        <f>(((Table1[[#This Row],[launched_at]]/60)/60)/24)+DATE(1970,1,1)</f>
        <v>40924.650868055556</v>
      </c>
      <c r="U255" s="17">
        <f>(((Table1[[#This Row],[deadline]]/60)/60)/24)+DATE(1970,1,1)</f>
        <v>40954.650868055556</v>
      </c>
    </row>
    <row r="256" spans="1:21">
      <c r="A256">
        <v>254</v>
      </c>
      <c r="B256" s="3" t="s">
        <v>255</v>
      </c>
      <c r="C256" s="3" t="s">
        <v>4364</v>
      </c>
      <c r="D256" t="str" cm="1">
        <f t="array" ref="D2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56">
        <v>24000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 s="6">
        <f>Table1[[#This Row],[pledged]]/Table1[[#This Row],[goal]]</f>
        <v>1.1694724999999999</v>
      </c>
      <c r="Q256" s="12">
        <f>Table1[[#This Row],[pledged]]/Table1[[#This Row],[backers_count]]</f>
        <v>89.38643312101911</v>
      </c>
      <c r="R256" t="s">
        <v>8310</v>
      </c>
      <c r="S256" t="s">
        <v>8315</v>
      </c>
      <c r="T256" s="17">
        <f>(((Table1[[#This Row],[launched_at]]/60)/60)/24)+DATE(1970,1,1)</f>
        <v>42263.952662037031</v>
      </c>
      <c r="U256" s="17">
        <f>(((Table1[[#This Row],[deadline]]/60)/60)/24)+DATE(1970,1,1)</f>
        <v>42294.083333333328</v>
      </c>
    </row>
    <row r="257" spans="1:21">
      <c r="A257">
        <v>255</v>
      </c>
      <c r="B257" s="3" t="s">
        <v>256</v>
      </c>
      <c r="C257" s="3" t="s">
        <v>4365</v>
      </c>
      <c r="D257" t="str" cm="1">
        <f t="array" ref="D2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7">
        <v>8000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 s="6">
        <f>Table1[[#This Row],[pledged]]/Table1[[#This Row],[goal]]</f>
        <v>1.0673325</v>
      </c>
      <c r="Q257" s="12">
        <f>Table1[[#This Row],[pledged]]/Table1[[#This Row],[backers_count]]</f>
        <v>45.418404255319146</v>
      </c>
      <c r="R257" t="s">
        <v>8310</v>
      </c>
      <c r="S257" t="s">
        <v>8315</v>
      </c>
      <c r="T257" s="17">
        <f>(((Table1[[#This Row],[launched_at]]/60)/60)/24)+DATE(1970,1,1)</f>
        <v>40588.526412037041</v>
      </c>
      <c r="U257" s="17">
        <f>(((Table1[[#This Row],[deadline]]/60)/60)/24)+DATE(1970,1,1)</f>
        <v>40618.48474537037</v>
      </c>
    </row>
    <row r="258" spans="1:21">
      <c r="A258">
        <v>256</v>
      </c>
      <c r="B258" s="3" t="s">
        <v>257</v>
      </c>
      <c r="C258" s="3" t="s">
        <v>4366</v>
      </c>
      <c r="D258" t="str" cm="1">
        <f t="array" ref="D2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58">
        <v>13000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 s="6">
        <f>Table1[[#This Row],[pledged]]/Table1[[#This Row],[goal]]</f>
        <v>1.391</v>
      </c>
      <c r="Q258" s="12">
        <f>Table1[[#This Row],[pledged]]/Table1[[#This Row],[backers_count]]</f>
        <v>65.756363636363631</v>
      </c>
      <c r="R258" t="s">
        <v>8310</v>
      </c>
      <c r="S258" t="s">
        <v>8315</v>
      </c>
      <c r="T258" s="17">
        <f>(((Table1[[#This Row],[launched_at]]/60)/60)/24)+DATE(1970,1,1)</f>
        <v>41319.769293981481</v>
      </c>
      <c r="U258" s="17">
        <f>(((Table1[[#This Row],[deadline]]/60)/60)/24)+DATE(1970,1,1)</f>
        <v>41349.769293981481</v>
      </c>
    </row>
    <row r="259" spans="1:21">
      <c r="A259">
        <v>257</v>
      </c>
      <c r="B259" s="3" t="s">
        <v>258</v>
      </c>
      <c r="C259" s="3" t="s">
        <v>4367</v>
      </c>
      <c r="D259" t="str" cm="1">
        <f t="array" ref="D2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59">
        <v>35000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 s="6">
        <f>Table1[[#This Row],[pledged]]/Table1[[#This Row],[goal]]</f>
        <v>1.0672648571428571</v>
      </c>
      <c r="Q259" s="12">
        <f>Table1[[#This Row],[pledged]]/Table1[[#This Row],[backers_count]]</f>
        <v>66.70405357142856</v>
      </c>
      <c r="R259" t="s">
        <v>8310</v>
      </c>
      <c r="S259" t="s">
        <v>8315</v>
      </c>
      <c r="T259" s="17">
        <f>(((Table1[[#This Row],[launched_at]]/60)/60)/24)+DATE(1970,1,1)</f>
        <v>42479.626875000002</v>
      </c>
      <c r="U259" s="17">
        <f>(((Table1[[#This Row],[deadline]]/60)/60)/24)+DATE(1970,1,1)</f>
        <v>42509.626875000002</v>
      </c>
    </row>
    <row r="260" spans="1:21">
      <c r="A260">
        <v>258</v>
      </c>
      <c r="B260" s="3" t="s">
        <v>259</v>
      </c>
      <c r="C260" s="3" t="s">
        <v>4368</v>
      </c>
      <c r="D260" t="str" cm="1">
        <f t="array" ref="D2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60">
        <v>30000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 s="6">
        <f>Table1[[#This Row],[pledged]]/Table1[[#This Row],[goal]]</f>
        <v>1.9114</v>
      </c>
      <c r="Q260" s="12">
        <f>Table1[[#This Row],[pledged]]/Table1[[#This Row],[backers_count]]</f>
        <v>83.345930232558146</v>
      </c>
      <c r="R260" t="s">
        <v>8310</v>
      </c>
      <c r="S260" t="s">
        <v>8315</v>
      </c>
      <c r="T260" s="17">
        <f>(((Table1[[#This Row],[launched_at]]/60)/60)/24)+DATE(1970,1,1)</f>
        <v>40682.051689814813</v>
      </c>
      <c r="U260" s="17">
        <f>(((Table1[[#This Row],[deadline]]/60)/60)/24)+DATE(1970,1,1)</f>
        <v>40712.051689814813</v>
      </c>
    </row>
    <row r="261" spans="1:21">
      <c r="A261">
        <v>259</v>
      </c>
      <c r="B261" s="3" t="s">
        <v>260</v>
      </c>
      <c r="C261" s="3" t="s">
        <v>4369</v>
      </c>
      <c r="D261" t="str" cm="1">
        <f t="array" ref="D2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1">
        <v>75000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 s="6">
        <f>Table1[[#This Row],[pledged]]/Table1[[#This Row],[goal]]</f>
        <v>1.3193789333333332</v>
      </c>
      <c r="Q261" s="12">
        <f>Table1[[#This Row],[pledged]]/Table1[[#This Row],[backers_count]]</f>
        <v>105.04609341825902</v>
      </c>
      <c r="R261" t="s">
        <v>8310</v>
      </c>
      <c r="S261" t="s">
        <v>8315</v>
      </c>
      <c r="T261" s="17">
        <f>(((Table1[[#This Row],[launched_at]]/60)/60)/24)+DATE(1970,1,1)</f>
        <v>42072.738067129627</v>
      </c>
      <c r="U261" s="17">
        <f>(((Table1[[#This Row],[deadline]]/60)/60)/24)+DATE(1970,1,1)</f>
        <v>42102.738067129627</v>
      </c>
    </row>
    <row r="262" spans="1:21">
      <c r="A262">
        <v>260</v>
      </c>
      <c r="B262" s="3" t="s">
        <v>261</v>
      </c>
      <c r="C262" s="3" t="s">
        <v>4370</v>
      </c>
      <c r="D262" t="str" cm="1">
        <f t="array" ref="D2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62">
        <v>10000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 s="6">
        <f>Table1[[#This Row],[pledged]]/Table1[[#This Row],[goal]]</f>
        <v>1.0640000000000001</v>
      </c>
      <c r="Q262" s="12">
        <f>Table1[[#This Row],[pledged]]/Table1[[#This Row],[backers_count]]</f>
        <v>120.90909090909091</v>
      </c>
      <c r="R262" t="s">
        <v>8310</v>
      </c>
      <c r="S262" t="s">
        <v>8315</v>
      </c>
      <c r="T262" s="17">
        <f>(((Table1[[#This Row],[launched_at]]/60)/60)/24)+DATE(1970,1,1)</f>
        <v>40330.755543981482</v>
      </c>
      <c r="U262" s="17">
        <f>(((Table1[[#This Row],[deadline]]/60)/60)/24)+DATE(1970,1,1)</f>
        <v>40376.415972222225</v>
      </c>
    </row>
    <row r="263" spans="1:21">
      <c r="A263">
        <v>261</v>
      </c>
      <c r="B263" s="3" t="s">
        <v>262</v>
      </c>
      <c r="C263" s="3" t="s">
        <v>4371</v>
      </c>
      <c r="D263" t="str" cm="1">
        <f t="array" ref="D2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63">
        <v>20000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 s="6">
        <f>Table1[[#This Row],[pledged]]/Table1[[#This Row],[goal]]</f>
        <v>1.0740000000000001</v>
      </c>
      <c r="Q263" s="12">
        <f>Table1[[#This Row],[pledged]]/Table1[[#This Row],[backers_count]]</f>
        <v>97.63636363636364</v>
      </c>
      <c r="R263" t="s">
        <v>8310</v>
      </c>
      <c r="S263" t="s">
        <v>8315</v>
      </c>
      <c r="T263" s="17">
        <f>(((Table1[[#This Row],[launched_at]]/60)/60)/24)+DATE(1970,1,1)</f>
        <v>41017.885462962964</v>
      </c>
      <c r="U263" s="17">
        <f>(((Table1[[#This Row],[deadline]]/60)/60)/24)+DATE(1970,1,1)</f>
        <v>41067.621527777781</v>
      </c>
    </row>
    <row r="264" spans="1:21">
      <c r="A264">
        <v>262</v>
      </c>
      <c r="B264" s="3" t="s">
        <v>263</v>
      </c>
      <c r="C264" s="3" t="s">
        <v>4372</v>
      </c>
      <c r="D264" t="str" cm="1">
        <f t="array" ref="D2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64">
        <v>2500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 s="6">
        <f>Table1[[#This Row],[pledged]]/Table1[[#This Row],[goal]]</f>
        <v>2.4</v>
      </c>
      <c r="Q264" s="12">
        <f>Table1[[#This Row],[pledged]]/Table1[[#This Row],[backers_count]]</f>
        <v>41.379310344827587</v>
      </c>
      <c r="R264" t="s">
        <v>8310</v>
      </c>
      <c r="S264" t="s">
        <v>8315</v>
      </c>
      <c r="T264" s="17">
        <f>(((Table1[[#This Row],[launched_at]]/60)/60)/24)+DATE(1970,1,1)</f>
        <v>40555.24800925926</v>
      </c>
      <c r="U264" s="17">
        <f>(((Table1[[#This Row],[deadline]]/60)/60)/24)+DATE(1970,1,1)</f>
        <v>40600.24800925926</v>
      </c>
    </row>
    <row r="265" spans="1:21" ht="28.8">
      <c r="A265">
        <v>263</v>
      </c>
      <c r="B265" s="3" t="s">
        <v>264</v>
      </c>
      <c r="C265" s="3" t="s">
        <v>4373</v>
      </c>
      <c r="D265" t="str" cm="1">
        <f t="array" ref="D2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65">
        <v>25000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 s="6">
        <f>Table1[[#This Row],[pledged]]/Table1[[#This Row],[goal]]</f>
        <v>1.1808107999999999</v>
      </c>
      <c r="Q265" s="12">
        <f>Table1[[#This Row],[pledged]]/Table1[[#This Row],[backers_count]]</f>
        <v>30.654485981308412</v>
      </c>
      <c r="R265" t="s">
        <v>8310</v>
      </c>
      <c r="S265" t="s">
        <v>8315</v>
      </c>
      <c r="T265" s="17">
        <f>(((Table1[[#This Row],[launched_at]]/60)/60)/24)+DATE(1970,1,1)</f>
        <v>41149.954791666663</v>
      </c>
      <c r="U265" s="17">
        <f>(((Table1[[#This Row],[deadline]]/60)/60)/24)+DATE(1970,1,1)</f>
        <v>41179.954791666663</v>
      </c>
    </row>
    <row r="266" spans="1:21" ht="28.8">
      <c r="A266">
        <v>264</v>
      </c>
      <c r="B266" s="3" t="s">
        <v>265</v>
      </c>
      <c r="C266" s="3" t="s">
        <v>4374</v>
      </c>
      <c r="D266" t="str" cm="1">
        <f t="array" ref="D2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66">
        <v>5000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 s="6">
        <f>Table1[[#This Row],[pledged]]/Table1[[#This Row],[goal]]</f>
        <v>1.1819999999999999</v>
      </c>
      <c r="Q266" s="12">
        <f>Table1[[#This Row],[pledged]]/Table1[[#This Row],[backers_count]]</f>
        <v>64.945054945054949</v>
      </c>
      <c r="R266" t="s">
        <v>8310</v>
      </c>
      <c r="S266" t="s">
        <v>8315</v>
      </c>
      <c r="T266" s="17">
        <f>(((Table1[[#This Row],[launched_at]]/60)/60)/24)+DATE(1970,1,1)</f>
        <v>41010.620312500003</v>
      </c>
      <c r="U266" s="17">
        <f>(((Table1[[#This Row],[deadline]]/60)/60)/24)+DATE(1970,1,1)</f>
        <v>41040.620312500003</v>
      </c>
    </row>
    <row r="267" spans="1:21">
      <c r="A267">
        <v>265</v>
      </c>
      <c r="B267" s="3" t="s">
        <v>266</v>
      </c>
      <c r="C267" s="3" t="s">
        <v>4375</v>
      </c>
      <c r="D267" t="str" cm="1">
        <f t="array" ref="D2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67">
        <v>5000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 s="6">
        <f>Table1[[#This Row],[pledged]]/Table1[[#This Row],[goal]]</f>
        <v>1.111</v>
      </c>
      <c r="Q267" s="12">
        <f>Table1[[#This Row],[pledged]]/Table1[[#This Row],[backers_count]]</f>
        <v>95.775862068965523</v>
      </c>
      <c r="R267" t="s">
        <v>8310</v>
      </c>
      <c r="S267" t="s">
        <v>8315</v>
      </c>
      <c r="T267" s="17">
        <f>(((Table1[[#This Row],[launched_at]]/60)/60)/24)+DATE(1970,1,1)</f>
        <v>40267.245717592588</v>
      </c>
      <c r="U267" s="17">
        <f>(((Table1[[#This Row],[deadline]]/60)/60)/24)+DATE(1970,1,1)</f>
        <v>40308.844444444447</v>
      </c>
    </row>
    <row r="268" spans="1:21">
      <c r="A268">
        <v>266</v>
      </c>
      <c r="B268" s="3" t="s">
        <v>267</v>
      </c>
      <c r="C268" s="3" t="s">
        <v>4376</v>
      </c>
      <c r="D268" t="str" cm="1">
        <f t="array" ref="D2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68">
        <v>1000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 s="6">
        <f>Table1[[#This Row],[pledged]]/Table1[[#This Row],[goal]]</f>
        <v>1.4550000000000001</v>
      </c>
      <c r="Q268" s="12">
        <f>Table1[[#This Row],[pledged]]/Table1[[#This Row],[backers_count]]</f>
        <v>40.416666666666664</v>
      </c>
      <c r="R268" t="s">
        <v>8310</v>
      </c>
      <c r="S268" t="s">
        <v>8315</v>
      </c>
      <c r="T268" s="17">
        <f>(((Table1[[#This Row],[launched_at]]/60)/60)/24)+DATE(1970,1,1)</f>
        <v>40205.174849537041</v>
      </c>
      <c r="U268" s="17">
        <f>(((Table1[[#This Row],[deadline]]/60)/60)/24)+DATE(1970,1,1)</f>
        <v>40291.160416666666</v>
      </c>
    </row>
    <row r="269" spans="1:21">
      <c r="A269">
        <v>267</v>
      </c>
      <c r="B269" s="3" t="s">
        <v>268</v>
      </c>
      <c r="C269" s="3" t="s">
        <v>4377</v>
      </c>
      <c r="D269" t="str" cm="1">
        <f t="array" ref="D2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69">
        <v>9850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 s="6">
        <f>Table1[[#This Row],[pledged]]/Table1[[#This Row],[goal]]</f>
        <v>1.3162883248730965</v>
      </c>
      <c r="Q269" s="12">
        <f>Table1[[#This Row],[pledged]]/Table1[[#This Row],[backers_count]]</f>
        <v>78.578424242424248</v>
      </c>
      <c r="R269" t="s">
        <v>8310</v>
      </c>
      <c r="S269" t="s">
        <v>8315</v>
      </c>
      <c r="T269" s="17">
        <f>(((Table1[[#This Row],[launched_at]]/60)/60)/24)+DATE(1970,1,1)</f>
        <v>41785.452534722222</v>
      </c>
      <c r="U269" s="17">
        <f>(((Table1[[#This Row],[deadline]]/60)/60)/24)+DATE(1970,1,1)</f>
        <v>41815.452534722222</v>
      </c>
    </row>
    <row r="270" spans="1:21">
      <c r="A270">
        <v>268</v>
      </c>
      <c r="B270" s="3" t="s">
        <v>269</v>
      </c>
      <c r="C270" s="3" t="s">
        <v>4378</v>
      </c>
      <c r="D270" t="str" cm="1">
        <f t="array" ref="D2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0">
        <v>5000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 s="6">
        <f>Table1[[#This Row],[pledged]]/Table1[[#This Row],[goal]]</f>
        <v>1.1140000000000001</v>
      </c>
      <c r="Q270" s="12">
        <f>Table1[[#This Row],[pledged]]/Table1[[#This Row],[backers_count]]</f>
        <v>50.18018018018018</v>
      </c>
      <c r="R270" t="s">
        <v>8310</v>
      </c>
      <c r="S270" t="s">
        <v>8315</v>
      </c>
      <c r="T270" s="17">
        <f>(((Table1[[#This Row],[launched_at]]/60)/60)/24)+DATE(1970,1,1)</f>
        <v>40809.15252314815</v>
      </c>
      <c r="U270" s="17">
        <f>(((Table1[[#This Row],[deadline]]/60)/60)/24)+DATE(1970,1,1)</f>
        <v>40854.194189814814</v>
      </c>
    </row>
    <row r="271" spans="1:21">
      <c r="A271">
        <v>269</v>
      </c>
      <c r="B271" s="3" t="s">
        <v>270</v>
      </c>
      <c r="C271" s="3" t="s">
        <v>4379</v>
      </c>
      <c r="D271" t="str" cm="1">
        <f t="array" ref="D2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71">
        <v>100000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 s="6">
        <f>Table1[[#This Row],[pledged]]/Table1[[#This Row],[goal]]</f>
        <v>1.4723377</v>
      </c>
      <c r="Q271" s="12">
        <f>Table1[[#This Row],[pledged]]/Table1[[#This Row],[backers_count]]</f>
        <v>92.251735588972423</v>
      </c>
      <c r="R271" t="s">
        <v>8310</v>
      </c>
      <c r="S271" t="s">
        <v>8315</v>
      </c>
      <c r="T271" s="17">
        <f>(((Table1[[#This Row],[launched_at]]/60)/60)/24)+DATE(1970,1,1)</f>
        <v>42758.197013888886</v>
      </c>
      <c r="U271" s="17">
        <f>(((Table1[[#This Row],[deadline]]/60)/60)/24)+DATE(1970,1,1)</f>
        <v>42788.197013888886</v>
      </c>
    </row>
    <row r="272" spans="1:21">
      <c r="A272">
        <v>270</v>
      </c>
      <c r="B272" s="3" t="s">
        <v>271</v>
      </c>
      <c r="C272" s="3" t="s">
        <v>4380</v>
      </c>
      <c r="D272" t="str" cm="1">
        <f t="array" ref="D2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2">
        <v>2300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 s="6">
        <f>Table1[[#This Row],[pledged]]/Table1[[#This Row],[goal]]</f>
        <v>1.5260869565217392</v>
      </c>
      <c r="Q272" s="12">
        <f>Table1[[#This Row],[pledged]]/Table1[[#This Row],[backers_count]]</f>
        <v>57.540983606557376</v>
      </c>
      <c r="R272" t="s">
        <v>8310</v>
      </c>
      <c r="S272" t="s">
        <v>8315</v>
      </c>
      <c r="T272" s="17">
        <f>(((Table1[[#This Row],[launched_at]]/60)/60)/24)+DATE(1970,1,1)</f>
        <v>40637.866550925923</v>
      </c>
      <c r="U272" s="17">
        <f>(((Table1[[#This Row],[deadline]]/60)/60)/24)+DATE(1970,1,1)</f>
        <v>40688.166666666664</v>
      </c>
    </row>
    <row r="273" spans="1:21">
      <c r="A273">
        <v>271</v>
      </c>
      <c r="B273" s="3" t="s">
        <v>272</v>
      </c>
      <c r="C273" s="3" t="s">
        <v>4381</v>
      </c>
      <c r="D273" t="str" cm="1">
        <f t="array" ref="D2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73">
        <v>30000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 s="6">
        <f>Table1[[#This Row],[pledged]]/Table1[[#This Row],[goal]]</f>
        <v>1.0468</v>
      </c>
      <c r="Q273" s="12">
        <f>Table1[[#This Row],[pledged]]/Table1[[#This Row],[backers_count]]</f>
        <v>109.42160278745645</v>
      </c>
      <c r="R273" t="s">
        <v>8310</v>
      </c>
      <c r="S273" t="s">
        <v>8315</v>
      </c>
      <c r="T273" s="17">
        <f>(((Table1[[#This Row],[launched_at]]/60)/60)/24)+DATE(1970,1,1)</f>
        <v>41612.10024305556</v>
      </c>
      <c r="U273" s="17">
        <f>(((Table1[[#This Row],[deadline]]/60)/60)/24)+DATE(1970,1,1)</f>
        <v>41641.333333333336</v>
      </c>
    </row>
    <row r="274" spans="1:21" ht="28.8">
      <c r="A274">
        <v>272</v>
      </c>
      <c r="B274" s="3" t="s">
        <v>273</v>
      </c>
      <c r="C274" s="3" t="s">
        <v>4382</v>
      </c>
      <c r="D274" t="str" cm="1">
        <f t="array" ref="D2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4">
        <v>3000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 s="6">
        <f>Table1[[#This Row],[pledged]]/Table1[[#This Row],[goal]]</f>
        <v>1.7743366666666667</v>
      </c>
      <c r="Q274" s="12">
        <f>Table1[[#This Row],[pledged]]/Table1[[#This Row],[backers_count]]</f>
        <v>81.892461538461546</v>
      </c>
      <c r="R274" t="s">
        <v>8310</v>
      </c>
      <c r="S274" t="s">
        <v>8315</v>
      </c>
      <c r="T274" s="17">
        <f>(((Table1[[#This Row],[launched_at]]/60)/60)/24)+DATE(1970,1,1)</f>
        <v>40235.900358796294</v>
      </c>
      <c r="U274" s="17">
        <f>(((Table1[[#This Row],[deadline]]/60)/60)/24)+DATE(1970,1,1)</f>
        <v>40296.78402777778</v>
      </c>
    </row>
    <row r="275" spans="1:21">
      <c r="A275">
        <v>273</v>
      </c>
      <c r="B275" s="3" t="s">
        <v>274</v>
      </c>
      <c r="C275" s="3" t="s">
        <v>4383</v>
      </c>
      <c r="D275" t="str" cm="1">
        <f t="array" ref="D2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5">
        <v>5000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 s="6">
        <f>Table1[[#This Row],[pledged]]/Table1[[#This Row],[goal]]</f>
        <v>1.077758</v>
      </c>
      <c r="Q275" s="12">
        <f>Table1[[#This Row],[pledged]]/Table1[[#This Row],[backers_count]]</f>
        <v>45.667711864406776</v>
      </c>
      <c r="R275" t="s">
        <v>8310</v>
      </c>
      <c r="S275" t="s">
        <v>8315</v>
      </c>
      <c r="T275" s="17">
        <f>(((Table1[[#This Row],[launched_at]]/60)/60)/24)+DATE(1970,1,1)</f>
        <v>40697.498449074075</v>
      </c>
      <c r="U275" s="17">
        <f>(((Table1[[#This Row],[deadline]]/60)/60)/24)+DATE(1970,1,1)</f>
        <v>40727.498449074075</v>
      </c>
    </row>
    <row r="276" spans="1:21">
      <c r="A276">
        <v>274</v>
      </c>
      <c r="B276" s="3" t="s">
        <v>275</v>
      </c>
      <c r="C276" s="3" t="s">
        <v>4384</v>
      </c>
      <c r="D276" t="str" cm="1">
        <f t="array" ref="D2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6">
        <v>4000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 s="6">
        <f>Table1[[#This Row],[pledged]]/Table1[[#This Row],[goal]]</f>
        <v>1.56</v>
      </c>
      <c r="Q276" s="12">
        <f>Table1[[#This Row],[pledged]]/Table1[[#This Row],[backers_count]]</f>
        <v>55.221238938053098</v>
      </c>
      <c r="R276" t="s">
        <v>8310</v>
      </c>
      <c r="S276" t="s">
        <v>8315</v>
      </c>
      <c r="T276" s="17">
        <f>(((Table1[[#This Row],[launched_at]]/60)/60)/24)+DATE(1970,1,1)</f>
        <v>40969.912372685183</v>
      </c>
      <c r="U276" s="17">
        <f>(((Table1[[#This Row],[deadline]]/60)/60)/24)+DATE(1970,1,1)</f>
        <v>41004.290972222225</v>
      </c>
    </row>
    <row r="277" spans="1:21">
      <c r="A277">
        <v>275</v>
      </c>
      <c r="B277" s="3" t="s">
        <v>276</v>
      </c>
      <c r="C277" s="3" t="s">
        <v>4385</v>
      </c>
      <c r="D277" t="str" cm="1">
        <f t="array" ref="D2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77">
        <v>20000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 s="6">
        <f>Table1[[#This Row],[pledged]]/Table1[[#This Row],[goal]]</f>
        <v>1.08395</v>
      </c>
      <c r="Q277" s="12">
        <f>Table1[[#This Row],[pledged]]/Table1[[#This Row],[backers_count]]</f>
        <v>65.298192771084331</v>
      </c>
      <c r="R277" t="s">
        <v>8310</v>
      </c>
      <c r="S277" t="s">
        <v>8315</v>
      </c>
      <c r="T277" s="17">
        <f>(((Table1[[#This Row],[launched_at]]/60)/60)/24)+DATE(1970,1,1)</f>
        <v>41193.032013888893</v>
      </c>
      <c r="U277" s="17">
        <f>(((Table1[[#This Row],[deadline]]/60)/60)/24)+DATE(1970,1,1)</f>
        <v>41223.073680555557</v>
      </c>
    </row>
    <row r="278" spans="1:21">
      <c r="A278">
        <v>276</v>
      </c>
      <c r="B278" s="3" t="s">
        <v>277</v>
      </c>
      <c r="C278" s="3" t="s">
        <v>4386</v>
      </c>
      <c r="D278" t="str" cm="1">
        <f t="array" ref="D2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8">
        <v>4000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 s="6">
        <f>Table1[[#This Row],[pledged]]/Table1[[#This Row],[goal]]</f>
        <v>1.476</v>
      </c>
      <c r="Q278" s="12">
        <f>Table1[[#This Row],[pledged]]/Table1[[#This Row],[backers_count]]</f>
        <v>95.225806451612897</v>
      </c>
      <c r="R278" t="s">
        <v>8310</v>
      </c>
      <c r="S278" t="s">
        <v>8315</v>
      </c>
      <c r="T278" s="17">
        <f>(((Table1[[#This Row],[launched_at]]/60)/60)/24)+DATE(1970,1,1)</f>
        <v>40967.081874999996</v>
      </c>
      <c r="U278" s="17">
        <f>(((Table1[[#This Row],[deadline]]/60)/60)/24)+DATE(1970,1,1)</f>
        <v>41027.040208333332</v>
      </c>
    </row>
    <row r="279" spans="1:21">
      <c r="A279">
        <v>277</v>
      </c>
      <c r="B279" s="3" t="s">
        <v>278</v>
      </c>
      <c r="C279" s="3" t="s">
        <v>4387</v>
      </c>
      <c r="D279" t="str" cm="1">
        <f t="array" ref="D2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79">
        <v>65000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 s="6">
        <f>Table1[[#This Row],[pledged]]/Table1[[#This Row],[goal]]</f>
        <v>1.1038153846153846</v>
      </c>
      <c r="Q279" s="12">
        <f>Table1[[#This Row],[pledged]]/Table1[[#This Row],[backers_count]]</f>
        <v>75.444794952681391</v>
      </c>
      <c r="R279" t="s">
        <v>8310</v>
      </c>
      <c r="S279" t="s">
        <v>8315</v>
      </c>
      <c r="T279" s="17">
        <f>(((Table1[[#This Row],[launched_at]]/60)/60)/24)+DATE(1970,1,1)</f>
        <v>42117.891423611116</v>
      </c>
      <c r="U279" s="17">
        <f>(((Table1[[#This Row],[deadline]]/60)/60)/24)+DATE(1970,1,1)</f>
        <v>42147.891423611116</v>
      </c>
    </row>
    <row r="280" spans="1:21">
      <c r="A280">
        <v>278</v>
      </c>
      <c r="B280" s="3" t="s">
        <v>279</v>
      </c>
      <c r="C280" s="3" t="s">
        <v>4388</v>
      </c>
      <c r="D280" t="str" cm="1">
        <f t="array" ref="D2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80">
        <v>27000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 s="6">
        <f>Table1[[#This Row],[pledged]]/Table1[[#This Row],[goal]]</f>
        <v>1.5034814814814814</v>
      </c>
      <c r="Q280" s="12">
        <f>Table1[[#This Row],[pledged]]/Table1[[#This Row],[backers_count]]</f>
        <v>97.816867469879512</v>
      </c>
      <c r="R280" t="s">
        <v>8310</v>
      </c>
      <c r="S280" t="s">
        <v>8315</v>
      </c>
      <c r="T280" s="17">
        <f>(((Table1[[#This Row],[launched_at]]/60)/60)/24)+DATE(1970,1,1)</f>
        <v>41164.040960648148</v>
      </c>
      <c r="U280" s="17">
        <f>(((Table1[[#This Row],[deadline]]/60)/60)/24)+DATE(1970,1,1)</f>
        <v>41194.040960648148</v>
      </c>
    </row>
    <row r="281" spans="1:21">
      <c r="A281">
        <v>279</v>
      </c>
      <c r="B281" s="3" t="s">
        <v>280</v>
      </c>
      <c r="C281" s="3" t="s">
        <v>4389</v>
      </c>
      <c r="D281" t="str" cm="1">
        <f t="array" ref="D2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81">
        <v>17000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 s="6">
        <f>Table1[[#This Row],[pledged]]/Table1[[#This Row],[goal]]</f>
        <v>1.5731829411764706</v>
      </c>
      <c r="Q281" s="12">
        <f>Table1[[#This Row],[pledged]]/Table1[[#This Row],[backers_count]]</f>
        <v>87.685606557377056</v>
      </c>
      <c r="R281" t="s">
        <v>8310</v>
      </c>
      <c r="S281" t="s">
        <v>8315</v>
      </c>
      <c r="T281" s="17">
        <f>(((Table1[[#This Row],[launched_at]]/60)/60)/24)+DATE(1970,1,1)</f>
        <v>42759.244166666671</v>
      </c>
      <c r="U281" s="17">
        <f>(((Table1[[#This Row],[deadline]]/60)/60)/24)+DATE(1970,1,1)</f>
        <v>42793.084027777775</v>
      </c>
    </row>
    <row r="282" spans="1:21">
      <c r="A282">
        <v>280</v>
      </c>
      <c r="B282" s="3" t="s">
        <v>281</v>
      </c>
      <c r="C282" s="3" t="s">
        <v>4390</v>
      </c>
      <c r="D282" t="str" cm="1">
        <f t="array" ref="D2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82">
        <v>75000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 s="6">
        <f>Table1[[#This Row],[pledged]]/Table1[[#This Row],[goal]]</f>
        <v>1.5614399999999999</v>
      </c>
      <c r="Q282" s="12">
        <f>Table1[[#This Row],[pledged]]/Table1[[#This Row],[backers_count]]</f>
        <v>54.748948106591868</v>
      </c>
      <c r="R282" t="s">
        <v>8310</v>
      </c>
      <c r="S282" t="s">
        <v>8315</v>
      </c>
      <c r="T282" s="17">
        <f>(((Table1[[#This Row],[launched_at]]/60)/60)/24)+DATE(1970,1,1)</f>
        <v>41744.590682870366</v>
      </c>
      <c r="U282" s="17">
        <f>(((Table1[[#This Row],[deadline]]/60)/60)/24)+DATE(1970,1,1)</f>
        <v>41789.590682870366</v>
      </c>
    </row>
    <row r="283" spans="1:21">
      <c r="A283">
        <v>281</v>
      </c>
      <c r="B283" s="3" t="s">
        <v>282</v>
      </c>
      <c r="C283" s="3" t="s">
        <v>4391</v>
      </c>
      <c r="D283" t="str" cm="1">
        <f t="array" ref="D2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83">
        <v>5500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 s="6">
        <f>Table1[[#This Row],[pledged]]/Table1[[#This Row],[goal]]</f>
        <v>1.2058763636363636</v>
      </c>
      <c r="Q283" s="12">
        <f>Table1[[#This Row],[pledged]]/Table1[[#This Row],[backers_count]]</f>
        <v>83.953417721518989</v>
      </c>
      <c r="R283" t="s">
        <v>8310</v>
      </c>
      <c r="S283" t="s">
        <v>8315</v>
      </c>
      <c r="T283" s="17">
        <f>(((Table1[[#This Row],[launched_at]]/60)/60)/24)+DATE(1970,1,1)</f>
        <v>39950.163344907407</v>
      </c>
      <c r="U283" s="17">
        <f>(((Table1[[#This Row],[deadline]]/60)/60)/24)+DATE(1970,1,1)</f>
        <v>40035.80972222222</v>
      </c>
    </row>
    <row r="284" spans="1:21">
      <c r="A284">
        <v>282</v>
      </c>
      <c r="B284" s="3" t="s">
        <v>283</v>
      </c>
      <c r="C284" s="3" t="s">
        <v>4392</v>
      </c>
      <c r="D284" t="str" cm="1">
        <f t="array" ref="D2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284">
        <v>45000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 s="6">
        <f>Table1[[#This Row],[pledged]]/Table1[[#This Row],[goal]]</f>
        <v>1.0118888888888888</v>
      </c>
      <c r="Q284" s="12">
        <f>Table1[[#This Row],[pledged]]/Table1[[#This Row],[backers_count]]</f>
        <v>254.38547486033519</v>
      </c>
      <c r="R284" t="s">
        <v>8310</v>
      </c>
      <c r="S284" t="s">
        <v>8315</v>
      </c>
      <c r="T284" s="17">
        <f>(((Table1[[#This Row],[launched_at]]/60)/60)/24)+DATE(1970,1,1)</f>
        <v>40194.920046296298</v>
      </c>
      <c r="U284" s="17">
        <f>(((Table1[[#This Row],[deadline]]/60)/60)/24)+DATE(1970,1,1)</f>
        <v>40231.916666666664</v>
      </c>
    </row>
    <row r="285" spans="1:21">
      <c r="A285">
        <v>283</v>
      </c>
      <c r="B285" s="3" t="s">
        <v>284</v>
      </c>
      <c r="C285" s="3" t="s">
        <v>4393</v>
      </c>
      <c r="D285" t="str" cm="1">
        <f t="array" ref="D2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85">
        <v>18000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 s="6">
        <f>Table1[[#This Row],[pledged]]/Table1[[#This Row],[goal]]</f>
        <v>1.142725</v>
      </c>
      <c r="Q285" s="12">
        <f>Table1[[#This Row],[pledged]]/Table1[[#This Row],[backers_count]]</f>
        <v>101.8269801980198</v>
      </c>
      <c r="R285" t="s">
        <v>8310</v>
      </c>
      <c r="S285" t="s">
        <v>8315</v>
      </c>
      <c r="T285" s="17">
        <f>(((Table1[[#This Row],[launched_at]]/60)/60)/24)+DATE(1970,1,1)</f>
        <v>40675.71</v>
      </c>
      <c r="U285" s="17">
        <f>(((Table1[[#This Row],[deadline]]/60)/60)/24)+DATE(1970,1,1)</f>
        <v>40695.207638888889</v>
      </c>
    </row>
    <row r="286" spans="1:21">
      <c r="A286">
        <v>284</v>
      </c>
      <c r="B286" s="3" t="s">
        <v>285</v>
      </c>
      <c r="C286" s="3" t="s">
        <v>4394</v>
      </c>
      <c r="D286" t="str" cm="1">
        <f t="array" ref="D2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286">
        <v>40000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 s="6">
        <f>Table1[[#This Row],[pledged]]/Table1[[#This Row],[goal]]</f>
        <v>1.0462615</v>
      </c>
      <c r="Q286" s="12">
        <f>Table1[[#This Row],[pledged]]/Table1[[#This Row],[backers_count]]</f>
        <v>55.066394736842106</v>
      </c>
      <c r="R286" t="s">
        <v>8310</v>
      </c>
      <c r="S286" t="s">
        <v>8315</v>
      </c>
      <c r="T286" s="17">
        <f>(((Table1[[#This Row],[launched_at]]/60)/60)/24)+DATE(1970,1,1)</f>
        <v>40904.738194444442</v>
      </c>
      <c r="U286" s="17">
        <f>(((Table1[[#This Row],[deadline]]/60)/60)/24)+DATE(1970,1,1)</f>
        <v>40929.738194444442</v>
      </c>
    </row>
    <row r="287" spans="1:21">
      <c r="A287">
        <v>285</v>
      </c>
      <c r="B287" s="3" t="s">
        <v>286</v>
      </c>
      <c r="C287" s="3" t="s">
        <v>4395</v>
      </c>
      <c r="D287" t="str" cm="1">
        <f t="array" ref="D2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87">
        <v>14000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 s="6">
        <f>Table1[[#This Row],[pledged]]/Table1[[#This Row],[goal]]</f>
        <v>2.2882507142857142</v>
      </c>
      <c r="Q287" s="12">
        <f>Table1[[#This Row],[pledged]]/Table1[[#This Row],[backers_count]]</f>
        <v>56.901438721136763</v>
      </c>
      <c r="R287" t="s">
        <v>8310</v>
      </c>
      <c r="S287" t="s">
        <v>8315</v>
      </c>
      <c r="T287" s="17">
        <f>(((Table1[[#This Row],[launched_at]]/60)/60)/24)+DATE(1970,1,1)</f>
        <v>41506.756111111114</v>
      </c>
      <c r="U287" s="17">
        <f>(((Table1[[#This Row],[deadline]]/60)/60)/24)+DATE(1970,1,1)</f>
        <v>41536.756111111114</v>
      </c>
    </row>
    <row r="288" spans="1:21">
      <c r="A288">
        <v>286</v>
      </c>
      <c r="B288" s="3" t="s">
        <v>287</v>
      </c>
      <c r="C288" s="3" t="s">
        <v>4396</v>
      </c>
      <c r="D288" t="str" cm="1">
        <f t="array" ref="D2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88">
        <v>15000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 s="6">
        <f>Table1[[#This Row],[pledged]]/Table1[[#This Row],[goal]]</f>
        <v>1.0915333333333332</v>
      </c>
      <c r="Q288" s="12">
        <f>Table1[[#This Row],[pledged]]/Table1[[#This Row],[backers_count]]</f>
        <v>121.28148148148148</v>
      </c>
      <c r="R288" t="s">
        <v>8310</v>
      </c>
      <c r="S288" t="s">
        <v>8315</v>
      </c>
      <c r="T288" s="17">
        <f>(((Table1[[#This Row],[launched_at]]/60)/60)/24)+DATE(1970,1,1)</f>
        <v>41313.816249999996</v>
      </c>
      <c r="U288" s="17">
        <f>(((Table1[[#This Row],[deadline]]/60)/60)/24)+DATE(1970,1,1)</f>
        <v>41358.774583333332</v>
      </c>
    </row>
    <row r="289" spans="1:21">
      <c r="A289">
        <v>287</v>
      </c>
      <c r="B289" s="3" t="s">
        <v>288</v>
      </c>
      <c r="C289" s="3" t="s">
        <v>4397</v>
      </c>
      <c r="D289" t="str" cm="1">
        <f t="array" ref="D2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89">
        <v>15000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 s="6">
        <f>Table1[[#This Row],[pledged]]/Table1[[#This Row],[goal]]</f>
        <v>1.7629999999999999</v>
      </c>
      <c r="Q289" s="12">
        <f>Table1[[#This Row],[pledged]]/Table1[[#This Row],[backers_count]]</f>
        <v>91.189655172413794</v>
      </c>
      <c r="R289" t="s">
        <v>8310</v>
      </c>
      <c r="S289" t="s">
        <v>8315</v>
      </c>
      <c r="T289" s="17">
        <f>(((Table1[[#This Row],[launched_at]]/60)/60)/24)+DATE(1970,1,1)</f>
        <v>41184.277986111112</v>
      </c>
      <c r="U289" s="17">
        <f>(((Table1[[#This Row],[deadline]]/60)/60)/24)+DATE(1970,1,1)</f>
        <v>41215.166666666664</v>
      </c>
    </row>
    <row r="290" spans="1:21">
      <c r="A290">
        <v>288</v>
      </c>
      <c r="B290" s="3" t="s">
        <v>289</v>
      </c>
      <c r="C290" s="3" t="s">
        <v>4398</v>
      </c>
      <c r="D290" t="str" cm="1">
        <f t="array" ref="D2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90">
        <v>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 s="6">
        <f>Table1[[#This Row],[pledged]]/Table1[[#This Row],[goal]]</f>
        <v>1.0321061999999999</v>
      </c>
      <c r="Q290" s="12">
        <f>Table1[[#This Row],[pledged]]/Table1[[#This Row],[backers_count]]</f>
        <v>115.44812080536913</v>
      </c>
      <c r="R290" t="s">
        <v>8310</v>
      </c>
      <c r="S290" t="s">
        <v>8315</v>
      </c>
      <c r="T290" s="17">
        <f>(((Table1[[#This Row],[launched_at]]/60)/60)/24)+DATE(1970,1,1)</f>
        <v>41051.168900462959</v>
      </c>
      <c r="U290" s="17">
        <f>(((Table1[[#This Row],[deadline]]/60)/60)/24)+DATE(1970,1,1)</f>
        <v>41086.168900462959</v>
      </c>
    </row>
    <row r="291" spans="1:21">
      <c r="A291">
        <v>289</v>
      </c>
      <c r="B291" s="3" t="s">
        <v>290</v>
      </c>
      <c r="C291" s="3" t="s">
        <v>4399</v>
      </c>
      <c r="D291" t="str" cm="1">
        <f t="array" ref="D2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91">
        <v>15000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 s="6">
        <f>Table1[[#This Row],[pledged]]/Table1[[#This Row],[goal]]</f>
        <v>1.0482</v>
      </c>
      <c r="Q291" s="12">
        <f>Table1[[#This Row],[pledged]]/Table1[[#This Row],[backers_count]]</f>
        <v>67.771551724137936</v>
      </c>
      <c r="R291" t="s">
        <v>8310</v>
      </c>
      <c r="S291" t="s">
        <v>8315</v>
      </c>
      <c r="T291" s="17">
        <f>(((Table1[[#This Row],[launched_at]]/60)/60)/24)+DATE(1970,1,1)</f>
        <v>41550.456412037034</v>
      </c>
      <c r="U291" s="17">
        <f>(((Table1[[#This Row],[deadline]]/60)/60)/24)+DATE(1970,1,1)</f>
        <v>41580.456412037034</v>
      </c>
    </row>
    <row r="292" spans="1:21">
      <c r="A292">
        <v>290</v>
      </c>
      <c r="B292" s="3" t="s">
        <v>291</v>
      </c>
      <c r="C292" s="3" t="s">
        <v>4400</v>
      </c>
      <c r="D292" t="str" cm="1">
        <f t="array" ref="D2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2">
        <v>4500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 s="6">
        <f>Table1[[#This Row],[pledged]]/Table1[[#This Row],[goal]]</f>
        <v>1.0668444444444445</v>
      </c>
      <c r="Q292" s="12">
        <f>Table1[[#This Row],[pledged]]/Table1[[#This Row],[backers_count]]</f>
        <v>28.576190476190476</v>
      </c>
      <c r="R292" t="s">
        <v>8310</v>
      </c>
      <c r="S292" t="s">
        <v>8315</v>
      </c>
      <c r="T292" s="17">
        <f>(((Table1[[#This Row],[launched_at]]/60)/60)/24)+DATE(1970,1,1)</f>
        <v>40526.36917824074</v>
      </c>
      <c r="U292" s="17">
        <f>(((Table1[[#This Row],[deadline]]/60)/60)/24)+DATE(1970,1,1)</f>
        <v>40576.332638888889</v>
      </c>
    </row>
    <row r="293" spans="1:21">
      <c r="A293">
        <v>291</v>
      </c>
      <c r="B293" s="3" t="s">
        <v>292</v>
      </c>
      <c r="C293" s="3" t="s">
        <v>4401</v>
      </c>
      <c r="D293" t="str" cm="1">
        <f t="array" ref="D2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3">
        <v>5000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 s="6">
        <f>Table1[[#This Row],[pledged]]/Table1[[#This Row],[goal]]</f>
        <v>1.2001999999999999</v>
      </c>
      <c r="Q293" s="12">
        <f>Table1[[#This Row],[pledged]]/Table1[[#This Row],[backers_count]]</f>
        <v>46.8828125</v>
      </c>
      <c r="R293" t="s">
        <v>8310</v>
      </c>
      <c r="S293" t="s">
        <v>8315</v>
      </c>
      <c r="T293" s="17">
        <f>(((Table1[[#This Row],[launched_at]]/60)/60)/24)+DATE(1970,1,1)</f>
        <v>41376.769050925926</v>
      </c>
      <c r="U293" s="17">
        <f>(((Table1[[#This Row],[deadline]]/60)/60)/24)+DATE(1970,1,1)</f>
        <v>41395.000694444447</v>
      </c>
    </row>
    <row r="294" spans="1:21">
      <c r="A294">
        <v>292</v>
      </c>
      <c r="B294" s="3" t="s">
        <v>293</v>
      </c>
      <c r="C294" s="3" t="s">
        <v>4402</v>
      </c>
      <c r="D294" t="str" cm="1">
        <f t="array" ref="D2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94">
        <v>75000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 s="6">
        <f>Table1[[#This Row],[pledged]]/Table1[[#This Row],[goal]]</f>
        <v>1.0150693333333334</v>
      </c>
      <c r="Q294" s="12">
        <f>Table1[[#This Row],[pledged]]/Table1[[#This Row],[backers_count]]</f>
        <v>154.42231237322514</v>
      </c>
      <c r="R294" t="s">
        <v>8310</v>
      </c>
      <c r="S294" t="s">
        <v>8315</v>
      </c>
      <c r="T294" s="17">
        <f>(((Table1[[#This Row],[launched_at]]/60)/60)/24)+DATE(1970,1,1)</f>
        <v>40812.803229166668</v>
      </c>
      <c r="U294" s="17">
        <f>(((Table1[[#This Row],[deadline]]/60)/60)/24)+DATE(1970,1,1)</f>
        <v>40845.165972222225</v>
      </c>
    </row>
    <row r="295" spans="1:21">
      <c r="A295">
        <v>293</v>
      </c>
      <c r="B295" s="3" t="s">
        <v>294</v>
      </c>
      <c r="C295" s="3" t="s">
        <v>4403</v>
      </c>
      <c r="D295" t="str" cm="1">
        <f t="array" ref="D2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95">
        <v>26000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 s="6">
        <f>Table1[[#This Row],[pledged]]/Table1[[#This Row],[goal]]</f>
        <v>1.0138461538461538</v>
      </c>
      <c r="Q295" s="12">
        <f>Table1[[#This Row],[pledged]]/Table1[[#This Row],[backers_count]]</f>
        <v>201.22137404580153</v>
      </c>
      <c r="R295" t="s">
        <v>8310</v>
      </c>
      <c r="S295" t="s">
        <v>8315</v>
      </c>
      <c r="T295" s="17">
        <f>(((Table1[[#This Row],[launched_at]]/60)/60)/24)+DATE(1970,1,1)</f>
        <v>41719.667986111112</v>
      </c>
      <c r="U295" s="17">
        <f>(((Table1[[#This Row],[deadline]]/60)/60)/24)+DATE(1970,1,1)</f>
        <v>41749.667986111112</v>
      </c>
    </row>
    <row r="296" spans="1:21" ht="43.2">
      <c r="A296">
        <v>294</v>
      </c>
      <c r="B296" s="3" t="s">
        <v>295</v>
      </c>
      <c r="C296" s="3" t="s">
        <v>4404</v>
      </c>
      <c r="D296" t="str" cm="1">
        <f t="array" ref="D2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6">
        <v>5000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 s="6">
        <f>Table1[[#This Row],[pledged]]/Table1[[#This Row],[goal]]</f>
        <v>1</v>
      </c>
      <c r="Q296" s="12">
        <f>Table1[[#This Row],[pledged]]/Table1[[#This Row],[backers_count]]</f>
        <v>100</v>
      </c>
      <c r="R296" t="s">
        <v>8310</v>
      </c>
      <c r="S296" t="s">
        <v>8315</v>
      </c>
      <c r="T296" s="17">
        <f>(((Table1[[#This Row],[launched_at]]/60)/60)/24)+DATE(1970,1,1)</f>
        <v>40343.084421296298</v>
      </c>
      <c r="U296" s="17">
        <f>(((Table1[[#This Row],[deadline]]/60)/60)/24)+DATE(1970,1,1)</f>
        <v>40378.666666666664</v>
      </c>
    </row>
    <row r="297" spans="1:21">
      <c r="A297">
        <v>295</v>
      </c>
      <c r="B297" s="3" t="s">
        <v>296</v>
      </c>
      <c r="C297" s="3" t="s">
        <v>4405</v>
      </c>
      <c r="D297" t="str" cm="1">
        <f t="array" ref="D2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97">
        <v>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 s="6">
        <f>Table1[[#This Row],[pledged]]/Table1[[#This Row],[goal]]</f>
        <v>1.3310911999999999</v>
      </c>
      <c r="Q297" s="12">
        <f>Table1[[#This Row],[pledged]]/Table1[[#This Row],[backers_count]]</f>
        <v>100.08204511278196</v>
      </c>
      <c r="R297" t="s">
        <v>8310</v>
      </c>
      <c r="S297" t="s">
        <v>8315</v>
      </c>
      <c r="T297" s="17">
        <f>(((Table1[[#This Row],[launched_at]]/60)/60)/24)+DATE(1970,1,1)</f>
        <v>41519.004733796297</v>
      </c>
      <c r="U297" s="17">
        <f>(((Table1[[#This Row],[deadline]]/60)/60)/24)+DATE(1970,1,1)</f>
        <v>41579</v>
      </c>
    </row>
    <row r="298" spans="1:21">
      <c r="A298">
        <v>296</v>
      </c>
      <c r="B298" s="3" t="s">
        <v>297</v>
      </c>
      <c r="C298" s="3" t="s">
        <v>4406</v>
      </c>
      <c r="D298" t="str" cm="1">
        <f t="array" ref="D2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98">
        <v>25000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 s="6">
        <f>Table1[[#This Row],[pledged]]/Table1[[#This Row],[goal]]</f>
        <v>1.187262</v>
      </c>
      <c r="Q298" s="12">
        <f>Table1[[#This Row],[pledged]]/Table1[[#This Row],[backers_count]]</f>
        <v>230.08953488372092</v>
      </c>
      <c r="R298" t="s">
        <v>8310</v>
      </c>
      <c r="S298" t="s">
        <v>8315</v>
      </c>
      <c r="T298" s="17">
        <f>(((Table1[[#This Row],[launched_at]]/60)/60)/24)+DATE(1970,1,1)</f>
        <v>41134.475497685184</v>
      </c>
      <c r="U298" s="17">
        <f>(((Table1[[#This Row],[deadline]]/60)/60)/24)+DATE(1970,1,1)</f>
        <v>41159.475497685184</v>
      </c>
    </row>
    <row r="299" spans="1:21">
      <c r="A299">
        <v>297</v>
      </c>
      <c r="B299" s="3" t="s">
        <v>298</v>
      </c>
      <c r="C299" s="3" t="s">
        <v>4407</v>
      </c>
      <c r="D299" t="str" cm="1">
        <f t="array" ref="D2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99">
        <v>20000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 s="6">
        <f>Table1[[#This Row],[pledged]]/Table1[[#This Row],[goal]]</f>
        <v>1.0064</v>
      </c>
      <c r="Q299" s="12">
        <f>Table1[[#This Row],[pledged]]/Table1[[#This Row],[backers_count]]</f>
        <v>141.74647887323943</v>
      </c>
      <c r="R299" t="s">
        <v>8310</v>
      </c>
      <c r="S299" t="s">
        <v>8315</v>
      </c>
      <c r="T299" s="17">
        <f>(((Table1[[#This Row],[launched_at]]/60)/60)/24)+DATE(1970,1,1)</f>
        <v>42089.72802083334</v>
      </c>
      <c r="U299" s="17">
        <f>(((Table1[[#This Row],[deadline]]/60)/60)/24)+DATE(1970,1,1)</f>
        <v>42125.165972222225</v>
      </c>
    </row>
    <row r="300" spans="1:21">
      <c r="A300">
        <v>298</v>
      </c>
      <c r="B300" s="3" t="s">
        <v>299</v>
      </c>
      <c r="C300" s="3" t="s">
        <v>4408</v>
      </c>
      <c r="D300" t="str" cm="1">
        <f t="array" ref="D3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00">
        <v>126000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 s="6">
        <f>Table1[[#This Row],[pledged]]/Table1[[#This Row],[goal]]</f>
        <v>1.089324126984127</v>
      </c>
      <c r="Q300" s="12">
        <f>Table1[[#This Row],[pledged]]/Table1[[#This Row],[backers_count]]</f>
        <v>56.344351395730705</v>
      </c>
      <c r="R300" t="s">
        <v>8310</v>
      </c>
      <c r="S300" t="s">
        <v>8315</v>
      </c>
      <c r="T300" s="17">
        <f>(((Table1[[#This Row],[launched_at]]/60)/60)/24)+DATE(1970,1,1)</f>
        <v>41709.463518518518</v>
      </c>
      <c r="U300" s="17">
        <f>(((Table1[[#This Row],[deadline]]/60)/60)/24)+DATE(1970,1,1)</f>
        <v>41768.875</v>
      </c>
    </row>
    <row r="301" spans="1:21">
      <c r="A301">
        <v>299</v>
      </c>
      <c r="B301" s="3" t="s">
        <v>300</v>
      </c>
      <c r="C301" s="3" t="s">
        <v>4409</v>
      </c>
      <c r="D301" t="str" cm="1">
        <f t="array" ref="D3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01">
        <v>10000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 s="6">
        <f>Table1[[#This Row],[pledged]]/Table1[[#This Row],[goal]]</f>
        <v>1.789525</v>
      </c>
      <c r="Q301" s="12">
        <f>Table1[[#This Row],[pledged]]/Table1[[#This Row],[backers_count]]</f>
        <v>73.341188524590166</v>
      </c>
      <c r="R301" t="s">
        <v>8310</v>
      </c>
      <c r="S301" t="s">
        <v>8315</v>
      </c>
      <c r="T301" s="17">
        <f>(((Table1[[#This Row],[launched_at]]/60)/60)/24)+DATE(1970,1,1)</f>
        <v>40469.225231481483</v>
      </c>
      <c r="U301" s="17">
        <f>(((Table1[[#This Row],[deadline]]/60)/60)/24)+DATE(1970,1,1)</f>
        <v>40499.266898148147</v>
      </c>
    </row>
    <row r="302" spans="1:21">
      <c r="A302">
        <v>300</v>
      </c>
      <c r="B302" s="3" t="s">
        <v>301</v>
      </c>
      <c r="C302" s="3" t="s">
        <v>4410</v>
      </c>
      <c r="D302" t="str" cm="1">
        <f t="array" ref="D3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02">
        <v>25000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 s="6">
        <f>Table1[[#This Row],[pledged]]/Table1[[#This Row],[goal]]</f>
        <v>1.0172264</v>
      </c>
      <c r="Q302" s="12">
        <f>Table1[[#This Row],[pledged]]/Table1[[#This Row],[backers_count]]</f>
        <v>85.337785234899329</v>
      </c>
      <c r="R302" t="s">
        <v>8310</v>
      </c>
      <c r="S302" t="s">
        <v>8315</v>
      </c>
      <c r="T302" s="17">
        <f>(((Table1[[#This Row],[launched_at]]/60)/60)/24)+DATE(1970,1,1)</f>
        <v>40626.959930555553</v>
      </c>
      <c r="U302" s="17">
        <f>(((Table1[[#This Row],[deadline]]/60)/60)/24)+DATE(1970,1,1)</f>
        <v>40657.959930555553</v>
      </c>
    </row>
    <row r="303" spans="1:21">
      <c r="A303">
        <v>301</v>
      </c>
      <c r="B303" s="3" t="s">
        <v>302</v>
      </c>
      <c r="C303" s="3" t="s">
        <v>4411</v>
      </c>
      <c r="D303" t="str" cm="1">
        <f t="array" ref="D3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03">
        <v>13000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 s="6">
        <f>Table1[[#This Row],[pledged]]/Table1[[#This Row],[goal]]</f>
        <v>1.1873499999999999</v>
      </c>
      <c r="Q303" s="12">
        <f>Table1[[#This Row],[pledged]]/Table1[[#This Row],[backers_count]]</f>
        <v>61.496215139442228</v>
      </c>
      <c r="R303" t="s">
        <v>8310</v>
      </c>
      <c r="S303" t="s">
        <v>8315</v>
      </c>
      <c r="T303" s="17">
        <f>(((Table1[[#This Row],[launched_at]]/60)/60)/24)+DATE(1970,1,1)</f>
        <v>41312.737673611111</v>
      </c>
      <c r="U303" s="17">
        <f>(((Table1[[#This Row],[deadline]]/60)/60)/24)+DATE(1970,1,1)</f>
        <v>41352.696006944447</v>
      </c>
    </row>
    <row r="304" spans="1:21">
      <c r="A304">
        <v>302</v>
      </c>
      <c r="B304" s="3" t="s">
        <v>303</v>
      </c>
      <c r="C304" s="3" t="s">
        <v>4412</v>
      </c>
      <c r="D304" t="str" cm="1">
        <f t="array" ref="D3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04">
        <v>10000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 s="6">
        <f>Table1[[#This Row],[pledged]]/Table1[[#This Row],[goal]]</f>
        <v>1.0045999999999999</v>
      </c>
      <c r="Q304" s="12">
        <f>Table1[[#This Row],[pledged]]/Table1[[#This Row],[backers_count]]</f>
        <v>93.018518518518519</v>
      </c>
      <c r="R304" t="s">
        <v>8310</v>
      </c>
      <c r="S304" t="s">
        <v>8315</v>
      </c>
      <c r="T304" s="17">
        <f>(((Table1[[#This Row],[launched_at]]/60)/60)/24)+DATE(1970,1,1)</f>
        <v>40933.856921296298</v>
      </c>
      <c r="U304" s="17">
        <f>(((Table1[[#This Row],[deadline]]/60)/60)/24)+DATE(1970,1,1)</f>
        <v>40963.856921296298</v>
      </c>
    </row>
    <row r="305" spans="1:21">
      <c r="A305">
        <v>303</v>
      </c>
      <c r="B305" s="3" t="s">
        <v>304</v>
      </c>
      <c r="C305" s="3" t="s">
        <v>4413</v>
      </c>
      <c r="D305" t="str" cm="1">
        <f t="array" ref="D3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5">
        <v>3000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 s="6">
        <f>Table1[[#This Row],[pledged]]/Table1[[#This Row],[goal]]</f>
        <v>1.3746666666666667</v>
      </c>
      <c r="Q305" s="12">
        <f>Table1[[#This Row],[pledged]]/Table1[[#This Row],[backers_count]]</f>
        <v>50.292682926829265</v>
      </c>
      <c r="R305" t="s">
        <v>8310</v>
      </c>
      <c r="S305" t="s">
        <v>8315</v>
      </c>
      <c r="T305" s="17">
        <f>(((Table1[[#This Row],[launched_at]]/60)/60)/24)+DATE(1970,1,1)</f>
        <v>41032.071134259262</v>
      </c>
      <c r="U305" s="17">
        <f>(((Table1[[#This Row],[deadline]]/60)/60)/24)+DATE(1970,1,1)</f>
        <v>41062.071134259262</v>
      </c>
    </row>
    <row r="306" spans="1:21">
      <c r="A306">
        <v>304</v>
      </c>
      <c r="B306" s="3" t="s">
        <v>305</v>
      </c>
      <c r="C306" s="3" t="s">
        <v>4414</v>
      </c>
      <c r="D306" t="str" cm="1">
        <f t="array" ref="D3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6">
        <v>3400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 s="6">
        <f>Table1[[#This Row],[pledged]]/Table1[[#This Row],[goal]]</f>
        <v>2.3164705882352941</v>
      </c>
      <c r="Q306" s="12">
        <f>Table1[[#This Row],[pledged]]/Table1[[#This Row],[backers_count]]</f>
        <v>106.43243243243244</v>
      </c>
      <c r="R306" t="s">
        <v>8310</v>
      </c>
      <c r="S306" t="s">
        <v>8315</v>
      </c>
      <c r="T306" s="17">
        <f>(((Table1[[#This Row],[launched_at]]/60)/60)/24)+DATE(1970,1,1)</f>
        <v>41114.094872685186</v>
      </c>
      <c r="U306" s="17">
        <f>(((Table1[[#This Row],[deadline]]/60)/60)/24)+DATE(1970,1,1)</f>
        <v>41153.083333333336</v>
      </c>
    </row>
    <row r="307" spans="1:21">
      <c r="A307">
        <v>305</v>
      </c>
      <c r="B307" s="3" t="s">
        <v>306</v>
      </c>
      <c r="C307" s="3" t="s">
        <v>4415</v>
      </c>
      <c r="D307" t="str" cm="1">
        <f t="array" ref="D3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07">
        <v>7500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 s="6">
        <f>Table1[[#This Row],[pledged]]/Table1[[#This Row],[goal]]</f>
        <v>1.3033333333333332</v>
      </c>
      <c r="Q307" s="12">
        <f>Table1[[#This Row],[pledged]]/Table1[[#This Row],[backers_count]]</f>
        <v>51.719576719576722</v>
      </c>
      <c r="R307" t="s">
        <v>8310</v>
      </c>
      <c r="S307" t="s">
        <v>8315</v>
      </c>
      <c r="T307" s="17">
        <f>(((Table1[[#This Row],[launched_at]]/60)/60)/24)+DATE(1970,1,1)</f>
        <v>40948.630196759259</v>
      </c>
      <c r="U307" s="17">
        <f>(((Table1[[#This Row],[deadline]]/60)/60)/24)+DATE(1970,1,1)</f>
        <v>40978.630196759259</v>
      </c>
    </row>
    <row r="308" spans="1:21">
      <c r="A308">
        <v>306</v>
      </c>
      <c r="B308" s="3" t="s">
        <v>307</v>
      </c>
      <c r="C308" s="3" t="s">
        <v>4416</v>
      </c>
      <c r="D308" t="str" cm="1">
        <f t="array" ref="D3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8">
        <v>1000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 s="6">
        <f>Table1[[#This Row],[pledged]]/Table1[[#This Row],[goal]]</f>
        <v>2.9289999999999998</v>
      </c>
      <c r="Q308" s="12">
        <f>Table1[[#This Row],[pledged]]/Table1[[#This Row],[backers_count]]</f>
        <v>36.612499999999997</v>
      </c>
      <c r="R308" t="s">
        <v>8310</v>
      </c>
      <c r="S308" t="s">
        <v>8315</v>
      </c>
      <c r="T308" s="17">
        <f>(((Table1[[#This Row],[launched_at]]/60)/60)/24)+DATE(1970,1,1)</f>
        <v>41333.837187500001</v>
      </c>
      <c r="U308" s="17">
        <f>(((Table1[[#This Row],[deadline]]/60)/60)/24)+DATE(1970,1,1)</f>
        <v>41353.795520833337</v>
      </c>
    </row>
    <row r="309" spans="1:21">
      <c r="A309">
        <v>307</v>
      </c>
      <c r="B309" s="3" t="s">
        <v>308</v>
      </c>
      <c r="C309" s="3" t="s">
        <v>4417</v>
      </c>
      <c r="D309" t="str" cm="1">
        <f t="array" ref="D3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09">
        <v>22000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 s="6">
        <f>Table1[[#This Row],[pledged]]/Table1[[#This Row],[goal]]</f>
        <v>1.1131818181818183</v>
      </c>
      <c r="Q309" s="12">
        <f>Table1[[#This Row],[pledged]]/Table1[[#This Row],[backers_count]]</f>
        <v>42.517361111111114</v>
      </c>
      <c r="R309" t="s">
        <v>8310</v>
      </c>
      <c r="S309" t="s">
        <v>8315</v>
      </c>
      <c r="T309" s="17">
        <f>(((Table1[[#This Row],[launched_at]]/60)/60)/24)+DATE(1970,1,1)</f>
        <v>41282.944456018515</v>
      </c>
      <c r="U309" s="17">
        <f>(((Table1[[#This Row],[deadline]]/60)/60)/24)+DATE(1970,1,1)</f>
        <v>41312.944456018515</v>
      </c>
    </row>
    <row r="310" spans="1:21">
      <c r="A310">
        <v>308</v>
      </c>
      <c r="B310" s="3" t="s">
        <v>309</v>
      </c>
      <c r="C310" s="3" t="s">
        <v>4418</v>
      </c>
      <c r="D310" t="str" cm="1">
        <f t="array" ref="D3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10">
        <v>12000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 s="6">
        <f>Table1[[#This Row],[pledged]]/Table1[[#This Row],[goal]]</f>
        <v>1.0556666666666668</v>
      </c>
      <c r="Q310" s="12">
        <f>Table1[[#This Row],[pledged]]/Table1[[#This Row],[backers_count]]</f>
        <v>62.712871287128714</v>
      </c>
      <c r="R310" t="s">
        <v>8310</v>
      </c>
      <c r="S310" t="s">
        <v>8315</v>
      </c>
      <c r="T310" s="17">
        <f>(((Table1[[#This Row],[launched_at]]/60)/60)/24)+DATE(1970,1,1)</f>
        <v>40567.694560185184</v>
      </c>
      <c r="U310" s="17">
        <f>(((Table1[[#This Row],[deadline]]/60)/60)/24)+DATE(1970,1,1)</f>
        <v>40612.694560185184</v>
      </c>
    </row>
    <row r="311" spans="1:21">
      <c r="A311">
        <v>309</v>
      </c>
      <c r="B311" s="3" t="s">
        <v>310</v>
      </c>
      <c r="C311" s="3" t="s">
        <v>4419</v>
      </c>
      <c r="D311" t="str" cm="1">
        <f t="array" ref="D3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11">
        <v>18000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 s="6">
        <f>Table1[[#This Row],[pledged]]/Table1[[#This Row],[goal]]</f>
        <v>1.1894444444444445</v>
      </c>
      <c r="Q311" s="12">
        <f>Table1[[#This Row],[pledged]]/Table1[[#This Row],[backers_count]]</f>
        <v>89.957983193277315</v>
      </c>
      <c r="R311" t="s">
        <v>8310</v>
      </c>
      <c r="S311" t="s">
        <v>8315</v>
      </c>
      <c r="T311" s="17">
        <f>(((Table1[[#This Row],[launched_at]]/60)/60)/24)+DATE(1970,1,1)</f>
        <v>41134.751550925925</v>
      </c>
      <c r="U311" s="17">
        <f>(((Table1[[#This Row],[deadline]]/60)/60)/24)+DATE(1970,1,1)</f>
        <v>41155.751550925925</v>
      </c>
    </row>
    <row r="312" spans="1:21">
      <c r="A312">
        <v>310</v>
      </c>
      <c r="B312" s="3" t="s">
        <v>311</v>
      </c>
      <c r="C312" s="3" t="s">
        <v>4420</v>
      </c>
      <c r="D312" t="str" cm="1">
        <f t="array" ref="D3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2">
        <v>1000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 s="6">
        <f>Table1[[#This Row],[pledged]]/Table1[[#This Row],[goal]]</f>
        <v>1.04129</v>
      </c>
      <c r="Q312" s="12">
        <f>Table1[[#This Row],[pledged]]/Table1[[#This Row],[backers_count]]</f>
        <v>28.924722222222222</v>
      </c>
      <c r="R312" t="s">
        <v>8310</v>
      </c>
      <c r="S312" t="s">
        <v>8315</v>
      </c>
      <c r="T312" s="17">
        <f>(((Table1[[#This Row],[launched_at]]/60)/60)/24)+DATE(1970,1,1)</f>
        <v>40821.183136574073</v>
      </c>
      <c r="U312" s="17">
        <f>(((Table1[[#This Row],[deadline]]/60)/60)/24)+DATE(1970,1,1)</f>
        <v>40836.083333333336</v>
      </c>
    </row>
    <row r="313" spans="1:21">
      <c r="A313">
        <v>311</v>
      </c>
      <c r="B313" s="3" t="s">
        <v>312</v>
      </c>
      <c r="C313" s="3" t="s">
        <v>4421</v>
      </c>
      <c r="D313" t="str" cm="1">
        <f t="array" ref="D3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13">
        <v>20000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 s="6">
        <f>Table1[[#This Row],[pledged]]/Table1[[#This Row],[goal]]</f>
        <v>1.0410165</v>
      </c>
      <c r="Q313" s="12">
        <f>Table1[[#This Row],[pledged]]/Table1[[#This Row],[backers_count]]</f>
        <v>138.8022</v>
      </c>
      <c r="R313" t="s">
        <v>8310</v>
      </c>
      <c r="S313" t="s">
        <v>8315</v>
      </c>
      <c r="T313" s="17">
        <f>(((Table1[[#This Row],[launched_at]]/60)/60)/24)+DATE(1970,1,1)</f>
        <v>40868.219814814816</v>
      </c>
      <c r="U313" s="17">
        <f>(((Table1[[#This Row],[deadline]]/60)/60)/24)+DATE(1970,1,1)</f>
        <v>40909.332638888889</v>
      </c>
    </row>
    <row r="314" spans="1:21">
      <c r="A314">
        <v>312</v>
      </c>
      <c r="B314" s="3" t="s">
        <v>313</v>
      </c>
      <c r="C314" s="3" t="s">
        <v>4422</v>
      </c>
      <c r="D314" t="str" cm="1">
        <f t="array" ref="D3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14">
        <v>8000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 s="6">
        <f>Table1[[#This Row],[pledged]]/Table1[[#This Row],[goal]]</f>
        <v>1.1187499999999999</v>
      </c>
      <c r="Q314" s="12">
        <f>Table1[[#This Row],[pledged]]/Table1[[#This Row],[backers_count]]</f>
        <v>61.301369863013697</v>
      </c>
      <c r="R314" t="s">
        <v>8310</v>
      </c>
      <c r="S314" t="s">
        <v>8315</v>
      </c>
      <c r="T314" s="17">
        <f>(((Table1[[#This Row],[launched_at]]/60)/60)/24)+DATE(1970,1,1)</f>
        <v>41348.877685185187</v>
      </c>
      <c r="U314" s="17">
        <f>(((Table1[[#This Row],[deadline]]/60)/60)/24)+DATE(1970,1,1)</f>
        <v>41378.877685185187</v>
      </c>
    </row>
    <row r="315" spans="1:21">
      <c r="A315">
        <v>313</v>
      </c>
      <c r="B315" s="3" t="s">
        <v>314</v>
      </c>
      <c r="C315" s="3" t="s">
        <v>4423</v>
      </c>
      <c r="D315" t="str" cm="1">
        <f t="array" ref="D3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15">
        <v>17000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 s="6">
        <f>Table1[[#This Row],[pledged]]/Table1[[#This Row],[goal]]</f>
        <v>1.0473529411764706</v>
      </c>
      <c r="Q315" s="12">
        <f>Table1[[#This Row],[pledged]]/Table1[[#This Row],[backers_count]]</f>
        <v>80.202702702702709</v>
      </c>
      <c r="R315" t="s">
        <v>8310</v>
      </c>
      <c r="S315" t="s">
        <v>8315</v>
      </c>
      <c r="T315" s="17">
        <f>(((Table1[[#This Row],[launched_at]]/60)/60)/24)+DATE(1970,1,1)</f>
        <v>40357.227939814817</v>
      </c>
      <c r="U315" s="17">
        <f>(((Table1[[#This Row],[deadline]]/60)/60)/24)+DATE(1970,1,1)</f>
        <v>40401.665972222225</v>
      </c>
    </row>
    <row r="316" spans="1:21">
      <c r="A316">
        <v>314</v>
      </c>
      <c r="B316" s="3" t="s">
        <v>315</v>
      </c>
      <c r="C316" s="3" t="s">
        <v>4424</v>
      </c>
      <c r="D316" t="str" cm="1">
        <f t="array" ref="D3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6">
        <v>1000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 s="6">
        <f>Table1[[#This Row],[pledged]]/Table1[[#This Row],[goal]]</f>
        <v>3.8515000000000001</v>
      </c>
      <c r="Q316" s="12">
        <f>Table1[[#This Row],[pledged]]/Table1[[#This Row],[backers_count]]</f>
        <v>32.095833333333331</v>
      </c>
      <c r="R316" t="s">
        <v>8310</v>
      </c>
      <c r="S316" t="s">
        <v>8315</v>
      </c>
      <c r="T316" s="17">
        <f>(((Table1[[#This Row],[launched_at]]/60)/60)/24)+DATE(1970,1,1)</f>
        <v>41304.833194444444</v>
      </c>
      <c r="U316" s="17">
        <f>(((Table1[[#This Row],[deadline]]/60)/60)/24)+DATE(1970,1,1)</f>
        <v>41334.833194444444</v>
      </c>
    </row>
    <row r="317" spans="1:21">
      <c r="A317">
        <v>315</v>
      </c>
      <c r="B317" s="3" t="s">
        <v>316</v>
      </c>
      <c r="C317" s="3" t="s">
        <v>4425</v>
      </c>
      <c r="D317" t="str" cm="1">
        <f t="array" ref="D3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17">
        <v>25000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 s="6">
        <f>Table1[[#This Row],[pledged]]/Table1[[#This Row],[goal]]</f>
        <v>1.01248</v>
      </c>
      <c r="Q317" s="12">
        <f>Table1[[#This Row],[pledged]]/Table1[[#This Row],[backers_count]]</f>
        <v>200.88888888888889</v>
      </c>
      <c r="R317" t="s">
        <v>8310</v>
      </c>
      <c r="S317" t="s">
        <v>8315</v>
      </c>
      <c r="T317" s="17">
        <f>(((Table1[[#This Row],[launched_at]]/60)/60)/24)+DATE(1970,1,1)</f>
        <v>41113.77238425926</v>
      </c>
      <c r="U317" s="17">
        <f>(((Table1[[#This Row],[deadline]]/60)/60)/24)+DATE(1970,1,1)</f>
        <v>41143.77238425926</v>
      </c>
    </row>
    <row r="318" spans="1:21">
      <c r="A318">
        <v>316</v>
      </c>
      <c r="B318" s="3" t="s">
        <v>317</v>
      </c>
      <c r="C318" s="3" t="s">
        <v>4426</v>
      </c>
      <c r="D318" t="str" cm="1">
        <f t="array" ref="D3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18">
        <v>15000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 s="6">
        <f>Table1[[#This Row],[pledged]]/Table1[[#This Row],[goal]]</f>
        <v>1.1377333333333333</v>
      </c>
      <c r="Q318" s="12">
        <f>Table1[[#This Row],[pledged]]/Table1[[#This Row],[backers_count]]</f>
        <v>108.01265822784811</v>
      </c>
      <c r="R318" t="s">
        <v>8310</v>
      </c>
      <c r="S318" t="s">
        <v>8315</v>
      </c>
      <c r="T318" s="17">
        <f>(((Table1[[#This Row],[launched_at]]/60)/60)/24)+DATE(1970,1,1)</f>
        <v>41950.923576388886</v>
      </c>
      <c r="U318" s="17">
        <f>(((Table1[[#This Row],[deadline]]/60)/60)/24)+DATE(1970,1,1)</f>
        <v>41984.207638888889</v>
      </c>
    </row>
    <row r="319" spans="1:21">
      <c r="A319">
        <v>317</v>
      </c>
      <c r="B319" s="3" t="s">
        <v>318</v>
      </c>
      <c r="C319" s="3" t="s">
        <v>4427</v>
      </c>
      <c r="D319" t="str" cm="1">
        <f t="array" ref="D3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319">
        <v>30000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 s="6">
        <f>Table1[[#This Row],[pledged]]/Table1[[#This Row],[goal]]</f>
        <v>1.0080333333333333</v>
      </c>
      <c r="Q319" s="12">
        <f>Table1[[#This Row],[pledged]]/Table1[[#This Row],[backers_count]]</f>
        <v>95.699367088607602</v>
      </c>
      <c r="R319" t="s">
        <v>8310</v>
      </c>
      <c r="S319" t="s">
        <v>8315</v>
      </c>
      <c r="T319" s="17">
        <f>(((Table1[[#This Row],[launched_at]]/60)/60)/24)+DATE(1970,1,1)</f>
        <v>41589.676886574074</v>
      </c>
      <c r="U319" s="17">
        <f>(((Table1[[#This Row],[deadline]]/60)/60)/24)+DATE(1970,1,1)</f>
        <v>41619.676886574074</v>
      </c>
    </row>
    <row r="320" spans="1:21">
      <c r="A320">
        <v>318</v>
      </c>
      <c r="B320" s="3" t="s">
        <v>319</v>
      </c>
      <c r="C320" s="3" t="s">
        <v>4428</v>
      </c>
      <c r="D320" t="str" cm="1">
        <f t="array" ref="D3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0">
        <v>5000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 s="6">
        <f>Table1[[#This Row],[pledged]]/Table1[[#This Row],[goal]]</f>
        <v>2.8332000000000002</v>
      </c>
      <c r="Q320" s="12">
        <f>Table1[[#This Row],[pledged]]/Table1[[#This Row],[backers_count]]</f>
        <v>49.880281690140848</v>
      </c>
      <c r="R320" t="s">
        <v>8310</v>
      </c>
      <c r="S320" t="s">
        <v>8315</v>
      </c>
      <c r="T320" s="17">
        <f>(((Table1[[#This Row],[launched_at]]/60)/60)/24)+DATE(1970,1,1)</f>
        <v>41330.038784722223</v>
      </c>
      <c r="U320" s="17">
        <f>(((Table1[[#This Row],[deadline]]/60)/60)/24)+DATE(1970,1,1)</f>
        <v>41359.997118055559</v>
      </c>
    </row>
    <row r="321" spans="1:21">
      <c r="A321">
        <v>319</v>
      </c>
      <c r="B321" s="3" t="s">
        <v>320</v>
      </c>
      <c r="C321" s="3" t="s">
        <v>4429</v>
      </c>
      <c r="D321" t="str" cm="1">
        <f t="array" ref="D3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1">
        <v>5000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 s="6">
        <f>Table1[[#This Row],[pledged]]/Table1[[#This Row],[goal]]</f>
        <v>1.1268</v>
      </c>
      <c r="Q321" s="12">
        <f>Table1[[#This Row],[pledged]]/Table1[[#This Row],[backers_count]]</f>
        <v>110.47058823529412</v>
      </c>
      <c r="R321" t="s">
        <v>8310</v>
      </c>
      <c r="S321" t="s">
        <v>8315</v>
      </c>
      <c r="T321" s="17">
        <f>(((Table1[[#This Row],[launched_at]]/60)/60)/24)+DATE(1970,1,1)</f>
        <v>40123.83829861111</v>
      </c>
      <c r="U321" s="17">
        <f>(((Table1[[#This Row],[deadline]]/60)/60)/24)+DATE(1970,1,1)</f>
        <v>40211.332638888889</v>
      </c>
    </row>
    <row r="322" spans="1:21">
      <c r="A322">
        <v>320</v>
      </c>
      <c r="B322" s="3" t="s">
        <v>321</v>
      </c>
      <c r="C322" s="3" t="s">
        <v>4430</v>
      </c>
      <c r="D322" t="str" cm="1">
        <f t="array" ref="D3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22">
        <v>20000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 s="6">
        <f>Table1[[#This Row],[pledged]]/Table1[[#This Row],[goal]]</f>
        <v>1.0658000000000001</v>
      </c>
      <c r="Q322" s="12">
        <f>Table1[[#This Row],[pledged]]/Table1[[#This Row],[backers_count]]</f>
        <v>134.91139240506328</v>
      </c>
      <c r="R322" t="s">
        <v>8310</v>
      </c>
      <c r="S322" t="s">
        <v>8315</v>
      </c>
      <c r="T322" s="17">
        <f>(((Table1[[#This Row],[launched_at]]/60)/60)/24)+DATE(1970,1,1)</f>
        <v>42331.551307870366</v>
      </c>
      <c r="U322" s="17">
        <f>(((Table1[[#This Row],[deadline]]/60)/60)/24)+DATE(1970,1,1)</f>
        <v>42360.958333333328</v>
      </c>
    </row>
    <row r="323" spans="1:21" ht="28.8">
      <c r="A323">
        <v>321</v>
      </c>
      <c r="B323" s="3" t="s">
        <v>322</v>
      </c>
      <c r="C323" s="3" t="s">
        <v>4431</v>
      </c>
      <c r="D323" t="str" cm="1">
        <f t="array" ref="D3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323">
        <v>35000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 s="6">
        <f>Table1[[#This Row],[pledged]]/Table1[[#This Row],[goal]]</f>
        <v>1.0266285714285714</v>
      </c>
      <c r="Q323" s="12">
        <f>Table1[[#This Row],[pledged]]/Table1[[#This Row],[backers_count]]</f>
        <v>106.62314540059347</v>
      </c>
      <c r="R323" t="s">
        <v>8310</v>
      </c>
      <c r="S323" t="s">
        <v>8315</v>
      </c>
      <c r="T323" s="17">
        <f>(((Table1[[#This Row],[launched_at]]/60)/60)/24)+DATE(1970,1,1)</f>
        <v>42647.446597222224</v>
      </c>
      <c r="U323" s="17">
        <f>(((Table1[[#This Row],[deadline]]/60)/60)/24)+DATE(1970,1,1)</f>
        <v>42682.488263888896</v>
      </c>
    </row>
    <row r="324" spans="1:21">
      <c r="A324">
        <v>322</v>
      </c>
      <c r="B324" s="3" t="s">
        <v>323</v>
      </c>
      <c r="C324" s="3" t="s">
        <v>4432</v>
      </c>
      <c r="D324" t="str" cm="1">
        <f t="array" ref="D3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24">
        <v>25000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 s="6">
        <f>Table1[[#This Row],[pledged]]/Table1[[#This Row],[goal]]</f>
        <v>1.0791200000000001</v>
      </c>
      <c r="Q324" s="12">
        <f>Table1[[#This Row],[pledged]]/Table1[[#This Row],[backers_count]]</f>
        <v>145.04301075268816</v>
      </c>
      <c r="R324" t="s">
        <v>8310</v>
      </c>
      <c r="S324" t="s">
        <v>8315</v>
      </c>
      <c r="T324" s="17">
        <f>(((Table1[[#This Row],[launched_at]]/60)/60)/24)+DATE(1970,1,1)</f>
        <v>42473.57</v>
      </c>
      <c r="U324" s="17">
        <f>(((Table1[[#This Row],[deadline]]/60)/60)/24)+DATE(1970,1,1)</f>
        <v>42503.57</v>
      </c>
    </row>
    <row r="325" spans="1:21">
      <c r="A325">
        <v>323</v>
      </c>
      <c r="B325" s="3" t="s">
        <v>324</v>
      </c>
      <c r="C325" s="3" t="s">
        <v>4433</v>
      </c>
      <c r="D325" t="str" cm="1">
        <f t="array" ref="D3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5">
        <v>5400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 s="6">
        <f>Table1[[#This Row],[pledged]]/Table1[[#This Row],[goal]]</f>
        <v>1.2307407407407407</v>
      </c>
      <c r="Q325" s="12">
        <f>Table1[[#This Row],[pledged]]/Table1[[#This Row],[backers_count]]</f>
        <v>114.58620689655173</v>
      </c>
      <c r="R325" t="s">
        <v>8310</v>
      </c>
      <c r="S325" t="s">
        <v>8315</v>
      </c>
      <c r="T325" s="17">
        <f>(((Table1[[#This Row],[launched_at]]/60)/60)/24)+DATE(1970,1,1)</f>
        <v>42697.32136574074</v>
      </c>
      <c r="U325" s="17">
        <f>(((Table1[[#This Row],[deadline]]/60)/60)/24)+DATE(1970,1,1)</f>
        <v>42725.332638888889</v>
      </c>
    </row>
    <row r="326" spans="1:21">
      <c r="A326">
        <v>324</v>
      </c>
      <c r="B326" s="3" t="s">
        <v>325</v>
      </c>
      <c r="C326" s="3" t="s">
        <v>4434</v>
      </c>
      <c r="D326" t="str" cm="1">
        <f t="array" ref="D3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6">
        <v>8500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 s="6">
        <f>Table1[[#This Row],[pledged]]/Table1[[#This Row],[goal]]</f>
        <v>1.016</v>
      </c>
      <c r="Q326" s="12">
        <f>Table1[[#This Row],[pledged]]/Table1[[#This Row],[backers_count]]</f>
        <v>105.3170731707317</v>
      </c>
      <c r="R326" t="s">
        <v>8310</v>
      </c>
      <c r="S326" t="s">
        <v>8315</v>
      </c>
      <c r="T326" s="17">
        <f>(((Table1[[#This Row],[launched_at]]/60)/60)/24)+DATE(1970,1,1)</f>
        <v>42184.626250000001</v>
      </c>
      <c r="U326" s="17">
        <f>(((Table1[[#This Row],[deadline]]/60)/60)/24)+DATE(1970,1,1)</f>
        <v>42217.626250000001</v>
      </c>
    </row>
    <row r="327" spans="1:21">
      <c r="A327">
        <v>325</v>
      </c>
      <c r="B327" s="3" t="s">
        <v>326</v>
      </c>
      <c r="C327" s="3" t="s">
        <v>4435</v>
      </c>
      <c r="D327" t="str" cm="1">
        <f t="array" ref="D3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27">
        <v>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 s="6">
        <f>Table1[[#This Row],[pledged]]/Table1[[#This Row],[goal]]</f>
        <v>1.04396</v>
      </c>
      <c r="Q327" s="12">
        <f>Table1[[#This Row],[pledged]]/Table1[[#This Row],[backers_count]]</f>
        <v>70.921195652173907</v>
      </c>
      <c r="R327" t="s">
        <v>8310</v>
      </c>
      <c r="S327" t="s">
        <v>8315</v>
      </c>
      <c r="T327" s="17">
        <f>(((Table1[[#This Row],[launched_at]]/60)/60)/24)+DATE(1970,1,1)</f>
        <v>42689.187881944439</v>
      </c>
      <c r="U327" s="17">
        <f>(((Table1[[#This Row],[deadline]]/60)/60)/24)+DATE(1970,1,1)</f>
        <v>42724.187881944439</v>
      </c>
    </row>
    <row r="328" spans="1:21">
      <c r="A328">
        <v>326</v>
      </c>
      <c r="B328" s="3" t="s">
        <v>327</v>
      </c>
      <c r="C328" s="3" t="s">
        <v>4436</v>
      </c>
      <c r="D328" t="str" cm="1">
        <f t="array" ref="D3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28">
        <v>150000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 s="6">
        <f>Table1[[#This Row],[pledged]]/Table1[[#This Row],[goal]]</f>
        <v>1.1292973333333334</v>
      </c>
      <c r="Q328" s="12">
        <f>Table1[[#This Row],[pledged]]/Table1[[#This Row],[backers_count]]</f>
        <v>147.17167680278018</v>
      </c>
      <c r="R328" t="s">
        <v>8310</v>
      </c>
      <c r="S328" t="s">
        <v>8315</v>
      </c>
      <c r="T328" s="17">
        <f>(((Table1[[#This Row],[launched_at]]/60)/60)/24)+DATE(1970,1,1)</f>
        <v>42775.314884259264</v>
      </c>
      <c r="U328" s="17">
        <f>(((Table1[[#This Row],[deadline]]/60)/60)/24)+DATE(1970,1,1)</f>
        <v>42808.956250000003</v>
      </c>
    </row>
    <row r="329" spans="1:21">
      <c r="A329">
        <v>327</v>
      </c>
      <c r="B329" s="3" t="s">
        <v>328</v>
      </c>
      <c r="C329" s="3" t="s">
        <v>4437</v>
      </c>
      <c r="D329" t="str" cm="1">
        <f t="array" ref="D3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9">
        <v>4000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 s="6">
        <f>Table1[[#This Row],[pledged]]/Table1[[#This Row],[goal]]</f>
        <v>1.3640000000000001</v>
      </c>
      <c r="Q329" s="12">
        <f>Table1[[#This Row],[pledged]]/Table1[[#This Row],[backers_count]]</f>
        <v>160.47058823529412</v>
      </c>
      <c r="R329" t="s">
        <v>8310</v>
      </c>
      <c r="S329" t="s">
        <v>8315</v>
      </c>
      <c r="T329" s="17">
        <f>(((Table1[[#This Row],[launched_at]]/60)/60)/24)+DATE(1970,1,1)</f>
        <v>42058.235289351855</v>
      </c>
      <c r="U329" s="17">
        <f>(((Table1[[#This Row],[deadline]]/60)/60)/24)+DATE(1970,1,1)</f>
        <v>42085.333333333328</v>
      </c>
    </row>
    <row r="330" spans="1:21">
      <c r="A330">
        <v>328</v>
      </c>
      <c r="B330" s="3" t="s">
        <v>329</v>
      </c>
      <c r="C330" s="3" t="s">
        <v>4438</v>
      </c>
      <c r="D330" t="str" cm="1">
        <f t="array" ref="D3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30">
        <v>75000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 s="6">
        <f>Table1[[#This Row],[pledged]]/Table1[[#This Row],[goal]]</f>
        <v>1.036144</v>
      </c>
      <c r="Q330" s="12">
        <f>Table1[[#This Row],[pledged]]/Table1[[#This Row],[backers_count]]</f>
        <v>156.04578313253012</v>
      </c>
      <c r="R330" t="s">
        <v>8310</v>
      </c>
      <c r="S330" t="s">
        <v>8315</v>
      </c>
      <c r="T330" s="17">
        <f>(((Table1[[#This Row],[launched_at]]/60)/60)/24)+DATE(1970,1,1)</f>
        <v>42278.946620370371</v>
      </c>
      <c r="U330" s="17">
        <f>(((Table1[[#This Row],[deadline]]/60)/60)/24)+DATE(1970,1,1)</f>
        <v>42309.166666666672</v>
      </c>
    </row>
    <row r="331" spans="1:21">
      <c r="A331">
        <v>329</v>
      </c>
      <c r="B331" s="3" t="s">
        <v>330</v>
      </c>
      <c r="C331" s="3" t="s">
        <v>4439</v>
      </c>
      <c r="D331" t="str" cm="1">
        <f t="array" ref="D3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31">
        <v>10000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 s="6">
        <f>Table1[[#This Row],[pledged]]/Table1[[#This Row],[goal]]</f>
        <v>1.0549999999999999</v>
      </c>
      <c r="Q331" s="12">
        <f>Table1[[#This Row],[pledged]]/Table1[[#This Row],[backers_count]]</f>
        <v>63.17365269461078</v>
      </c>
      <c r="R331" t="s">
        <v>8310</v>
      </c>
      <c r="S331" t="s">
        <v>8315</v>
      </c>
      <c r="T331" s="17">
        <f>(((Table1[[#This Row],[launched_at]]/60)/60)/24)+DATE(1970,1,1)</f>
        <v>42291.46674768519</v>
      </c>
      <c r="U331" s="17">
        <f>(((Table1[[#This Row],[deadline]]/60)/60)/24)+DATE(1970,1,1)</f>
        <v>42315.166666666672</v>
      </c>
    </row>
    <row r="332" spans="1:21">
      <c r="A332">
        <v>330</v>
      </c>
      <c r="B332" s="3" t="s">
        <v>331</v>
      </c>
      <c r="C332" s="3" t="s">
        <v>4440</v>
      </c>
      <c r="D332" t="str" cm="1">
        <f t="array" ref="D3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332">
        <v>35000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 s="6">
        <f>Table1[[#This Row],[pledged]]/Table1[[#This Row],[goal]]</f>
        <v>1.0182857142857142</v>
      </c>
      <c r="Q332" s="12">
        <f>Table1[[#This Row],[pledged]]/Table1[[#This Row],[backers_count]]</f>
        <v>104.82352941176471</v>
      </c>
      <c r="R332" t="s">
        <v>8310</v>
      </c>
      <c r="S332" t="s">
        <v>8315</v>
      </c>
      <c r="T332" s="17">
        <f>(((Table1[[#This Row],[launched_at]]/60)/60)/24)+DATE(1970,1,1)</f>
        <v>41379.515775462962</v>
      </c>
      <c r="U332" s="17">
        <f>(((Table1[[#This Row],[deadline]]/60)/60)/24)+DATE(1970,1,1)</f>
        <v>41411.165972222225</v>
      </c>
    </row>
    <row r="333" spans="1:21">
      <c r="A333">
        <v>331</v>
      </c>
      <c r="B333" s="3" t="s">
        <v>332</v>
      </c>
      <c r="C333" s="3" t="s">
        <v>4441</v>
      </c>
      <c r="D333" t="str" cm="1">
        <f t="array" ref="D3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333">
        <v>40000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 s="6">
        <f>Table1[[#This Row],[pledged]]/Table1[[#This Row],[goal]]</f>
        <v>1.0660499999999999</v>
      </c>
      <c r="Q333" s="12">
        <f>Table1[[#This Row],[pledged]]/Table1[[#This Row],[backers_count]]</f>
        <v>97.356164383561648</v>
      </c>
      <c r="R333" t="s">
        <v>8310</v>
      </c>
      <c r="S333" t="s">
        <v>8315</v>
      </c>
      <c r="T333" s="17">
        <f>(((Table1[[#This Row],[launched_at]]/60)/60)/24)+DATE(1970,1,1)</f>
        <v>42507.581412037034</v>
      </c>
      <c r="U333" s="17">
        <f>(((Table1[[#This Row],[deadline]]/60)/60)/24)+DATE(1970,1,1)</f>
        <v>42538.581412037034</v>
      </c>
    </row>
    <row r="334" spans="1:21">
      <c r="A334">
        <v>332</v>
      </c>
      <c r="B334" s="3" t="s">
        <v>333</v>
      </c>
      <c r="C334" s="3" t="s">
        <v>4442</v>
      </c>
      <c r="D334" t="str" cm="1">
        <f t="array" ref="D3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34">
        <v>100000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 s="6">
        <f>Table1[[#This Row],[pledged]]/Table1[[#This Row],[goal]]</f>
        <v>1.13015</v>
      </c>
      <c r="Q334" s="12">
        <f>Table1[[#This Row],[pledged]]/Table1[[#This Row],[backers_count]]</f>
        <v>203.63063063063063</v>
      </c>
      <c r="R334" t="s">
        <v>8310</v>
      </c>
      <c r="S334" t="s">
        <v>8315</v>
      </c>
      <c r="T334" s="17">
        <f>(((Table1[[#This Row],[launched_at]]/60)/60)/24)+DATE(1970,1,1)</f>
        <v>42263.680289351847</v>
      </c>
      <c r="U334" s="17">
        <f>(((Table1[[#This Row],[deadline]]/60)/60)/24)+DATE(1970,1,1)</f>
        <v>42305.333333333328</v>
      </c>
    </row>
    <row r="335" spans="1:21">
      <c r="A335">
        <v>333</v>
      </c>
      <c r="B335" s="3" t="s">
        <v>334</v>
      </c>
      <c r="C335" s="3" t="s">
        <v>4443</v>
      </c>
      <c r="D335" t="str" cm="1">
        <f t="array" ref="D3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335">
        <v>40000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 s="6">
        <f>Table1[[#This Row],[pledged]]/Table1[[#This Row],[goal]]</f>
        <v>1.252275</v>
      </c>
      <c r="Q335" s="12">
        <f>Table1[[#This Row],[pledged]]/Table1[[#This Row],[backers_count]]</f>
        <v>188.31203007518798</v>
      </c>
      <c r="R335" t="s">
        <v>8310</v>
      </c>
      <c r="S335" t="s">
        <v>8315</v>
      </c>
      <c r="T335" s="17">
        <f>(((Table1[[#This Row],[launched_at]]/60)/60)/24)+DATE(1970,1,1)</f>
        <v>42437.636469907404</v>
      </c>
      <c r="U335" s="17">
        <f>(((Table1[[#This Row],[deadline]]/60)/60)/24)+DATE(1970,1,1)</f>
        <v>42467.59480324074</v>
      </c>
    </row>
    <row r="336" spans="1:21">
      <c r="A336">
        <v>334</v>
      </c>
      <c r="B336" s="3" t="s">
        <v>335</v>
      </c>
      <c r="C336" s="3" t="s">
        <v>4444</v>
      </c>
      <c r="D336" t="str" cm="1">
        <f t="array" ref="D3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36">
        <v>10000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 s="6">
        <f>Table1[[#This Row],[pledged]]/Table1[[#This Row],[goal]]</f>
        <v>1.0119</v>
      </c>
      <c r="Q336" s="12">
        <f>Table1[[#This Row],[pledged]]/Table1[[#This Row],[backers_count]]</f>
        <v>146.65217391304347</v>
      </c>
      <c r="R336" t="s">
        <v>8310</v>
      </c>
      <c r="S336" t="s">
        <v>8315</v>
      </c>
      <c r="T336" s="17">
        <f>(((Table1[[#This Row],[launched_at]]/60)/60)/24)+DATE(1970,1,1)</f>
        <v>42101.682372685187</v>
      </c>
      <c r="U336" s="17">
        <f>(((Table1[[#This Row],[deadline]]/60)/60)/24)+DATE(1970,1,1)</f>
        <v>42139.791666666672</v>
      </c>
    </row>
    <row r="337" spans="1:21">
      <c r="A337">
        <v>335</v>
      </c>
      <c r="B337" s="3" t="s">
        <v>336</v>
      </c>
      <c r="C337" s="3" t="s">
        <v>4445</v>
      </c>
      <c r="D337" t="str" cm="1">
        <f t="array" ref="D3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37">
        <v>8500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 s="6">
        <f>Table1[[#This Row],[pledged]]/Table1[[#This Row],[goal]]</f>
        <v>1.0276470588235294</v>
      </c>
      <c r="Q337" s="12">
        <f>Table1[[#This Row],[pledged]]/Table1[[#This Row],[backers_count]]</f>
        <v>109.1875</v>
      </c>
      <c r="R337" t="s">
        <v>8310</v>
      </c>
      <c r="S337" t="s">
        <v>8315</v>
      </c>
      <c r="T337" s="17">
        <f>(((Table1[[#This Row],[launched_at]]/60)/60)/24)+DATE(1970,1,1)</f>
        <v>42101.737442129626</v>
      </c>
      <c r="U337" s="17">
        <f>(((Table1[[#This Row],[deadline]]/60)/60)/24)+DATE(1970,1,1)</f>
        <v>42132.916666666672</v>
      </c>
    </row>
    <row r="338" spans="1:21">
      <c r="A338">
        <v>336</v>
      </c>
      <c r="B338" s="3" t="s">
        <v>337</v>
      </c>
      <c r="C338" s="3" t="s">
        <v>4446</v>
      </c>
      <c r="D338" t="str" cm="1">
        <f t="array" ref="D3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38">
        <v>25000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 s="6">
        <f>Table1[[#This Row],[pledged]]/Table1[[#This Row],[goal]]</f>
        <v>1.1683911999999999</v>
      </c>
      <c r="Q338" s="12">
        <f>Table1[[#This Row],[pledged]]/Table1[[#This Row],[backers_count]]</f>
        <v>59.249046653144013</v>
      </c>
      <c r="R338" t="s">
        <v>8310</v>
      </c>
      <c r="S338" t="s">
        <v>8315</v>
      </c>
      <c r="T338" s="17">
        <f>(((Table1[[#This Row],[launched_at]]/60)/60)/24)+DATE(1970,1,1)</f>
        <v>42291.596273148149</v>
      </c>
      <c r="U338" s="17">
        <f>(((Table1[[#This Row],[deadline]]/60)/60)/24)+DATE(1970,1,1)</f>
        <v>42321.637939814813</v>
      </c>
    </row>
    <row r="339" spans="1:21">
      <c r="A339">
        <v>337</v>
      </c>
      <c r="B339" s="3" t="s">
        <v>338</v>
      </c>
      <c r="C339" s="3" t="s">
        <v>4447</v>
      </c>
      <c r="D339" t="str" cm="1">
        <f t="array" ref="D3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9">
        <v>3000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 s="6">
        <f>Table1[[#This Row],[pledged]]/Table1[[#This Row],[goal]]</f>
        <v>1.0116833333333335</v>
      </c>
      <c r="Q339" s="12">
        <f>Table1[[#This Row],[pledged]]/Table1[[#This Row],[backers_count]]</f>
        <v>97.904838709677421</v>
      </c>
      <c r="R339" t="s">
        <v>8310</v>
      </c>
      <c r="S339" t="s">
        <v>8315</v>
      </c>
      <c r="T339" s="17">
        <f>(((Table1[[#This Row],[launched_at]]/60)/60)/24)+DATE(1970,1,1)</f>
        <v>42047.128564814819</v>
      </c>
      <c r="U339" s="17">
        <f>(((Table1[[#This Row],[deadline]]/60)/60)/24)+DATE(1970,1,1)</f>
        <v>42077.086898148147</v>
      </c>
    </row>
    <row r="340" spans="1:21">
      <c r="A340">
        <v>338</v>
      </c>
      <c r="B340" s="3" t="s">
        <v>339</v>
      </c>
      <c r="C340" s="3" t="s">
        <v>4448</v>
      </c>
      <c r="D340" t="str" cm="1">
        <f t="array" ref="D3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40">
        <v>15000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 s="6">
        <f>Table1[[#This Row],[pledged]]/Table1[[#This Row],[goal]]</f>
        <v>1.1013360000000001</v>
      </c>
      <c r="Q340" s="12">
        <f>Table1[[#This Row],[pledged]]/Table1[[#This Row],[backers_count]]</f>
        <v>70.000169491525426</v>
      </c>
      <c r="R340" t="s">
        <v>8310</v>
      </c>
      <c r="S340" t="s">
        <v>8315</v>
      </c>
      <c r="T340" s="17">
        <f>(((Table1[[#This Row],[launched_at]]/60)/60)/24)+DATE(1970,1,1)</f>
        <v>42559.755671296298</v>
      </c>
      <c r="U340" s="17">
        <f>(((Table1[[#This Row],[deadline]]/60)/60)/24)+DATE(1970,1,1)</f>
        <v>42616.041666666672</v>
      </c>
    </row>
    <row r="341" spans="1:21">
      <c r="A341">
        <v>339</v>
      </c>
      <c r="B341" s="3" t="s">
        <v>340</v>
      </c>
      <c r="C341" s="3" t="s">
        <v>4449</v>
      </c>
      <c r="D341" t="str" cm="1">
        <f t="array" ref="D3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41">
        <v>6000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 s="6">
        <f>Table1[[#This Row],[pledged]]/Table1[[#This Row],[goal]]</f>
        <v>1.0808333333333333</v>
      </c>
      <c r="Q341" s="12">
        <f>Table1[[#This Row],[pledged]]/Table1[[#This Row],[backers_count]]</f>
        <v>72.865168539325836</v>
      </c>
      <c r="R341" t="s">
        <v>8310</v>
      </c>
      <c r="S341" t="s">
        <v>8315</v>
      </c>
      <c r="T341" s="17">
        <f>(((Table1[[#This Row],[launched_at]]/60)/60)/24)+DATE(1970,1,1)</f>
        <v>42093.760046296295</v>
      </c>
      <c r="U341" s="17">
        <f>(((Table1[[#This Row],[deadline]]/60)/60)/24)+DATE(1970,1,1)</f>
        <v>42123.760046296295</v>
      </c>
    </row>
    <row r="342" spans="1:21">
      <c r="A342">
        <v>340</v>
      </c>
      <c r="B342" s="3" t="s">
        <v>341</v>
      </c>
      <c r="C342" s="3" t="s">
        <v>4450</v>
      </c>
      <c r="D342" t="str" cm="1">
        <f t="array" ref="D3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342">
        <v>35000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 s="6">
        <f>Table1[[#This Row],[pledged]]/Table1[[#This Row],[goal]]</f>
        <v>1.2502285714285715</v>
      </c>
      <c r="Q342" s="12">
        <f>Table1[[#This Row],[pledged]]/Table1[[#This Row],[backers_count]]</f>
        <v>146.34782608695653</v>
      </c>
      <c r="R342" t="s">
        <v>8310</v>
      </c>
      <c r="S342" t="s">
        <v>8315</v>
      </c>
      <c r="T342" s="17">
        <f>(((Table1[[#This Row],[launched_at]]/60)/60)/24)+DATE(1970,1,1)</f>
        <v>42772.669062500005</v>
      </c>
      <c r="U342" s="17">
        <f>(((Table1[[#This Row],[deadline]]/60)/60)/24)+DATE(1970,1,1)</f>
        <v>42802.875</v>
      </c>
    </row>
    <row r="343" spans="1:21">
      <c r="A343">
        <v>341</v>
      </c>
      <c r="B343" s="3" t="s">
        <v>342</v>
      </c>
      <c r="C343" s="3" t="s">
        <v>4451</v>
      </c>
      <c r="D343" t="str" cm="1">
        <f t="array" ref="D3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3">
        <v>3500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 s="6">
        <f>Table1[[#This Row],[pledged]]/Table1[[#This Row],[goal]]</f>
        <v>1.0671428571428572</v>
      </c>
      <c r="Q343" s="12">
        <f>Table1[[#This Row],[pledged]]/Table1[[#This Row],[backers_count]]</f>
        <v>67.909090909090907</v>
      </c>
      <c r="R343" t="s">
        <v>8310</v>
      </c>
      <c r="S343" t="s">
        <v>8315</v>
      </c>
      <c r="T343" s="17">
        <f>(((Table1[[#This Row],[launched_at]]/60)/60)/24)+DATE(1970,1,1)</f>
        <v>41894.879606481481</v>
      </c>
      <c r="U343" s="17">
        <f>(((Table1[[#This Row],[deadline]]/60)/60)/24)+DATE(1970,1,1)</f>
        <v>41913.165972222225</v>
      </c>
    </row>
    <row r="344" spans="1:21">
      <c r="A344">
        <v>342</v>
      </c>
      <c r="B344" s="3" t="s">
        <v>343</v>
      </c>
      <c r="C344" s="3" t="s">
        <v>4452</v>
      </c>
      <c r="D344" t="str" cm="1">
        <f t="array" ref="D3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44">
        <v>55000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 s="6">
        <f>Table1[[#This Row],[pledged]]/Table1[[#This Row],[goal]]</f>
        <v>1.0036639999999999</v>
      </c>
      <c r="Q344" s="12">
        <f>Table1[[#This Row],[pledged]]/Table1[[#This Row],[backers_count]]</f>
        <v>169.85083076923075</v>
      </c>
      <c r="R344" t="s">
        <v>8310</v>
      </c>
      <c r="S344" t="s">
        <v>8315</v>
      </c>
      <c r="T344" s="17">
        <f>(((Table1[[#This Row],[launched_at]]/60)/60)/24)+DATE(1970,1,1)</f>
        <v>42459.780844907407</v>
      </c>
      <c r="U344" s="17">
        <f>(((Table1[[#This Row],[deadline]]/60)/60)/24)+DATE(1970,1,1)</f>
        <v>42489.780844907407</v>
      </c>
    </row>
    <row r="345" spans="1:21">
      <c r="A345">
        <v>343</v>
      </c>
      <c r="B345" s="3" t="s">
        <v>344</v>
      </c>
      <c r="C345" s="3" t="s">
        <v>4453</v>
      </c>
      <c r="D345" t="str" cm="1">
        <f t="array" ref="D3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345">
        <v>30000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 s="6">
        <f>Table1[[#This Row],[pledged]]/Table1[[#This Row],[goal]]</f>
        <v>1.0202863333333334</v>
      </c>
      <c r="Q345" s="12">
        <f>Table1[[#This Row],[pledged]]/Table1[[#This Row],[backers_count]]</f>
        <v>58.413339694656486</v>
      </c>
      <c r="R345" t="s">
        <v>8310</v>
      </c>
      <c r="S345" t="s">
        <v>8315</v>
      </c>
      <c r="T345" s="17">
        <f>(((Table1[[#This Row],[launched_at]]/60)/60)/24)+DATE(1970,1,1)</f>
        <v>41926.73778935185</v>
      </c>
      <c r="U345" s="17">
        <f>(((Table1[[#This Row],[deadline]]/60)/60)/24)+DATE(1970,1,1)</f>
        <v>41957.125</v>
      </c>
    </row>
    <row r="346" spans="1:21">
      <c r="A346">
        <v>344</v>
      </c>
      <c r="B346" s="3" t="s">
        <v>345</v>
      </c>
      <c r="C346" s="3" t="s">
        <v>4454</v>
      </c>
      <c r="D346" t="str" cm="1">
        <f t="array" ref="D3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346">
        <v>33500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 s="6">
        <f>Table1[[#This Row],[pledged]]/Table1[[#This Row],[goal]]</f>
        <v>1.0208358208955224</v>
      </c>
      <c r="Q346" s="12">
        <f>Table1[[#This Row],[pledged]]/Table1[[#This Row],[backers_count]]</f>
        <v>119.99298245614035</v>
      </c>
      <c r="R346" t="s">
        <v>8310</v>
      </c>
      <c r="S346" t="s">
        <v>8315</v>
      </c>
      <c r="T346" s="17">
        <f>(((Table1[[#This Row],[launched_at]]/60)/60)/24)+DATE(1970,1,1)</f>
        <v>42111.970995370371</v>
      </c>
      <c r="U346" s="17">
        <f>(((Table1[[#This Row],[deadline]]/60)/60)/24)+DATE(1970,1,1)</f>
        <v>42156.097222222219</v>
      </c>
    </row>
    <row r="347" spans="1:21">
      <c r="A347">
        <v>345</v>
      </c>
      <c r="B347" s="3" t="s">
        <v>346</v>
      </c>
      <c r="C347" s="3" t="s">
        <v>4455</v>
      </c>
      <c r="D347" t="str" cm="1">
        <f t="array" ref="D3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47">
        <v>14500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 s="6">
        <f>Table1[[#This Row],[pledged]]/Table1[[#This Row],[goal]]</f>
        <v>1.2327586206896552</v>
      </c>
      <c r="Q347" s="12">
        <f>Table1[[#This Row],[pledged]]/Table1[[#This Row],[backers_count]]</f>
        <v>99.860335195530723</v>
      </c>
      <c r="R347" t="s">
        <v>8310</v>
      </c>
      <c r="S347" t="s">
        <v>8315</v>
      </c>
      <c r="T347" s="17">
        <f>(((Table1[[#This Row],[launched_at]]/60)/60)/24)+DATE(1970,1,1)</f>
        <v>42114.944328703699</v>
      </c>
      <c r="U347" s="17">
        <f>(((Table1[[#This Row],[deadline]]/60)/60)/24)+DATE(1970,1,1)</f>
        <v>42144.944328703699</v>
      </c>
    </row>
    <row r="348" spans="1:21">
      <c r="A348">
        <v>346</v>
      </c>
      <c r="B348" s="3" t="s">
        <v>347</v>
      </c>
      <c r="C348" s="3" t="s">
        <v>4456</v>
      </c>
      <c r="D348" t="str" cm="1">
        <f t="array" ref="D3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48">
        <v>10000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 s="6">
        <f>Table1[[#This Row],[pledged]]/Table1[[#This Row],[goal]]</f>
        <v>1.7028880000000002</v>
      </c>
      <c r="Q348" s="12">
        <f>Table1[[#This Row],[pledged]]/Table1[[#This Row],[backers_count]]</f>
        <v>90.579148936170213</v>
      </c>
      <c r="R348" t="s">
        <v>8310</v>
      </c>
      <c r="S348" t="s">
        <v>8315</v>
      </c>
      <c r="T348" s="17">
        <f>(((Table1[[#This Row],[launched_at]]/60)/60)/24)+DATE(1970,1,1)</f>
        <v>42261.500243055561</v>
      </c>
      <c r="U348" s="17">
        <f>(((Table1[[#This Row],[deadline]]/60)/60)/24)+DATE(1970,1,1)</f>
        <v>42291.500243055561</v>
      </c>
    </row>
    <row r="349" spans="1:21">
      <c r="A349">
        <v>347</v>
      </c>
      <c r="B349" s="3" t="s">
        <v>348</v>
      </c>
      <c r="C349" s="3" t="s">
        <v>4457</v>
      </c>
      <c r="D349" t="str" cm="1">
        <f t="array" ref="D3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349">
        <v>40000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 s="6">
        <f>Table1[[#This Row],[pledged]]/Table1[[#This Row],[goal]]</f>
        <v>1.1159049999999999</v>
      </c>
      <c r="Q349" s="12">
        <f>Table1[[#This Row],[pledged]]/Table1[[#This Row],[backers_count]]</f>
        <v>117.77361477572559</v>
      </c>
      <c r="R349" t="s">
        <v>8310</v>
      </c>
      <c r="S349" t="s">
        <v>8315</v>
      </c>
      <c r="T349" s="17">
        <f>(((Table1[[#This Row],[launched_at]]/60)/60)/24)+DATE(1970,1,1)</f>
        <v>42292.495474537034</v>
      </c>
      <c r="U349" s="17">
        <f>(((Table1[[#This Row],[deadline]]/60)/60)/24)+DATE(1970,1,1)</f>
        <v>42322.537141203706</v>
      </c>
    </row>
    <row r="350" spans="1:21">
      <c r="A350">
        <v>348</v>
      </c>
      <c r="B350" s="3" t="s">
        <v>349</v>
      </c>
      <c r="C350" s="3" t="s">
        <v>4458</v>
      </c>
      <c r="D350" t="str" cm="1">
        <f t="array" ref="D3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50">
        <v>10000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 s="6">
        <f>Table1[[#This Row],[pledged]]/Table1[[#This Row],[goal]]</f>
        <v>1.03</v>
      </c>
      <c r="Q350" s="12">
        <f>Table1[[#This Row],[pledged]]/Table1[[#This Row],[backers_count]]</f>
        <v>86.554621848739501</v>
      </c>
      <c r="R350" t="s">
        <v>8310</v>
      </c>
      <c r="S350" t="s">
        <v>8315</v>
      </c>
      <c r="T350" s="17">
        <f>(((Table1[[#This Row],[launched_at]]/60)/60)/24)+DATE(1970,1,1)</f>
        <v>42207.58699074074</v>
      </c>
      <c r="U350" s="17">
        <f>(((Table1[[#This Row],[deadline]]/60)/60)/24)+DATE(1970,1,1)</f>
        <v>42237.58699074074</v>
      </c>
    </row>
    <row r="351" spans="1:21">
      <c r="A351">
        <v>349</v>
      </c>
      <c r="B351" s="3" t="s">
        <v>350</v>
      </c>
      <c r="C351" s="3" t="s">
        <v>4459</v>
      </c>
      <c r="D351" t="str" cm="1">
        <f t="array" ref="D3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51">
        <v>11260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 s="6">
        <f>Table1[[#This Row],[pledged]]/Table1[[#This Row],[goal]]</f>
        <v>1.0663570159857905</v>
      </c>
      <c r="Q351" s="12">
        <f>Table1[[#This Row],[pledged]]/Table1[[#This Row],[backers_count]]</f>
        <v>71.899281437125751</v>
      </c>
      <c r="R351" t="s">
        <v>8310</v>
      </c>
      <c r="S351" t="s">
        <v>8315</v>
      </c>
      <c r="T351" s="17">
        <f>(((Table1[[#This Row],[launched_at]]/60)/60)/24)+DATE(1970,1,1)</f>
        <v>42760.498935185184</v>
      </c>
      <c r="U351" s="17">
        <f>(((Table1[[#This Row],[deadline]]/60)/60)/24)+DATE(1970,1,1)</f>
        <v>42790.498935185184</v>
      </c>
    </row>
    <row r="352" spans="1:21">
      <c r="A352">
        <v>350</v>
      </c>
      <c r="B352" s="3" t="s">
        <v>351</v>
      </c>
      <c r="C352" s="3" t="s">
        <v>4460</v>
      </c>
      <c r="D352" t="str" cm="1">
        <f t="array" ref="D3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52">
        <v>25000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 s="6">
        <f>Table1[[#This Row],[pledged]]/Table1[[#This Row],[goal]]</f>
        <v>1.1476</v>
      </c>
      <c r="Q352" s="12">
        <f>Table1[[#This Row],[pledged]]/Table1[[#This Row],[backers_count]]</f>
        <v>129.81900452488688</v>
      </c>
      <c r="R352" t="s">
        <v>8310</v>
      </c>
      <c r="S352" t="s">
        <v>8315</v>
      </c>
      <c r="T352" s="17">
        <f>(((Table1[[#This Row],[launched_at]]/60)/60)/24)+DATE(1970,1,1)</f>
        <v>42586.066076388888</v>
      </c>
      <c r="U352" s="17">
        <f>(((Table1[[#This Row],[deadline]]/60)/60)/24)+DATE(1970,1,1)</f>
        <v>42624.165972222225</v>
      </c>
    </row>
    <row r="353" spans="1:21">
      <c r="A353">
        <v>351</v>
      </c>
      <c r="B353" s="3" t="s">
        <v>352</v>
      </c>
      <c r="C353" s="3" t="s">
        <v>4461</v>
      </c>
      <c r="D353" t="str" cm="1">
        <f t="array" ref="D3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353">
        <v>34000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 s="6">
        <f>Table1[[#This Row],[pledged]]/Table1[[#This Row],[goal]]</f>
        <v>1.2734117647058822</v>
      </c>
      <c r="Q353" s="12">
        <f>Table1[[#This Row],[pledged]]/Table1[[#This Row],[backers_count]]</f>
        <v>44.912863070539416</v>
      </c>
      <c r="R353" t="s">
        <v>8310</v>
      </c>
      <c r="S353" t="s">
        <v>8315</v>
      </c>
      <c r="T353" s="17">
        <f>(((Table1[[#This Row],[launched_at]]/60)/60)/24)+DATE(1970,1,1)</f>
        <v>42427.964745370366</v>
      </c>
      <c r="U353" s="17">
        <f>(((Table1[[#This Row],[deadline]]/60)/60)/24)+DATE(1970,1,1)</f>
        <v>42467.923078703709</v>
      </c>
    </row>
    <row r="354" spans="1:21">
      <c r="A354">
        <v>352</v>
      </c>
      <c r="B354" s="3" t="s">
        <v>353</v>
      </c>
      <c r="C354" s="3" t="s">
        <v>4462</v>
      </c>
      <c r="D354" t="str" cm="1">
        <f t="array" ref="D3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54">
        <v>10000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 s="6">
        <f>Table1[[#This Row],[pledged]]/Table1[[#This Row],[goal]]</f>
        <v>1.1656</v>
      </c>
      <c r="Q354" s="12">
        <f>Table1[[#This Row],[pledged]]/Table1[[#This Row],[backers_count]]</f>
        <v>40.755244755244753</v>
      </c>
      <c r="R354" t="s">
        <v>8310</v>
      </c>
      <c r="S354" t="s">
        <v>8315</v>
      </c>
      <c r="T354" s="17">
        <f>(((Table1[[#This Row],[launched_at]]/60)/60)/24)+DATE(1970,1,1)</f>
        <v>41890.167453703703</v>
      </c>
      <c r="U354" s="17">
        <f>(((Table1[[#This Row],[deadline]]/60)/60)/24)+DATE(1970,1,1)</f>
        <v>41920.167453703703</v>
      </c>
    </row>
    <row r="355" spans="1:21">
      <c r="A355">
        <v>353</v>
      </c>
      <c r="B355" s="3" t="s">
        <v>354</v>
      </c>
      <c r="C355" s="3" t="s">
        <v>4463</v>
      </c>
      <c r="D355" t="str" cm="1">
        <f t="array" ref="D3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55">
        <v>58425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 s="6">
        <f>Table1[[#This Row],[pledged]]/Table1[[#This Row],[goal]]</f>
        <v>1.0861819426615318</v>
      </c>
      <c r="Q355" s="12">
        <f>Table1[[#This Row],[pledged]]/Table1[[#This Row],[backers_count]]</f>
        <v>103.52394779771615</v>
      </c>
      <c r="R355" t="s">
        <v>8310</v>
      </c>
      <c r="S355" t="s">
        <v>8315</v>
      </c>
      <c r="T355" s="17">
        <f>(((Table1[[#This Row],[launched_at]]/60)/60)/24)+DATE(1970,1,1)</f>
        <v>42297.791886574079</v>
      </c>
      <c r="U355" s="17">
        <f>(((Table1[[#This Row],[deadline]]/60)/60)/24)+DATE(1970,1,1)</f>
        <v>42327.833553240736</v>
      </c>
    </row>
    <row r="356" spans="1:21">
      <c r="A356">
        <v>354</v>
      </c>
      <c r="B356" s="3" t="s">
        <v>355</v>
      </c>
      <c r="C356" s="3" t="s">
        <v>4464</v>
      </c>
      <c r="D356" t="str" cm="1">
        <f t="array" ref="D3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6">
        <v>3500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 s="6">
        <f>Table1[[#This Row],[pledged]]/Table1[[#This Row],[goal]]</f>
        <v>1.0394285714285714</v>
      </c>
      <c r="Q356" s="12">
        <f>Table1[[#This Row],[pledged]]/Table1[[#This Row],[backers_count]]</f>
        <v>125.44827586206897</v>
      </c>
      <c r="R356" t="s">
        <v>8310</v>
      </c>
      <c r="S356" t="s">
        <v>8315</v>
      </c>
      <c r="T356" s="17">
        <f>(((Table1[[#This Row],[launched_at]]/60)/60)/24)+DATE(1970,1,1)</f>
        <v>42438.827789351853</v>
      </c>
      <c r="U356" s="17">
        <f>(((Table1[[#This Row],[deadline]]/60)/60)/24)+DATE(1970,1,1)</f>
        <v>42468.786122685182</v>
      </c>
    </row>
    <row r="357" spans="1:21">
      <c r="A357">
        <v>355</v>
      </c>
      <c r="B357" s="3" t="s">
        <v>356</v>
      </c>
      <c r="C357" s="3" t="s">
        <v>4465</v>
      </c>
      <c r="D357" t="str" cm="1">
        <f t="array" ref="D3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357">
        <v>35000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 s="6">
        <f>Table1[[#This Row],[pledged]]/Table1[[#This Row],[goal]]</f>
        <v>1.1625714285714286</v>
      </c>
      <c r="Q357" s="12">
        <f>Table1[[#This Row],[pledged]]/Table1[[#This Row],[backers_count]]</f>
        <v>246.60606060606059</v>
      </c>
      <c r="R357" t="s">
        <v>8310</v>
      </c>
      <c r="S357" t="s">
        <v>8315</v>
      </c>
      <c r="T357" s="17">
        <f>(((Table1[[#This Row],[launched_at]]/60)/60)/24)+DATE(1970,1,1)</f>
        <v>41943.293912037036</v>
      </c>
      <c r="U357" s="17">
        <f>(((Table1[[#This Row],[deadline]]/60)/60)/24)+DATE(1970,1,1)</f>
        <v>41974.3355787037</v>
      </c>
    </row>
    <row r="358" spans="1:21">
      <c r="A358">
        <v>356</v>
      </c>
      <c r="B358" s="3" t="s">
        <v>357</v>
      </c>
      <c r="C358" s="3" t="s">
        <v>4466</v>
      </c>
      <c r="D358" t="str" cm="1">
        <f t="array" ref="D3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58">
        <v>7500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 s="6">
        <f>Table1[[#This Row],[pledged]]/Table1[[#This Row],[goal]]</f>
        <v>1.0269239999999999</v>
      </c>
      <c r="Q358" s="12">
        <f>Table1[[#This Row],[pledged]]/Table1[[#This Row],[backers_count]]</f>
        <v>79.401340206185566</v>
      </c>
      <c r="R358" t="s">
        <v>8310</v>
      </c>
      <c r="S358" t="s">
        <v>8315</v>
      </c>
      <c r="T358" s="17">
        <f>(((Table1[[#This Row],[launched_at]]/60)/60)/24)+DATE(1970,1,1)</f>
        <v>42415.803159722222</v>
      </c>
      <c r="U358" s="17">
        <f>(((Table1[[#This Row],[deadline]]/60)/60)/24)+DATE(1970,1,1)</f>
        <v>42445.761493055557</v>
      </c>
    </row>
    <row r="359" spans="1:21">
      <c r="A359">
        <v>357</v>
      </c>
      <c r="B359" s="3" t="s">
        <v>358</v>
      </c>
      <c r="C359" s="3" t="s">
        <v>4467</v>
      </c>
      <c r="D359" t="str" cm="1">
        <f t="array" ref="D3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59">
        <v>15000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 s="6">
        <f>Table1[[#This Row],[pledged]]/Table1[[#This Row],[goal]]</f>
        <v>1.74</v>
      </c>
      <c r="Q359" s="12">
        <f>Table1[[#This Row],[pledged]]/Table1[[#This Row],[backers_count]]</f>
        <v>86.138613861386133</v>
      </c>
      <c r="R359" t="s">
        <v>8310</v>
      </c>
      <c r="S359" t="s">
        <v>8315</v>
      </c>
      <c r="T359" s="17">
        <f>(((Table1[[#This Row],[launched_at]]/60)/60)/24)+DATE(1970,1,1)</f>
        <v>42078.222187499996</v>
      </c>
      <c r="U359" s="17">
        <f>(((Table1[[#This Row],[deadline]]/60)/60)/24)+DATE(1970,1,1)</f>
        <v>42118.222187499996</v>
      </c>
    </row>
    <row r="360" spans="1:21">
      <c r="A360">
        <v>358</v>
      </c>
      <c r="B360" s="3" t="s">
        <v>359</v>
      </c>
      <c r="C360" s="3" t="s">
        <v>4468</v>
      </c>
      <c r="D360" t="str" cm="1">
        <f t="array" ref="D3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60">
        <v>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 s="6">
        <f>Table1[[#This Row],[pledged]]/Table1[[#This Row],[goal]]</f>
        <v>1.03088</v>
      </c>
      <c r="Q360" s="12">
        <f>Table1[[#This Row],[pledged]]/Table1[[#This Row],[backers_count]]</f>
        <v>193.04868913857678</v>
      </c>
      <c r="R360" t="s">
        <v>8310</v>
      </c>
      <c r="S360" t="s">
        <v>8315</v>
      </c>
      <c r="T360" s="17">
        <f>(((Table1[[#This Row],[launched_at]]/60)/60)/24)+DATE(1970,1,1)</f>
        <v>42507.860196759255</v>
      </c>
      <c r="U360" s="17">
        <f>(((Table1[[#This Row],[deadline]]/60)/60)/24)+DATE(1970,1,1)</f>
        <v>42536.625</v>
      </c>
    </row>
    <row r="361" spans="1:21">
      <c r="A361">
        <v>359</v>
      </c>
      <c r="B361" s="3" t="s">
        <v>360</v>
      </c>
      <c r="C361" s="3" t="s">
        <v>4469</v>
      </c>
      <c r="D361" t="str" cm="1">
        <f t="array" ref="D3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61">
        <v>24200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 s="6">
        <f>Table1[[#This Row],[pledged]]/Table1[[#This Row],[goal]]</f>
        <v>1.0485537190082646</v>
      </c>
      <c r="Q361" s="12">
        <f>Table1[[#This Row],[pledged]]/Table1[[#This Row],[backers_count]]</f>
        <v>84.023178807947019</v>
      </c>
      <c r="R361" t="s">
        <v>8310</v>
      </c>
      <c r="S361" t="s">
        <v>8315</v>
      </c>
      <c r="T361" s="17">
        <f>(((Table1[[#This Row],[launched_at]]/60)/60)/24)+DATE(1970,1,1)</f>
        <v>41935.070486111108</v>
      </c>
      <c r="U361" s="17">
        <f>(((Table1[[#This Row],[deadline]]/60)/60)/24)+DATE(1970,1,1)</f>
        <v>41957.216666666667</v>
      </c>
    </row>
    <row r="362" spans="1:21">
      <c r="A362">
        <v>360</v>
      </c>
      <c r="B362" s="3" t="s">
        <v>361</v>
      </c>
      <c r="C362" s="3" t="s">
        <v>4470</v>
      </c>
      <c r="D362" t="str" cm="1">
        <f t="array" ref="D3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62">
        <v>12000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 s="6">
        <f>Table1[[#This Row],[pledged]]/Table1[[#This Row],[goal]]</f>
        <v>1.0137499999999999</v>
      </c>
      <c r="Q362" s="12">
        <f>Table1[[#This Row],[pledged]]/Table1[[#This Row],[backers_count]]</f>
        <v>139.82758620689654</v>
      </c>
      <c r="R362" t="s">
        <v>8310</v>
      </c>
      <c r="S362" t="s">
        <v>8315</v>
      </c>
      <c r="T362" s="17">
        <f>(((Table1[[#This Row],[launched_at]]/60)/60)/24)+DATE(1970,1,1)</f>
        <v>42163.897916666669</v>
      </c>
      <c r="U362" s="17">
        <f>(((Table1[[#This Row],[deadline]]/60)/60)/24)+DATE(1970,1,1)</f>
        <v>42208.132638888885</v>
      </c>
    </row>
    <row r="363" spans="1:21">
      <c r="A363">
        <v>361</v>
      </c>
      <c r="B363" s="3" t="s">
        <v>362</v>
      </c>
      <c r="C363" s="3" t="s">
        <v>4471</v>
      </c>
      <c r="D363" t="str" cm="1">
        <f t="array" ref="D3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363">
        <v>35000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 s="6">
        <f>Table1[[#This Row],[pledged]]/Table1[[#This Row],[goal]]</f>
        <v>1.1107699999999998</v>
      </c>
      <c r="Q363" s="12">
        <f>Table1[[#This Row],[pledged]]/Table1[[#This Row],[backers_count]]</f>
        <v>109.82189265536722</v>
      </c>
      <c r="R363" t="s">
        <v>8310</v>
      </c>
      <c r="S363" t="s">
        <v>8315</v>
      </c>
      <c r="T363" s="17">
        <f>(((Table1[[#This Row],[launched_at]]/60)/60)/24)+DATE(1970,1,1)</f>
        <v>41936.001226851848</v>
      </c>
      <c r="U363" s="17">
        <f>(((Table1[[#This Row],[deadline]]/60)/60)/24)+DATE(1970,1,1)</f>
        <v>41966.042893518519</v>
      </c>
    </row>
    <row r="364" spans="1:21">
      <c r="A364">
        <v>362</v>
      </c>
      <c r="B364" s="3" t="s">
        <v>363</v>
      </c>
      <c r="C364" s="3" t="s">
        <v>4472</v>
      </c>
      <c r="D364" t="str" cm="1">
        <f t="array" ref="D3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64">
        <v>9665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 s="6">
        <f>Table1[[#This Row],[pledged]]/Table1[[#This Row],[goal]]</f>
        <v>1.2415933781686497</v>
      </c>
      <c r="Q364" s="12">
        <f>Table1[[#This Row],[pledged]]/Table1[[#This Row],[backers_count]]</f>
        <v>139.53488372093022</v>
      </c>
      <c r="R364" t="s">
        <v>8310</v>
      </c>
      <c r="S364" t="s">
        <v>8315</v>
      </c>
      <c r="T364" s="17">
        <f>(((Table1[[#This Row],[launched_at]]/60)/60)/24)+DATE(1970,1,1)</f>
        <v>41837.210543981484</v>
      </c>
      <c r="U364" s="17">
        <f>(((Table1[[#This Row],[deadline]]/60)/60)/24)+DATE(1970,1,1)</f>
        <v>41859</v>
      </c>
    </row>
    <row r="365" spans="1:21" ht="28.8">
      <c r="A365">
        <v>363</v>
      </c>
      <c r="B365" s="3" t="s">
        <v>364</v>
      </c>
      <c r="C365" s="3" t="s">
        <v>4473</v>
      </c>
      <c r="D365" t="str" cm="1">
        <f t="array" ref="D3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65">
        <v>8925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 s="6">
        <f>Table1[[#This Row],[pledged]]/Table1[[#This Row],[goal]]</f>
        <v>1.0133333333333334</v>
      </c>
      <c r="Q365" s="12">
        <f>Table1[[#This Row],[pledged]]/Table1[[#This Row],[backers_count]]</f>
        <v>347.84615384615387</v>
      </c>
      <c r="R365" t="s">
        <v>8310</v>
      </c>
      <c r="S365" t="s">
        <v>8315</v>
      </c>
      <c r="T365" s="17">
        <f>(((Table1[[#This Row],[launched_at]]/60)/60)/24)+DATE(1970,1,1)</f>
        <v>40255.744629629626</v>
      </c>
      <c r="U365" s="17">
        <f>(((Table1[[#This Row],[deadline]]/60)/60)/24)+DATE(1970,1,1)</f>
        <v>40300.806944444441</v>
      </c>
    </row>
    <row r="366" spans="1:21">
      <c r="A366">
        <v>364</v>
      </c>
      <c r="B366" s="3" t="s">
        <v>365</v>
      </c>
      <c r="C366" s="3" t="s">
        <v>4474</v>
      </c>
      <c r="D366" t="str" cm="1">
        <f t="array" ref="D3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66">
        <v>7000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 s="6">
        <f>Table1[[#This Row],[pledged]]/Table1[[#This Row],[goal]]</f>
        <v>1.1016142857142857</v>
      </c>
      <c r="Q366" s="12">
        <f>Table1[[#This Row],[pledged]]/Table1[[#This Row],[backers_count]]</f>
        <v>68.24159292035398</v>
      </c>
      <c r="R366" t="s">
        <v>8310</v>
      </c>
      <c r="S366" t="s">
        <v>8315</v>
      </c>
      <c r="T366" s="17">
        <f>(((Table1[[#This Row],[launched_at]]/60)/60)/24)+DATE(1970,1,1)</f>
        <v>41780.859629629631</v>
      </c>
      <c r="U366" s="17">
        <f>(((Table1[[#This Row],[deadline]]/60)/60)/24)+DATE(1970,1,1)</f>
        <v>41811.165972222225</v>
      </c>
    </row>
    <row r="367" spans="1:21">
      <c r="A367">
        <v>365</v>
      </c>
      <c r="B367" s="3" t="s">
        <v>366</v>
      </c>
      <c r="C367" s="3" t="s">
        <v>4475</v>
      </c>
      <c r="D367" t="str" cm="1">
        <f t="array" ref="D3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67">
        <v>15000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 s="6">
        <f>Table1[[#This Row],[pledged]]/Table1[[#This Row],[goal]]</f>
        <v>1.0397333333333334</v>
      </c>
      <c r="Q367" s="12">
        <f>Table1[[#This Row],[pledged]]/Table1[[#This Row],[backers_count]]</f>
        <v>239.93846153846152</v>
      </c>
      <c r="R367" t="s">
        <v>8310</v>
      </c>
      <c r="S367" t="s">
        <v>8315</v>
      </c>
      <c r="T367" s="17">
        <f>(((Table1[[#This Row],[launched_at]]/60)/60)/24)+DATE(1970,1,1)</f>
        <v>41668.606469907405</v>
      </c>
      <c r="U367" s="17">
        <f>(((Table1[[#This Row],[deadline]]/60)/60)/24)+DATE(1970,1,1)</f>
        <v>41698.606469907405</v>
      </c>
    </row>
    <row r="368" spans="1:21">
      <c r="A368">
        <v>366</v>
      </c>
      <c r="B368" s="3" t="s">
        <v>367</v>
      </c>
      <c r="C368" s="3" t="s">
        <v>4476</v>
      </c>
      <c r="D368" t="str" cm="1">
        <f t="array" ref="D3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368">
        <v>38000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 s="6">
        <f>Table1[[#This Row],[pledged]]/Table1[[#This Row],[goal]]</f>
        <v>1.013157894736842</v>
      </c>
      <c r="Q368" s="12">
        <f>Table1[[#This Row],[pledged]]/Table1[[#This Row],[backers_count]]</f>
        <v>287.31343283582089</v>
      </c>
      <c r="R368" t="s">
        <v>8310</v>
      </c>
      <c r="S368" t="s">
        <v>8315</v>
      </c>
      <c r="T368" s="17">
        <f>(((Table1[[#This Row],[launched_at]]/60)/60)/24)+DATE(1970,1,1)</f>
        <v>41019.793032407404</v>
      </c>
      <c r="U368" s="17">
        <f>(((Table1[[#This Row],[deadline]]/60)/60)/24)+DATE(1970,1,1)</f>
        <v>41049.793032407404</v>
      </c>
    </row>
    <row r="369" spans="1:21">
      <c r="A369">
        <v>367</v>
      </c>
      <c r="B369" s="3" t="s">
        <v>368</v>
      </c>
      <c r="C369" s="3" t="s">
        <v>4477</v>
      </c>
      <c r="D369" t="str" cm="1">
        <f t="array" ref="D3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69">
        <v>10000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 s="6">
        <f>Table1[[#This Row],[pledged]]/Table1[[#This Row],[goal]]</f>
        <v>1.033501</v>
      </c>
      <c r="Q369" s="12">
        <f>Table1[[#This Row],[pledged]]/Table1[[#This Row],[backers_count]]</f>
        <v>86.84882352941176</v>
      </c>
      <c r="R369" t="s">
        <v>8310</v>
      </c>
      <c r="S369" t="s">
        <v>8315</v>
      </c>
      <c r="T369" s="17">
        <f>(((Table1[[#This Row],[launched_at]]/60)/60)/24)+DATE(1970,1,1)</f>
        <v>41355.577291666668</v>
      </c>
      <c r="U369" s="17">
        <f>(((Table1[[#This Row],[deadline]]/60)/60)/24)+DATE(1970,1,1)</f>
        <v>41395.207638888889</v>
      </c>
    </row>
    <row r="370" spans="1:21">
      <c r="A370">
        <v>368</v>
      </c>
      <c r="B370" s="3" t="s">
        <v>369</v>
      </c>
      <c r="C370" s="3" t="s">
        <v>4478</v>
      </c>
      <c r="D370" t="str" cm="1">
        <f t="array" ref="D3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70">
        <v>12500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 s="6">
        <f>Table1[[#This Row],[pledged]]/Table1[[#This Row],[goal]]</f>
        <v>1.04112</v>
      </c>
      <c r="Q370" s="12">
        <f>Table1[[#This Row],[pledged]]/Table1[[#This Row],[backers_count]]</f>
        <v>81.84905660377359</v>
      </c>
      <c r="R370" t="s">
        <v>8310</v>
      </c>
      <c r="S370" t="s">
        <v>8315</v>
      </c>
      <c r="T370" s="17">
        <f>(((Table1[[#This Row],[launched_at]]/60)/60)/24)+DATE(1970,1,1)</f>
        <v>42043.605578703704</v>
      </c>
      <c r="U370" s="17">
        <f>(((Table1[[#This Row],[deadline]]/60)/60)/24)+DATE(1970,1,1)</f>
        <v>42078.563912037032</v>
      </c>
    </row>
    <row r="371" spans="1:21">
      <c r="A371">
        <v>369</v>
      </c>
      <c r="B371" s="3" t="s">
        <v>370</v>
      </c>
      <c r="C371" s="3" t="s">
        <v>4479</v>
      </c>
      <c r="D371" t="str" cm="1">
        <f t="array" ref="D3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1">
        <v>6500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 s="6">
        <f>Table1[[#This Row],[pledged]]/Table1[[#This Row],[goal]]</f>
        <v>1.1015569230769231</v>
      </c>
      <c r="Q371" s="12">
        <f>Table1[[#This Row],[pledged]]/Table1[[#This Row],[backers_count]]</f>
        <v>42.874970059880241</v>
      </c>
      <c r="R371" t="s">
        <v>8310</v>
      </c>
      <c r="S371" t="s">
        <v>8315</v>
      </c>
      <c r="T371" s="17">
        <f>(((Table1[[#This Row],[launched_at]]/60)/60)/24)+DATE(1970,1,1)</f>
        <v>40893.551724537036</v>
      </c>
      <c r="U371" s="17">
        <f>(((Table1[[#This Row],[deadline]]/60)/60)/24)+DATE(1970,1,1)</f>
        <v>40923.551724537036</v>
      </c>
    </row>
    <row r="372" spans="1:21">
      <c r="A372">
        <v>370</v>
      </c>
      <c r="B372" s="3" t="s">
        <v>371</v>
      </c>
      <c r="C372" s="3" t="s">
        <v>4480</v>
      </c>
      <c r="D372" t="str" cm="1">
        <f t="array" ref="D3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72">
        <v>25000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 s="6">
        <f>Table1[[#This Row],[pledged]]/Table1[[#This Row],[goal]]</f>
        <v>1.2202</v>
      </c>
      <c r="Q372" s="12">
        <f>Table1[[#This Row],[pledged]]/Table1[[#This Row],[backers_count]]</f>
        <v>709.41860465116281</v>
      </c>
      <c r="R372" t="s">
        <v>8310</v>
      </c>
      <c r="S372" t="s">
        <v>8315</v>
      </c>
      <c r="T372" s="17">
        <f>(((Table1[[#This Row],[launched_at]]/60)/60)/24)+DATE(1970,1,1)</f>
        <v>42711.795138888891</v>
      </c>
      <c r="U372" s="17">
        <f>(((Table1[[#This Row],[deadline]]/60)/60)/24)+DATE(1970,1,1)</f>
        <v>42741.795138888891</v>
      </c>
    </row>
    <row r="373" spans="1:21">
      <c r="A373">
        <v>371</v>
      </c>
      <c r="B373" s="3" t="s">
        <v>372</v>
      </c>
      <c r="C373" s="3" t="s">
        <v>4481</v>
      </c>
      <c r="D373" t="str" cm="1">
        <f t="array" ref="D3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73">
        <v>150000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 s="6">
        <f>Table1[[#This Row],[pledged]]/Table1[[#This Row],[goal]]</f>
        <v>1.1416866666666667</v>
      </c>
      <c r="Q373" s="12">
        <f>Table1[[#This Row],[pledged]]/Table1[[#This Row],[backers_count]]</f>
        <v>161.25517890772127</v>
      </c>
      <c r="R373" t="s">
        <v>8310</v>
      </c>
      <c r="S373" t="s">
        <v>8315</v>
      </c>
      <c r="T373" s="17">
        <f>(((Table1[[#This Row],[launched_at]]/60)/60)/24)+DATE(1970,1,1)</f>
        <v>41261.767812500002</v>
      </c>
      <c r="U373" s="17">
        <f>(((Table1[[#This Row],[deadline]]/60)/60)/24)+DATE(1970,1,1)</f>
        <v>41306.767812500002</v>
      </c>
    </row>
    <row r="374" spans="1:21">
      <c r="A374">
        <v>372</v>
      </c>
      <c r="B374" s="3" t="s">
        <v>373</v>
      </c>
      <c r="C374" s="3" t="s">
        <v>4482</v>
      </c>
      <c r="D374" t="str" cm="1">
        <f t="array" ref="D3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4">
        <v>300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 s="6">
        <f>Table1[[#This Row],[pledged]]/Table1[[#This Row],[goal]]</f>
        <v>1.2533333333333334</v>
      </c>
      <c r="Q374" s="12">
        <f>Table1[[#This Row],[pledged]]/Table1[[#This Row],[backers_count]]</f>
        <v>41.777777777777779</v>
      </c>
      <c r="R374" t="s">
        <v>8310</v>
      </c>
      <c r="S374" t="s">
        <v>8315</v>
      </c>
      <c r="T374" s="17">
        <f>(((Table1[[#This Row],[launched_at]]/60)/60)/24)+DATE(1970,1,1)</f>
        <v>42425.576898148152</v>
      </c>
      <c r="U374" s="17">
        <f>(((Table1[[#This Row],[deadline]]/60)/60)/24)+DATE(1970,1,1)</f>
        <v>42465.666666666672</v>
      </c>
    </row>
    <row r="375" spans="1:21">
      <c r="A375">
        <v>373</v>
      </c>
      <c r="B375" s="3" t="s">
        <v>374</v>
      </c>
      <c r="C375" s="3" t="s">
        <v>4483</v>
      </c>
      <c r="D375" t="str" cm="1">
        <f t="array" ref="D3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5">
        <v>7500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 s="6">
        <f>Table1[[#This Row],[pledged]]/Table1[[#This Row],[goal]]</f>
        <v>1.0666666666666667</v>
      </c>
      <c r="Q375" s="12">
        <f>Table1[[#This Row],[pledged]]/Table1[[#This Row],[backers_count]]</f>
        <v>89.887640449438209</v>
      </c>
      <c r="R375" t="s">
        <v>8310</v>
      </c>
      <c r="S375" t="s">
        <v>8315</v>
      </c>
      <c r="T375" s="17">
        <f>(((Table1[[#This Row],[launched_at]]/60)/60)/24)+DATE(1970,1,1)</f>
        <v>41078.91201388889</v>
      </c>
      <c r="U375" s="17">
        <f>(((Table1[[#This Row],[deadline]]/60)/60)/24)+DATE(1970,1,1)</f>
        <v>41108.91201388889</v>
      </c>
    </row>
    <row r="376" spans="1:21">
      <c r="A376">
        <v>374</v>
      </c>
      <c r="B376" s="3" t="s">
        <v>375</v>
      </c>
      <c r="C376" s="3" t="s">
        <v>4484</v>
      </c>
      <c r="D376" t="str" cm="1">
        <f t="array" ref="D3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6">
        <v>6000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 s="6">
        <f>Table1[[#This Row],[pledged]]/Table1[[#This Row],[goal]]</f>
        <v>1.3065</v>
      </c>
      <c r="Q376" s="12">
        <f>Table1[[#This Row],[pledged]]/Table1[[#This Row],[backers_count]]</f>
        <v>45.051724137931032</v>
      </c>
      <c r="R376" t="s">
        <v>8310</v>
      </c>
      <c r="S376" t="s">
        <v>8315</v>
      </c>
      <c r="T376" s="17">
        <f>(((Table1[[#This Row],[launched_at]]/60)/60)/24)+DATE(1970,1,1)</f>
        <v>40757.889247685183</v>
      </c>
      <c r="U376" s="17">
        <f>(((Table1[[#This Row],[deadline]]/60)/60)/24)+DATE(1970,1,1)</f>
        <v>40802.889247685183</v>
      </c>
    </row>
    <row r="377" spans="1:21">
      <c r="A377">
        <v>375</v>
      </c>
      <c r="B377" s="3" t="s">
        <v>376</v>
      </c>
      <c r="C377" s="3" t="s">
        <v>4485</v>
      </c>
      <c r="D377" t="str" cm="1">
        <f t="array" ref="D3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7">
        <v>500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 s="6">
        <f>Table1[[#This Row],[pledged]]/Table1[[#This Row],[goal]]</f>
        <v>1.2</v>
      </c>
      <c r="Q377" s="12">
        <f>Table1[[#This Row],[pledged]]/Table1[[#This Row],[backers_count]]</f>
        <v>42.857142857142854</v>
      </c>
      <c r="R377" t="s">
        <v>8310</v>
      </c>
      <c r="S377" t="s">
        <v>8315</v>
      </c>
      <c r="T377" s="17">
        <f>(((Table1[[#This Row],[launched_at]]/60)/60)/24)+DATE(1970,1,1)</f>
        <v>41657.985081018516</v>
      </c>
      <c r="U377" s="17">
        <f>(((Table1[[#This Row],[deadline]]/60)/60)/24)+DATE(1970,1,1)</f>
        <v>41699.720833333333</v>
      </c>
    </row>
    <row r="378" spans="1:21">
      <c r="A378">
        <v>376</v>
      </c>
      <c r="B378" s="3" t="s">
        <v>377</v>
      </c>
      <c r="C378" s="3" t="s">
        <v>4486</v>
      </c>
      <c r="D378" t="str" cm="1">
        <f t="array" ref="D3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8">
        <v>2450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 s="6">
        <f>Table1[[#This Row],[pledged]]/Table1[[#This Row],[goal]]</f>
        <v>1.0595918367346939</v>
      </c>
      <c r="Q378" s="12">
        <f>Table1[[#This Row],[pledged]]/Table1[[#This Row],[backers_count]]</f>
        <v>54.083333333333336</v>
      </c>
      <c r="R378" t="s">
        <v>8310</v>
      </c>
      <c r="S378" t="s">
        <v>8315</v>
      </c>
      <c r="T378" s="17">
        <f>(((Table1[[#This Row],[launched_at]]/60)/60)/24)+DATE(1970,1,1)</f>
        <v>42576.452731481477</v>
      </c>
      <c r="U378" s="17">
        <f>(((Table1[[#This Row],[deadline]]/60)/60)/24)+DATE(1970,1,1)</f>
        <v>42607.452731481477</v>
      </c>
    </row>
    <row r="379" spans="1:21">
      <c r="A379">
        <v>377</v>
      </c>
      <c r="B379" s="3" t="s">
        <v>378</v>
      </c>
      <c r="C379" s="3" t="s">
        <v>4487</v>
      </c>
      <c r="D379" t="str" cm="1">
        <f t="array" ref="D3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79">
        <v>12000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 s="6">
        <f>Table1[[#This Row],[pledged]]/Table1[[#This Row],[goal]]</f>
        <v>1.1439999999999999</v>
      </c>
      <c r="Q379" s="12">
        <f>Table1[[#This Row],[pledged]]/Table1[[#This Row],[backers_count]]</f>
        <v>103.21804511278195</v>
      </c>
      <c r="R379" t="s">
        <v>8310</v>
      </c>
      <c r="S379" t="s">
        <v>8315</v>
      </c>
      <c r="T379" s="17">
        <f>(((Table1[[#This Row],[launched_at]]/60)/60)/24)+DATE(1970,1,1)</f>
        <v>42292.250787037032</v>
      </c>
      <c r="U379" s="17">
        <f>(((Table1[[#This Row],[deadline]]/60)/60)/24)+DATE(1970,1,1)</f>
        <v>42322.292361111111</v>
      </c>
    </row>
    <row r="380" spans="1:21">
      <c r="A380">
        <v>378</v>
      </c>
      <c r="B380" s="3" t="s">
        <v>379</v>
      </c>
      <c r="C380" s="3" t="s">
        <v>4488</v>
      </c>
      <c r="D380" t="str" cm="1">
        <f t="array" ref="D3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0">
        <v>3000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 s="6">
        <f>Table1[[#This Row],[pledged]]/Table1[[#This Row],[goal]]</f>
        <v>1.1176666666666666</v>
      </c>
      <c r="Q380" s="12">
        <f>Table1[[#This Row],[pledged]]/Table1[[#This Row],[backers_count]]</f>
        <v>40.397590361445786</v>
      </c>
      <c r="R380" t="s">
        <v>8310</v>
      </c>
      <c r="S380" t="s">
        <v>8315</v>
      </c>
      <c r="T380" s="17">
        <f>(((Table1[[#This Row],[launched_at]]/60)/60)/24)+DATE(1970,1,1)</f>
        <v>42370.571851851855</v>
      </c>
      <c r="U380" s="17">
        <f>(((Table1[[#This Row],[deadline]]/60)/60)/24)+DATE(1970,1,1)</f>
        <v>42394.994444444441</v>
      </c>
    </row>
    <row r="381" spans="1:21">
      <c r="A381">
        <v>379</v>
      </c>
      <c r="B381" s="3" t="s">
        <v>380</v>
      </c>
      <c r="C381" s="3" t="s">
        <v>4489</v>
      </c>
      <c r="D381" t="str" cm="1">
        <f t="array" ref="D3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81">
        <v>15000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 s="6">
        <f>Table1[[#This Row],[pledged]]/Table1[[#This Row],[goal]]</f>
        <v>1.1608000000000001</v>
      </c>
      <c r="Q381" s="12">
        <f>Table1[[#This Row],[pledged]]/Table1[[#This Row],[backers_count]]</f>
        <v>116.85906040268456</v>
      </c>
      <c r="R381" t="s">
        <v>8310</v>
      </c>
      <c r="S381" t="s">
        <v>8315</v>
      </c>
      <c r="T381" s="17">
        <f>(((Table1[[#This Row],[launched_at]]/60)/60)/24)+DATE(1970,1,1)</f>
        <v>40987.688333333332</v>
      </c>
      <c r="U381" s="17">
        <f>(((Table1[[#This Row],[deadline]]/60)/60)/24)+DATE(1970,1,1)</f>
        <v>41032.688333333332</v>
      </c>
    </row>
    <row r="382" spans="1:21">
      <c r="A382">
        <v>380</v>
      </c>
      <c r="B382" s="3" t="s">
        <v>381</v>
      </c>
      <c r="C382" s="3" t="s">
        <v>4490</v>
      </c>
      <c r="D382" t="str" cm="1">
        <f t="array" ref="D3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2">
        <v>4000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 s="6">
        <f>Table1[[#This Row],[pledged]]/Table1[[#This Row],[goal]]</f>
        <v>1.415</v>
      </c>
      <c r="Q382" s="12">
        <f>Table1[[#This Row],[pledged]]/Table1[[#This Row],[backers_count]]</f>
        <v>115.51020408163265</v>
      </c>
      <c r="R382" t="s">
        <v>8310</v>
      </c>
      <c r="S382" t="s">
        <v>8315</v>
      </c>
      <c r="T382" s="17">
        <f>(((Table1[[#This Row],[launched_at]]/60)/60)/24)+DATE(1970,1,1)</f>
        <v>42367.719814814816</v>
      </c>
      <c r="U382" s="17">
        <f>(((Table1[[#This Row],[deadline]]/60)/60)/24)+DATE(1970,1,1)</f>
        <v>42392.719814814816</v>
      </c>
    </row>
    <row r="383" spans="1:21">
      <c r="A383">
        <v>381</v>
      </c>
      <c r="B383" s="3" t="s">
        <v>382</v>
      </c>
      <c r="C383" s="3" t="s">
        <v>4491</v>
      </c>
      <c r="D383" t="str" cm="1">
        <f t="array" ref="D3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83">
        <v>25000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 s="6">
        <f>Table1[[#This Row],[pledged]]/Table1[[#This Row],[goal]]</f>
        <v>1.0472999999999999</v>
      </c>
      <c r="Q383" s="12">
        <f>Table1[[#This Row],[pledged]]/Table1[[#This Row],[backers_count]]</f>
        <v>104.31274900398407</v>
      </c>
      <c r="R383" t="s">
        <v>8310</v>
      </c>
      <c r="S383" t="s">
        <v>8315</v>
      </c>
      <c r="T383" s="17">
        <f>(((Table1[[#This Row],[launched_at]]/60)/60)/24)+DATE(1970,1,1)</f>
        <v>41085.698113425926</v>
      </c>
      <c r="U383" s="17">
        <f>(((Table1[[#This Row],[deadline]]/60)/60)/24)+DATE(1970,1,1)</f>
        <v>41120.208333333336</v>
      </c>
    </row>
    <row r="384" spans="1:21">
      <c r="A384">
        <v>382</v>
      </c>
      <c r="B384" s="3" t="s">
        <v>383</v>
      </c>
      <c r="C384" s="3" t="s">
        <v>4492</v>
      </c>
      <c r="D384" t="str" cm="1">
        <f t="array" ref="D3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84">
        <v>600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 s="6">
        <f>Table1[[#This Row],[pledged]]/Table1[[#This Row],[goal]]</f>
        <v>2.5583333333333331</v>
      </c>
      <c r="Q384" s="12">
        <f>Table1[[#This Row],[pledged]]/Table1[[#This Row],[backers_count]]</f>
        <v>69.772727272727266</v>
      </c>
      <c r="R384" t="s">
        <v>8310</v>
      </c>
      <c r="S384" t="s">
        <v>8315</v>
      </c>
      <c r="T384" s="17">
        <f>(((Table1[[#This Row],[launched_at]]/60)/60)/24)+DATE(1970,1,1)</f>
        <v>41144.709490740745</v>
      </c>
      <c r="U384" s="17">
        <f>(((Table1[[#This Row],[deadline]]/60)/60)/24)+DATE(1970,1,1)</f>
        <v>41158.709490740745</v>
      </c>
    </row>
    <row r="385" spans="1:21">
      <c r="A385">
        <v>383</v>
      </c>
      <c r="B385" s="3" t="s">
        <v>384</v>
      </c>
      <c r="C385" s="3" t="s">
        <v>4493</v>
      </c>
      <c r="D385" t="str" cm="1">
        <f t="array" ref="D3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85">
        <v>999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 s="6">
        <f>Table1[[#This Row],[pledged]]/Table1[[#This Row],[goal]]</f>
        <v>2.0670670670670672</v>
      </c>
      <c r="Q385" s="12">
        <f>Table1[[#This Row],[pledged]]/Table1[[#This Row],[backers_count]]</f>
        <v>43.020833333333336</v>
      </c>
      <c r="R385" t="s">
        <v>8310</v>
      </c>
      <c r="S385" t="s">
        <v>8315</v>
      </c>
      <c r="T385" s="17">
        <f>(((Table1[[#This Row],[launched_at]]/60)/60)/24)+DATE(1970,1,1)</f>
        <v>41755.117581018516</v>
      </c>
      <c r="U385" s="17">
        <f>(((Table1[[#This Row],[deadline]]/60)/60)/24)+DATE(1970,1,1)</f>
        <v>41778.117581018516</v>
      </c>
    </row>
    <row r="386" spans="1:21">
      <c r="A386">
        <v>384</v>
      </c>
      <c r="B386" s="3" t="s">
        <v>385</v>
      </c>
      <c r="C386" s="3" t="s">
        <v>4494</v>
      </c>
      <c r="D386" t="str" cm="1">
        <f t="array" ref="D3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86">
        <v>20000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 s="6">
        <f>Table1[[#This Row],[pledged]]/Table1[[#This Row],[goal]]</f>
        <v>1.1210500000000001</v>
      </c>
      <c r="Q386" s="12">
        <f>Table1[[#This Row],[pledged]]/Table1[[#This Row],[backers_count]]</f>
        <v>58.540469973890339</v>
      </c>
      <c r="R386" t="s">
        <v>8310</v>
      </c>
      <c r="S386" t="s">
        <v>8315</v>
      </c>
      <c r="T386" s="17">
        <f>(((Table1[[#This Row],[launched_at]]/60)/60)/24)+DATE(1970,1,1)</f>
        <v>41980.781793981485</v>
      </c>
      <c r="U386" s="17">
        <f>(((Table1[[#This Row],[deadline]]/60)/60)/24)+DATE(1970,1,1)</f>
        <v>42010.781793981485</v>
      </c>
    </row>
    <row r="387" spans="1:21">
      <c r="A387">
        <v>385</v>
      </c>
      <c r="B387" s="3" t="s">
        <v>386</v>
      </c>
      <c r="C387" s="3" t="s">
        <v>4495</v>
      </c>
      <c r="D387" t="str" cm="1">
        <f t="array" ref="D3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87">
        <v>25000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 s="6">
        <f>Table1[[#This Row],[pledged]]/Table1[[#This Row],[goal]]</f>
        <v>1.05982</v>
      </c>
      <c r="Q387" s="12">
        <f>Table1[[#This Row],[pledged]]/Table1[[#This Row],[backers_count]]</f>
        <v>111.79535864978902</v>
      </c>
      <c r="R387" t="s">
        <v>8310</v>
      </c>
      <c r="S387" t="s">
        <v>8315</v>
      </c>
      <c r="T387" s="17">
        <f>(((Table1[[#This Row],[launched_at]]/60)/60)/24)+DATE(1970,1,1)</f>
        <v>41934.584502314814</v>
      </c>
      <c r="U387" s="17">
        <f>(((Table1[[#This Row],[deadline]]/60)/60)/24)+DATE(1970,1,1)</f>
        <v>41964.626168981486</v>
      </c>
    </row>
    <row r="388" spans="1:21">
      <c r="A388">
        <v>386</v>
      </c>
      <c r="B388" s="3" t="s">
        <v>387</v>
      </c>
      <c r="C388" s="3" t="s">
        <v>4496</v>
      </c>
      <c r="D388" t="str" cm="1">
        <f t="array" ref="D3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88">
        <v>600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 s="6">
        <f>Table1[[#This Row],[pledged]]/Table1[[#This Row],[goal]]</f>
        <v>1.0016666666666667</v>
      </c>
      <c r="Q388" s="12">
        <f>Table1[[#This Row],[pledged]]/Table1[[#This Row],[backers_count]]</f>
        <v>46.230769230769234</v>
      </c>
      <c r="R388" t="s">
        <v>8310</v>
      </c>
      <c r="S388" t="s">
        <v>8315</v>
      </c>
      <c r="T388" s="17">
        <f>(((Table1[[#This Row],[launched_at]]/60)/60)/24)+DATE(1970,1,1)</f>
        <v>42211.951284722221</v>
      </c>
      <c r="U388" s="17">
        <f>(((Table1[[#This Row],[deadline]]/60)/60)/24)+DATE(1970,1,1)</f>
        <v>42226.951284722221</v>
      </c>
    </row>
    <row r="389" spans="1:21">
      <c r="A389">
        <v>387</v>
      </c>
      <c r="B389" s="3" t="s">
        <v>388</v>
      </c>
      <c r="C389" s="3" t="s">
        <v>4497</v>
      </c>
      <c r="D389" t="str" cm="1">
        <f t="array" ref="D3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389">
        <v>38000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 s="6">
        <f>Table1[[#This Row],[pledged]]/Table1[[#This Row],[goal]]</f>
        <v>2.1398947368421051</v>
      </c>
      <c r="Q389" s="12">
        <f>Table1[[#This Row],[pledged]]/Table1[[#This Row],[backers_count]]</f>
        <v>144.69039145907473</v>
      </c>
      <c r="R389" t="s">
        <v>8310</v>
      </c>
      <c r="S389" t="s">
        <v>8315</v>
      </c>
      <c r="T389" s="17">
        <f>(((Table1[[#This Row],[launched_at]]/60)/60)/24)+DATE(1970,1,1)</f>
        <v>42200.67659722222</v>
      </c>
      <c r="U389" s="17">
        <f>(((Table1[[#This Row],[deadline]]/60)/60)/24)+DATE(1970,1,1)</f>
        <v>42231.25</v>
      </c>
    </row>
    <row r="390" spans="1:21">
      <c r="A390">
        <v>388</v>
      </c>
      <c r="B390" s="3" t="s">
        <v>389</v>
      </c>
      <c r="C390" s="3" t="s">
        <v>4498</v>
      </c>
      <c r="D390" t="str" cm="1">
        <f t="array" ref="D3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0">
        <v>5000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 s="6">
        <f>Table1[[#This Row],[pledged]]/Table1[[#This Row],[goal]]</f>
        <v>1.2616000000000001</v>
      </c>
      <c r="Q390" s="12">
        <f>Table1[[#This Row],[pledged]]/Table1[[#This Row],[backers_count]]</f>
        <v>88.845070422535215</v>
      </c>
      <c r="R390" t="s">
        <v>8310</v>
      </c>
      <c r="S390" t="s">
        <v>8315</v>
      </c>
      <c r="T390" s="17">
        <f>(((Table1[[#This Row],[launched_at]]/60)/60)/24)+DATE(1970,1,1)</f>
        <v>42549.076157407413</v>
      </c>
      <c r="U390" s="17">
        <f>(((Table1[[#This Row],[deadline]]/60)/60)/24)+DATE(1970,1,1)</f>
        <v>42579.076157407413</v>
      </c>
    </row>
    <row r="391" spans="1:21">
      <c r="A391">
        <v>389</v>
      </c>
      <c r="B391" s="3" t="s">
        <v>390</v>
      </c>
      <c r="C391" s="3" t="s">
        <v>4499</v>
      </c>
      <c r="D391" t="str" cm="1">
        <f t="array" ref="D3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91">
        <v>68000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 s="6">
        <f>Table1[[#This Row],[pledged]]/Table1[[#This Row],[goal]]</f>
        <v>1.8153547058823529</v>
      </c>
      <c r="Q391" s="12">
        <f>Table1[[#This Row],[pledged]]/Table1[[#This Row],[backers_count]]</f>
        <v>81.75107284768211</v>
      </c>
      <c r="R391" t="s">
        <v>8310</v>
      </c>
      <c r="S391" t="s">
        <v>8315</v>
      </c>
      <c r="T391" s="17">
        <f>(((Table1[[#This Row],[launched_at]]/60)/60)/24)+DATE(1970,1,1)</f>
        <v>41674.063078703701</v>
      </c>
      <c r="U391" s="17">
        <f>(((Table1[[#This Row],[deadline]]/60)/60)/24)+DATE(1970,1,1)</f>
        <v>41705.957638888889</v>
      </c>
    </row>
    <row r="392" spans="1:21">
      <c r="A392">
        <v>390</v>
      </c>
      <c r="B392" s="3" t="s">
        <v>391</v>
      </c>
      <c r="C392" s="3" t="s">
        <v>4500</v>
      </c>
      <c r="D392" t="str" cm="1">
        <f t="array" ref="D3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2">
        <v>1000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 s="6">
        <f>Table1[[#This Row],[pledged]]/Table1[[#This Row],[goal]]</f>
        <v>1</v>
      </c>
      <c r="Q392" s="12">
        <f>Table1[[#This Row],[pledged]]/Table1[[#This Row],[backers_count]]</f>
        <v>71.428571428571431</v>
      </c>
      <c r="R392" t="s">
        <v>8310</v>
      </c>
      <c r="S392" t="s">
        <v>8315</v>
      </c>
      <c r="T392" s="17">
        <f>(((Table1[[#This Row],[launched_at]]/60)/60)/24)+DATE(1970,1,1)</f>
        <v>42112.036712962959</v>
      </c>
      <c r="U392" s="17">
        <f>(((Table1[[#This Row],[deadline]]/60)/60)/24)+DATE(1970,1,1)</f>
        <v>42132.036712962959</v>
      </c>
    </row>
    <row r="393" spans="1:21">
      <c r="A393">
        <v>391</v>
      </c>
      <c r="B393" s="3" t="s">
        <v>392</v>
      </c>
      <c r="C393" s="3" t="s">
        <v>4501</v>
      </c>
      <c r="D393" t="str" cm="1">
        <f t="array" ref="D3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93">
        <v>20000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 s="6">
        <f>Table1[[#This Row],[pledged]]/Table1[[#This Row],[goal]]</f>
        <v>1.0061</v>
      </c>
      <c r="Q393" s="12">
        <f>Table1[[#This Row],[pledged]]/Table1[[#This Row],[backers_count]]</f>
        <v>104.25906735751295</v>
      </c>
      <c r="R393" t="s">
        <v>8310</v>
      </c>
      <c r="S393" t="s">
        <v>8315</v>
      </c>
      <c r="T393" s="17">
        <f>(((Table1[[#This Row],[launched_at]]/60)/60)/24)+DATE(1970,1,1)</f>
        <v>40865.042256944449</v>
      </c>
      <c r="U393" s="17">
        <f>(((Table1[[#This Row],[deadline]]/60)/60)/24)+DATE(1970,1,1)</f>
        <v>40895.040972222225</v>
      </c>
    </row>
    <row r="394" spans="1:21">
      <c r="A394">
        <v>392</v>
      </c>
      <c r="B394" s="3" t="s">
        <v>393</v>
      </c>
      <c r="C394" s="3" t="s">
        <v>4502</v>
      </c>
      <c r="D394" t="str" cm="1">
        <f t="array" ref="D3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94">
        <v>18500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 s="6">
        <f>Table1[[#This Row],[pledged]]/Table1[[#This Row],[goal]]</f>
        <v>1.009027027027027</v>
      </c>
      <c r="Q394" s="12">
        <f>Table1[[#This Row],[pledged]]/Table1[[#This Row],[backers_count]]</f>
        <v>90.616504854368927</v>
      </c>
      <c r="R394" t="s">
        <v>8310</v>
      </c>
      <c r="S394" t="s">
        <v>8315</v>
      </c>
      <c r="T394" s="17">
        <f>(((Table1[[#This Row],[launched_at]]/60)/60)/24)+DATE(1970,1,1)</f>
        <v>40763.717256944445</v>
      </c>
      <c r="U394" s="17">
        <f>(((Table1[[#This Row],[deadline]]/60)/60)/24)+DATE(1970,1,1)</f>
        <v>40794.125</v>
      </c>
    </row>
    <row r="395" spans="1:21">
      <c r="A395">
        <v>393</v>
      </c>
      <c r="B395" s="3" t="s">
        <v>394</v>
      </c>
      <c r="C395" s="3" t="s">
        <v>4503</v>
      </c>
      <c r="D395" t="str" cm="1">
        <f t="array" ref="D3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95">
        <v>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 s="6">
        <f>Table1[[#This Row],[pledged]]/Table1[[#This Row],[goal]]</f>
        <v>1.10446</v>
      </c>
      <c r="Q395" s="12">
        <f>Table1[[#This Row],[pledged]]/Table1[[#This Row],[backers_count]]</f>
        <v>157.33048433048432</v>
      </c>
      <c r="R395" t="s">
        <v>8310</v>
      </c>
      <c r="S395" t="s">
        <v>8315</v>
      </c>
      <c r="T395" s="17">
        <f>(((Table1[[#This Row],[launched_at]]/60)/60)/24)+DATE(1970,1,1)</f>
        <v>41526.708935185183</v>
      </c>
      <c r="U395" s="17">
        <f>(((Table1[[#This Row],[deadline]]/60)/60)/24)+DATE(1970,1,1)</f>
        <v>41557.708935185183</v>
      </c>
    </row>
    <row r="396" spans="1:21">
      <c r="A396">
        <v>394</v>
      </c>
      <c r="B396" s="3" t="s">
        <v>395</v>
      </c>
      <c r="C396" s="3" t="s">
        <v>4504</v>
      </c>
      <c r="D396" t="str" cm="1">
        <f t="array" ref="D3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6">
        <v>4700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 s="6">
        <f>Table1[[#This Row],[pledged]]/Table1[[#This Row],[goal]]</f>
        <v>1.118936170212766</v>
      </c>
      <c r="Q396" s="12">
        <f>Table1[[#This Row],[pledged]]/Table1[[#This Row],[backers_count]]</f>
        <v>105.18</v>
      </c>
      <c r="R396" t="s">
        <v>8310</v>
      </c>
      <c r="S396" t="s">
        <v>8315</v>
      </c>
      <c r="T396" s="17">
        <f>(((Table1[[#This Row],[launched_at]]/60)/60)/24)+DATE(1970,1,1)</f>
        <v>42417.818078703705</v>
      </c>
      <c r="U396" s="17">
        <f>(((Table1[[#This Row],[deadline]]/60)/60)/24)+DATE(1970,1,1)</f>
        <v>42477.776412037041</v>
      </c>
    </row>
    <row r="397" spans="1:21">
      <c r="A397">
        <v>395</v>
      </c>
      <c r="B397" s="3" t="s">
        <v>396</v>
      </c>
      <c r="C397" s="3" t="s">
        <v>4505</v>
      </c>
      <c r="D397" t="str" cm="1">
        <f t="array" ref="D3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97">
        <v>10000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 s="6">
        <f>Table1[[#This Row],[pledged]]/Table1[[#This Row],[goal]]</f>
        <v>1.0804450000000001</v>
      </c>
      <c r="Q397" s="12">
        <f>Table1[[#This Row],[pledged]]/Table1[[#This Row],[backers_count]]</f>
        <v>58.719836956521746</v>
      </c>
      <c r="R397" t="s">
        <v>8310</v>
      </c>
      <c r="S397" t="s">
        <v>8315</v>
      </c>
      <c r="T397" s="17">
        <f>(((Table1[[#This Row],[launched_at]]/60)/60)/24)+DATE(1970,1,1)</f>
        <v>40990.909259259257</v>
      </c>
      <c r="U397" s="17">
        <f>(((Table1[[#This Row],[deadline]]/60)/60)/24)+DATE(1970,1,1)</f>
        <v>41026.897222222222</v>
      </c>
    </row>
    <row r="398" spans="1:21">
      <c r="A398">
        <v>396</v>
      </c>
      <c r="B398" s="3" t="s">
        <v>397</v>
      </c>
      <c r="C398" s="3" t="s">
        <v>4506</v>
      </c>
      <c r="D398" t="str" cm="1">
        <f t="array" ref="D3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98">
        <v>15000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 s="6">
        <f>Table1[[#This Row],[pledged]]/Table1[[#This Row],[goal]]</f>
        <v>1.0666666666666667</v>
      </c>
      <c r="Q398" s="12">
        <f>Table1[[#This Row],[pledged]]/Table1[[#This Row],[backers_count]]</f>
        <v>81.632653061224488</v>
      </c>
      <c r="R398" t="s">
        <v>8310</v>
      </c>
      <c r="S398" t="s">
        <v>8315</v>
      </c>
      <c r="T398" s="17">
        <f>(((Table1[[#This Row],[launched_at]]/60)/60)/24)+DATE(1970,1,1)</f>
        <v>41082.564884259256</v>
      </c>
      <c r="U398" s="17">
        <f>(((Table1[[#This Row],[deadline]]/60)/60)/24)+DATE(1970,1,1)</f>
        <v>41097.564884259256</v>
      </c>
    </row>
    <row r="399" spans="1:21" ht="28.8">
      <c r="A399">
        <v>397</v>
      </c>
      <c r="B399" s="3" t="s">
        <v>398</v>
      </c>
      <c r="C399" s="3" t="s">
        <v>4507</v>
      </c>
      <c r="D399" t="str" cm="1">
        <f t="array" ref="D3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99">
        <v>12444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 s="6">
        <f>Table1[[#This Row],[pledged]]/Table1[[#This Row],[goal]]</f>
        <v>1.0390027322404372</v>
      </c>
      <c r="Q399" s="12">
        <f>Table1[[#This Row],[pledged]]/Table1[[#This Row],[backers_count]]</f>
        <v>56.460043668122275</v>
      </c>
      <c r="R399" t="s">
        <v>8310</v>
      </c>
      <c r="S399" t="s">
        <v>8315</v>
      </c>
      <c r="T399" s="17">
        <f>(((Table1[[#This Row],[launched_at]]/60)/60)/24)+DATE(1970,1,1)</f>
        <v>40379.776435185187</v>
      </c>
      <c r="U399" s="17">
        <f>(((Table1[[#This Row],[deadline]]/60)/60)/24)+DATE(1970,1,1)</f>
        <v>40422.155555555553</v>
      </c>
    </row>
    <row r="400" spans="1:21">
      <c r="A400">
        <v>398</v>
      </c>
      <c r="B400" s="3" t="s">
        <v>399</v>
      </c>
      <c r="C400" s="3" t="s">
        <v>4508</v>
      </c>
      <c r="D400" t="str" cm="1">
        <f t="array" ref="D4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0">
        <v>7500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 s="6">
        <f>Table1[[#This Row],[pledged]]/Table1[[#This Row],[goal]]</f>
        <v>1.2516</v>
      </c>
      <c r="Q400" s="12">
        <f>Table1[[#This Row],[pledged]]/Table1[[#This Row],[backers_count]]</f>
        <v>140.1044776119403</v>
      </c>
      <c r="R400" t="s">
        <v>8310</v>
      </c>
      <c r="S400" t="s">
        <v>8315</v>
      </c>
      <c r="T400" s="17">
        <f>(((Table1[[#This Row],[launched_at]]/60)/60)/24)+DATE(1970,1,1)</f>
        <v>42078.793124999997</v>
      </c>
      <c r="U400" s="17">
        <f>(((Table1[[#This Row],[deadline]]/60)/60)/24)+DATE(1970,1,1)</f>
        <v>42123.793124999997</v>
      </c>
    </row>
    <row r="401" spans="1:21">
      <c r="A401">
        <v>399</v>
      </c>
      <c r="B401" s="3" t="s">
        <v>400</v>
      </c>
      <c r="C401" s="3" t="s">
        <v>4509</v>
      </c>
      <c r="D401" t="str" cm="1">
        <f t="array" ref="D4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401">
        <v>20000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 s="6">
        <f>Table1[[#This Row],[pledged]]/Table1[[#This Row],[goal]]</f>
        <v>1.0680499999999999</v>
      </c>
      <c r="Q401" s="12">
        <f>Table1[[#This Row],[pledged]]/Table1[[#This Row],[backers_count]]</f>
        <v>224.85263157894738</v>
      </c>
      <c r="R401" t="s">
        <v>8310</v>
      </c>
      <c r="S401" t="s">
        <v>8315</v>
      </c>
      <c r="T401" s="17">
        <f>(((Table1[[#This Row],[launched_at]]/60)/60)/24)+DATE(1970,1,1)</f>
        <v>42687.875775462962</v>
      </c>
      <c r="U401" s="17">
        <f>(((Table1[[#This Row],[deadline]]/60)/60)/24)+DATE(1970,1,1)</f>
        <v>42718.5</v>
      </c>
    </row>
    <row r="402" spans="1:21">
      <c r="A402">
        <v>400</v>
      </c>
      <c r="B402" s="3" t="s">
        <v>401</v>
      </c>
      <c r="C402" s="3" t="s">
        <v>4510</v>
      </c>
      <c r="D402" t="str" cm="1">
        <f t="array" ref="D4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02">
        <v>10000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 s="6">
        <f>Table1[[#This Row],[pledged]]/Table1[[#This Row],[goal]]</f>
        <v>1.1230249999999999</v>
      </c>
      <c r="Q402" s="12">
        <f>Table1[[#This Row],[pledged]]/Table1[[#This Row],[backers_count]]</f>
        <v>181.13306451612902</v>
      </c>
      <c r="R402" t="s">
        <v>8310</v>
      </c>
      <c r="S402" t="s">
        <v>8315</v>
      </c>
      <c r="T402" s="17">
        <f>(((Table1[[#This Row],[launched_at]]/60)/60)/24)+DATE(1970,1,1)</f>
        <v>41745.635960648149</v>
      </c>
      <c r="U402" s="17">
        <f>(((Table1[[#This Row],[deadline]]/60)/60)/24)+DATE(1970,1,1)</f>
        <v>41776.145833333336</v>
      </c>
    </row>
    <row r="403" spans="1:21">
      <c r="A403">
        <v>401</v>
      </c>
      <c r="B403" s="3" t="s">
        <v>402</v>
      </c>
      <c r="C403" s="3" t="s">
        <v>4511</v>
      </c>
      <c r="D403" t="str" cm="1">
        <f t="array" ref="D4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403">
        <v>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 s="6">
        <f>Table1[[#This Row],[pledged]]/Table1[[#This Row],[goal]]</f>
        <v>1.0381199999999999</v>
      </c>
      <c r="Q403" s="12">
        <f>Table1[[#This Row],[pledged]]/Table1[[#This Row],[backers_count]]</f>
        <v>711.04109589041093</v>
      </c>
      <c r="R403" t="s">
        <v>8310</v>
      </c>
      <c r="S403" t="s">
        <v>8315</v>
      </c>
      <c r="T403" s="17">
        <f>(((Table1[[#This Row],[launched_at]]/60)/60)/24)+DATE(1970,1,1)</f>
        <v>40732.842245370368</v>
      </c>
      <c r="U403" s="17">
        <f>(((Table1[[#This Row],[deadline]]/60)/60)/24)+DATE(1970,1,1)</f>
        <v>40762.842245370368</v>
      </c>
    </row>
    <row r="404" spans="1:21" ht="28.8">
      <c r="A404">
        <v>402</v>
      </c>
      <c r="B404" s="3" t="s">
        <v>403</v>
      </c>
      <c r="C404" s="3" t="s">
        <v>4512</v>
      </c>
      <c r="D404" t="str" cm="1">
        <f t="array" ref="D4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4">
        <v>2000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 s="6">
        <f>Table1[[#This Row],[pledged]]/Table1[[#This Row],[goal]]</f>
        <v>1.4165000000000001</v>
      </c>
      <c r="Q404" s="12">
        <f>Table1[[#This Row],[pledged]]/Table1[[#This Row],[backers_count]]</f>
        <v>65.883720930232556</v>
      </c>
      <c r="R404" t="s">
        <v>8310</v>
      </c>
      <c r="S404" t="s">
        <v>8315</v>
      </c>
      <c r="T404" s="17">
        <f>(((Table1[[#This Row],[launched_at]]/60)/60)/24)+DATE(1970,1,1)</f>
        <v>42292.539548611108</v>
      </c>
      <c r="U404" s="17">
        <f>(((Table1[[#This Row],[deadline]]/60)/60)/24)+DATE(1970,1,1)</f>
        <v>42313.58121527778</v>
      </c>
    </row>
    <row r="405" spans="1:21">
      <c r="A405">
        <v>403</v>
      </c>
      <c r="B405" s="3" t="s">
        <v>404</v>
      </c>
      <c r="C405" s="3" t="s">
        <v>4513</v>
      </c>
      <c r="D405" t="str" cm="1">
        <f t="array" ref="D4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5">
        <v>5000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 s="6">
        <f>Table1[[#This Row],[pledged]]/Table1[[#This Row],[goal]]</f>
        <v>1.0526</v>
      </c>
      <c r="Q405" s="12">
        <f>Table1[[#This Row],[pledged]]/Table1[[#This Row],[backers_count]]</f>
        <v>75.185714285714283</v>
      </c>
      <c r="R405" t="s">
        <v>8310</v>
      </c>
      <c r="S405" t="s">
        <v>8315</v>
      </c>
      <c r="T405" s="17">
        <f>(((Table1[[#This Row],[launched_at]]/60)/60)/24)+DATE(1970,1,1)</f>
        <v>40718.310659722221</v>
      </c>
      <c r="U405" s="17">
        <f>(((Table1[[#This Row],[deadline]]/60)/60)/24)+DATE(1970,1,1)</f>
        <v>40765.297222222223</v>
      </c>
    </row>
    <row r="406" spans="1:21">
      <c r="A406">
        <v>404</v>
      </c>
      <c r="B406" s="3" t="s">
        <v>405</v>
      </c>
      <c r="C406" s="3" t="s">
        <v>4514</v>
      </c>
      <c r="D406" t="str" cm="1">
        <f t="array" ref="D4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406">
        <v>35000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 s="6">
        <f>Table1[[#This Row],[pledged]]/Table1[[#This Row],[goal]]</f>
        <v>1.0309142857142857</v>
      </c>
      <c r="Q406" s="12">
        <f>Table1[[#This Row],[pledged]]/Table1[[#This Row],[backers_count]]</f>
        <v>133.14391143911439</v>
      </c>
      <c r="R406" t="s">
        <v>8310</v>
      </c>
      <c r="S406" t="s">
        <v>8315</v>
      </c>
      <c r="T406" s="17">
        <f>(((Table1[[#This Row],[launched_at]]/60)/60)/24)+DATE(1970,1,1)</f>
        <v>41646.628032407411</v>
      </c>
      <c r="U406" s="17">
        <f>(((Table1[[#This Row],[deadline]]/60)/60)/24)+DATE(1970,1,1)</f>
        <v>41675.961111111108</v>
      </c>
    </row>
    <row r="407" spans="1:21">
      <c r="A407">
        <v>405</v>
      </c>
      <c r="B407" s="3" t="s">
        <v>406</v>
      </c>
      <c r="C407" s="3" t="s">
        <v>4515</v>
      </c>
      <c r="D407" t="str" cm="1">
        <f t="array" ref="D4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7">
        <v>2820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 s="6">
        <f>Table1[[#This Row],[pledged]]/Table1[[#This Row],[goal]]</f>
        <v>1.0765957446808512</v>
      </c>
      <c r="Q407" s="12">
        <f>Table1[[#This Row],[pledged]]/Table1[[#This Row],[backers_count]]</f>
        <v>55.2</v>
      </c>
      <c r="R407" t="s">
        <v>8310</v>
      </c>
      <c r="S407" t="s">
        <v>8315</v>
      </c>
      <c r="T407" s="17">
        <f>(((Table1[[#This Row],[launched_at]]/60)/60)/24)+DATE(1970,1,1)</f>
        <v>41674.08494212963</v>
      </c>
      <c r="U407" s="17">
        <f>(((Table1[[#This Row],[deadline]]/60)/60)/24)+DATE(1970,1,1)</f>
        <v>41704.08494212963</v>
      </c>
    </row>
    <row r="408" spans="1:21">
      <c r="A408">
        <v>406</v>
      </c>
      <c r="B408" s="3" t="s">
        <v>407</v>
      </c>
      <c r="C408" s="3" t="s">
        <v>4516</v>
      </c>
      <c r="D408" t="str" cm="1">
        <f t="array" ref="D4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8">
        <v>2800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 s="6">
        <f>Table1[[#This Row],[pledged]]/Table1[[#This Row],[goal]]</f>
        <v>1.0770464285714285</v>
      </c>
      <c r="Q408" s="12">
        <f>Table1[[#This Row],[pledged]]/Table1[[#This Row],[backers_count]]</f>
        <v>86.163714285714292</v>
      </c>
      <c r="R408" t="s">
        <v>8310</v>
      </c>
      <c r="S408" t="s">
        <v>8315</v>
      </c>
      <c r="T408" s="17">
        <f>(((Table1[[#This Row],[launched_at]]/60)/60)/24)+DATE(1970,1,1)</f>
        <v>40638.162465277775</v>
      </c>
      <c r="U408" s="17">
        <f>(((Table1[[#This Row],[deadline]]/60)/60)/24)+DATE(1970,1,1)</f>
        <v>40672.249305555553</v>
      </c>
    </row>
    <row r="409" spans="1:21">
      <c r="A409">
        <v>407</v>
      </c>
      <c r="B409" s="3" t="s">
        <v>408</v>
      </c>
      <c r="C409" s="3" t="s">
        <v>4517</v>
      </c>
      <c r="D409" t="str" cm="1">
        <f t="array" ref="D4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9">
        <v>2000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 s="6">
        <f>Table1[[#This Row],[pledged]]/Table1[[#This Row],[goal]]</f>
        <v>1.0155000000000001</v>
      </c>
      <c r="Q409" s="12">
        <f>Table1[[#This Row],[pledged]]/Table1[[#This Row],[backers_count]]</f>
        <v>92.318181818181813</v>
      </c>
      <c r="R409" t="s">
        <v>8310</v>
      </c>
      <c r="S409" t="s">
        <v>8315</v>
      </c>
      <c r="T409" s="17">
        <f>(((Table1[[#This Row],[launched_at]]/60)/60)/24)+DATE(1970,1,1)</f>
        <v>40806.870949074073</v>
      </c>
      <c r="U409" s="17">
        <f>(((Table1[[#This Row],[deadline]]/60)/60)/24)+DATE(1970,1,1)</f>
        <v>40866.912615740745</v>
      </c>
    </row>
    <row r="410" spans="1:21">
      <c r="A410">
        <v>408</v>
      </c>
      <c r="B410" s="3" t="s">
        <v>409</v>
      </c>
      <c r="C410" s="3" t="s">
        <v>4518</v>
      </c>
      <c r="D410" t="str" cm="1">
        <f t="array" ref="D4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10">
        <v>6000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 s="6">
        <f>Table1[[#This Row],[pledged]]/Table1[[#This Row],[goal]]</f>
        <v>1.0143766666666667</v>
      </c>
      <c r="Q410" s="12">
        <f>Table1[[#This Row],[pledged]]/Table1[[#This Row],[backers_count]]</f>
        <v>160.16473684210527</v>
      </c>
      <c r="R410" t="s">
        <v>8310</v>
      </c>
      <c r="S410" t="s">
        <v>8315</v>
      </c>
      <c r="T410" s="17">
        <f>(((Table1[[#This Row],[launched_at]]/60)/60)/24)+DATE(1970,1,1)</f>
        <v>41543.735995370371</v>
      </c>
      <c r="U410" s="17">
        <f>(((Table1[[#This Row],[deadline]]/60)/60)/24)+DATE(1970,1,1)</f>
        <v>41583.777662037035</v>
      </c>
    </row>
    <row r="411" spans="1:21">
      <c r="A411">
        <v>409</v>
      </c>
      <c r="B411" s="3" t="s">
        <v>410</v>
      </c>
      <c r="C411" s="3" t="s">
        <v>4519</v>
      </c>
      <c r="D411" t="str" cm="1">
        <f t="array" ref="D4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11">
        <v>500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 s="6">
        <f>Table1[[#This Row],[pledged]]/Table1[[#This Row],[goal]]</f>
        <v>1.3680000000000001</v>
      </c>
      <c r="Q411" s="12">
        <f>Table1[[#This Row],[pledged]]/Table1[[#This Row],[backers_count]]</f>
        <v>45.6</v>
      </c>
      <c r="R411" t="s">
        <v>8310</v>
      </c>
      <c r="S411" t="s">
        <v>8315</v>
      </c>
      <c r="T411" s="17">
        <f>(((Table1[[#This Row],[launched_at]]/60)/60)/24)+DATE(1970,1,1)</f>
        <v>42543.862777777773</v>
      </c>
      <c r="U411" s="17">
        <f>(((Table1[[#This Row],[deadline]]/60)/60)/24)+DATE(1970,1,1)</f>
        <v>42573.862777777773</v>
      </c>
    </row>
    <row r="412" spans="1:21">
      <c r="A412">
        <v>410</v>
      </c>
      <c r="B412" s="3" t="s">
        <v>411</v>
      </c>
      <c r="C412" s="3" t="s">
        <v>4520</v>
      </c>
      <c r="D412" t="str" cm="1">
        <f t="array" ref="D4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12">
        <v>1000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 s="6">
        <f>Table1[[#This Row],[pledged]]/Table1[[#This Row],[goal]]</f>
        <v>1.2829999999999999</v>
      </c>
      <c r="Q412" s="12">
        <f>Table1[[#This Row],[pledged]]/Table1[[#This Row],[backers_count]]</f>
        <v>183.28571428571428</v>
      </c>
      <c r="R412" t="s">
        <v>8310</v>
      </c>
      <c r="S412" t="s">
        <v>8315</v>
      </c>
      <c r="T412" s="17">
        <f>(((Table1[[#This Row],[launched_at]]/60)/60)/24)+DATE(1970,1,1)</f>
        <v>42113.981446759266</v>
      </c>
      <c r="U412" s="17">
        <f>(((Table1[[#This Row],[deadline]]/60)/60)/24)+DATE(1970,1,1)</f>
        <v>42173.981446759266</v>
      </c>
    </row>
    <row r="413" spans="1:21">
      <c r="A413">
        <v>411</v>
      </c>
      <c r="B413" s="3" t="s">
        <v>412</v>
      </c>
      <c r="C413" s="3" t="s">
        <v>4521</v>
      </c>
      <c r="D413" t="str" cm="1">
        <f t="array" ref="D4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413">
        <v>30000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 s="6">
        <f>Table1[[#This Row],[pledged]]/Table1[[#This Row],[goal]]</f>
        <v>1.0105</v>
      </c>
      <c r="Q413" s="12">
        <f>Table1[[#This Row],[pledged]]/Table1[[#This Row],[backers_count]]</f>
        <v>125.78838174273859</v>
      </c>
      <c r="R413" t="s">
        <v>8310</v>
      </c>
      <c r="S413" t="s">
        <v>8315</v>
      </c>
      <c r="T413" s="17">
        <f>(((Table1[[#This Row],[launched_at]]/60)/60)/24)+DATE(1970,1,1)</f>
        <v>41598.17597222222</v>
      </c>
      <c r="U413" s="17">
        <f>(((Table1[[#This Row],[deadline]]/60)/60)/24)+DATE(1970,1,1)</f>
        <v>41630.208333333336</v>
      </c>
    </row>
    <row r="414" spans="1:21">
      <c r="A414">
        <v>412</v>
      </c>
      <c r="B414" s="3" t="s">
        <v>413</v>
      </c>
      <c r="C414" s="3" t="s">
        <v>4522</v>
      </c>
      <c r="D414" t="str" cm="1">
        <f t="array" ref="D4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14">
        <v>2500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 s="6">
        <f>Table1[[#This Row],[pledged]]/Table1[[#This Row],[goal]]</f>
        <v>1.2684</v>
      </c>
      <c r="Q414" s="12">
        <f>Table1[[#This Row],[pledged]]/Table1[[#This Row],[backers_count]]</f>
        <v>57.654545454545456</v>
      </c>
      <c r="R414" t="s">
        <v>8310</v>
      </c>
      <c r="S414" t="s">
        <v>8315</v>
      </c>
      <c r="T414" s="17">
        <f>(((Table1[[#This Row],[launched_at]]/60)/60)/24)+DATE(1970,1,1)</f>
        <v>41099.742800925924</v>
      </c>
      <c r="U414" s="17">
        <f>(((Table1[[#This Row],[deadline]]/60)/60)/24)+DATE(1970,1,1)</f>
        <v>41115.742800925924</v>
      </c>
    </row>
    <row r="415" spans="1:21">
      <c r="A415">
        <v>413</v>
      </c>
      <c r="B415" s="3" t="s">
        <v>414</v>
      </c>
      <c r="C415" s="3" t="s">
        <v>4523</v>
      </c>
      <c r="D415" t="str" cm="1">
        <f t="array" ref="D4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15">
        <v>12800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 s="6">
        <f>Table1[[#This Row],[pledged]]/Table1[[#This Row],[goal]]</f>
        <v>1.0508593749999999</v>
      </c>
      <c r="Q415" s="12">
        <f>Table1[[#This Row],[pledged]]/Table1[[#This Row],[backers_count]]</f>
        <v>78.660818713450297</v>
      </c>
      <c r="R415" t="s">
        <v>8310</v>
      </c>
      <c r="S415" t="s">
        <v>8315</v>
      </c>
      <c r="T415" s="17">
        <f>(((Table1[[#This Row],[launched_at]]/60)/60)/24)+DATE(1970,1,1)</f>
        <v>41079.877442129626</v>
      </c>
      <c r="U415" s="17">
        <f>(((Table1[[#This Row],[deadline]]/60)/60)/24)+DATE(1970,1,1)</f>
        <v>41109.877442129626</v>
      </c>
    </row>
    <row r="416" spans="1:21">
      <c r="A416">
        <v>414</v>
      </c>
      <c r="B416" s="3" t="s">
        <v>415</v>
      </c>
      <c r="C416" s="3" t="s">
        <v>4524</v>
      </c>
      <c r="D416" t="str" cm="1">
        <f t="array" ref="D4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416">
        <v>18500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 s="6">
        <f>Table1[[#This Row],[pledged]]/Table1[[#This Row],[goal]]</f>
        <v>1.0285405405405406</v>
      </c>
      <c r="Q416" s="12">
        <f>Table1[[#This Row],[pledged]]/Table1[[#This Row],[backers_count]]</f>
        <v>91.480769230769226</v>
      </c>
      <c r="R416" t="s">
        <v>8310</v>
      </c>
      <c r="S416" t="s">
        <v>8315</v>
      </c>
      <c r="T416" s="17">
        <f>(((Table1[[#This Row],[launched_at]]/60)/60)/24)+DATE(1970,1,1)</f>
        <v>41529.063252314816</v>
      </c>
      <c r="U416" s="17">
        <f>(((Table1[[#This Row],[deadline]]/60)/60)/24)+DATE(1970,1,1)</f>
        <v>41559.063252314816</v>
      </c>
    </row>
    <row r="417" spans="1:21">
      <c r="A417">
        <v>415</v>
      </c>
      <c r="B417" s="3" t="s">
        <v>416</v>
      </c>
      <c r="C417" s="3" t="s">
        <v>4525</v>
      </c>
      <c r="D417" t="str" cm="1">
        <f t="array" ref="D4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17">
        <v>1400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 s="6">
        <f>Table1[[#This Row],[pledged]]/Table1[[#This Row],[goal]]</f>
        <v>1.0214714285714286</v>
      </c>
      <c r="Q417" s="12">
        <f>Table1[[#This Row],[pledged]]/Table1[[#This Row],[backers_count]]</f>
        <v>68.09809523809524</v>
      </c>
      <c r="R417" t="s">
        <v>8310</v>
      </c>
      <c r="S417" t="s">
        <v>8315</v>
      </c>
      <c r="T417" s="17">
        <f>(((Table1[[#This Row],[launched_at]]/60)/60)/24)+DATE(1970,1,1)</f>
        <v>41904.851875</v>
      </c>
      <c r="U417" s="17">
        <f>(((Table1[[#This Row],[deadline]]/60)/60)/24)+DATE(1970,1,1)</f>
        <v>41929.5</v>
      </c>
    </row>
    <row r="418" spans="1:21">
      <c r="A418">
        <v>416</v>
      </c>
      <c r="B418" s="3" t="s">
        <v>417</v>
      </c>
      <c r="C418" s="3" t="s">
        <v>4526</v>
      </c>
      <c r="D418" t="str" cm="1">
        <f t="array" ref="D4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18">
        <v>1000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 s="6">
        <f>Table1[[#This Row],[pledged]]/Table1[[#This Row],[goal]]</f>
        <v>1.2021700000000002</v>
      </c>
      <c r="Q418" s="12">
        <f>Table1[[#This Row],[pledged]]/Table1[[#This Row],[backers_count]]</f>
        <v>48.086800000000004</v>
      </c>
      <c r="R418" t="s">
        <v>8310</v>
      </c>
      <c r="S418" t="s">
        <v>8315</v>
      </c>
      <c r="T418" s="17">
        <f>(((Table1[[#This Row],[launched_at]]/60)/60)/24)+DATE(1970,1,1)</f>
        <v>41648.396192129629</v>
      </c>
      <c r="U418" s="17">
        <f>(((Table1[[#This Row],[deadline]]/60)/60)/24)+DATE(1970,1,1)</f>
        <v>41678.396192129629</v>
      </c>
    </row>
    <row r="419" spans="1:21">
      <c r="A419">
        <v>417</v>
      </c>
      <c r="B419" s="3" t="s">
        <v>418</v>
      </c>
      <c r="C419" s="3" t="s">
        <v>4527</v>
      </c>
      <c r="D419" t="str" cm="1">
        <f t="array" ref="D4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19">
        <v>10500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 s="6">
        <f>Table1[[#This Row],[pledged]]/Table1[[#This Row],[goal]]</f>
        <v>1.0024761904761905</v>
      </c>
      <c r="Q419" s="12">
        <f>Table1[[#This Row],[pledged]]/Table1[[#This Row],[backers_count]]</f>
        <v>202.42307692307693</v>
      </c>
      <c r="R419" t="s">
        <v>8310</v>
      </c>
      <c r="S419" t="s">
        <v>8315</v>
      </c>
      <c r="T419" s="17">
        <f>(((Table1[[#This Row],[launched_at]]/60)/60)/24)+DATE(1970,1,1)</f>
        <v>41360.970601851855</v>
      </c>
      <c r="U419" s="17">
        <f>(((Table1[[#This Row],[deadline]]/60)/60)/24)+DATE(1970,1,1)</f>
        <v>41372.189583333333</v>
      </c>
    </row>
    <row r="420" spans="1:21">
      <c r="A420">
        <v>418</v>
      </c>
      <c r="B420" s="3" t="s">
        <v>419</v>
      </c>
      <c r="C420" s="3" t="s">
        <v>4528</v>
      </c>
      <c r="D420" t="str" cm="1">
        <f t="array" ref="D4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420">
        <v>22400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 s="6">
        <f>Table1[[#This Row],[pledged]]/Table1[[#This Row],[goal]]</f>
        <v>1.0063392857142857</v>
      </c>
      <c r="Q420" s="12">
        <f>Table1[[#This Row],[pledged]]/Table1[[#This Row],[backers_count]]</f>
        <v>216.75</v>
      </c>
      <c r="R420" t="s">
        <v>8310</v>
      </c>
      <c r="S420" t="s">
        <v>8315</v>
      </c>
      <c r="T420" s="17">
        <f>(((Table1[[#This Row],[launched_at]]/60)/60)/24)+DATE(1970,1,1)</f>
        <v>42178.282372685186</v>
      </c>
      <c r="U420" s="17">
        <f>(((Table1[[#This Row],[deadline]]/60)/60)/24)+DATE(1970,1,1)</f>
        <v>42208.282372685186</v>
      </c>
    </row>
    <row r="421" spans="1:21">
      <c r="A421">
        <v>419</v>
      </c>
      <c r="B421" s="3" t="s">
        <v>420</v>
      </c>
      <c r="C421" s="3" t="s">
        <v>4529</v>
      </c>
      <c r="D421" t="str" cm="1">
        <f t="array" ref="D4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21">
        <v>8000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 s="6">
        <f>Table1[[#This Row],[pledged]]/Table1[[#This Row],[goal]]</f>
        <v>1.004375</v>
      </c>
      <c r="Q421" s="12">
        <f>Table1[[#This Row],[pledged]]/Table1[[#This Row],[backers_count]]</f>
        <v>110.06849315068493</v>
      </c>
      <c r="R421" t="s">
        <v>8310</v>
      </c>
      <c r="S421" t="s">
        <v>8315</v>
      </c>
      <c r="T421" s="17">
        <f>(((Table1[[#This Row],[launched_at]]/60)/60)/24)+DATE(1970,1,1)</f>
        <v>41394.842442129629</v>
      </c>
      <c r="U421" s="17">
        <f>(((Table1[[#This Row],[deadline]]/60)/60)/24)+DATE(1970,1,1)</f>
        <v>41454.842442129629</v>
      </c>
    </row>
    <row r="422" spans="1:21">
      <c r="A422">
        <v>420</v>
      </c>
      <c r="B422" s="3" t="s">
        <v>421</v>
      </c>
      <c r="C422" s="3" t="s">
        <v>4530</v>
      </c>
      <c r="D422" t="str" cm="1">
        <f t="array" ref="D4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22">
        <v>3300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 s="6">
        <f>Table1[[#This Row],[pledged]]/Table1[[#This Row],[goal]]</f>
        <v>4.3939393939393936E-3</v>
      </c>
      <c r="Q422" s="12">
        <f>Table1[[#This Row],[pledged]]/Table1[[#This Row],[backers_count]]</f>
        <v>4.833333333333333</v>
      </c>
      <c r="R422" t="s">
        <v>8310</v>
      </c>
      <c r="S422" t="s">
        <v>8316</v>
      </c>
      <c r="T422" s="17">
        <f>(((Table1[[#This Row],[launched_at]]/60)/60)/24)+DATE(1970,1,1)</f>
        <v>41682.23646990741</v>
      </c>
      <c r="U422" s="17">
        <f>(((Table1[[#This Row],[deadline]]/60)/60)/24)+DATE(1970,1,1)</f>
        <v>41712.194803240738</v>
      </c>
    </row>
    <row r="423" spans="1:21">
      <c r="A423">
        <v>421</v>
      </c>
      <c r="B423" s="3" t="s">
        <v>422</v>
      </c>
      <c r="C423" s="3" t="s">
        <v>4531</v>
      </c>
      <c r="D423" t="str" cm="1">
        <f t="array" ref="D4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423">
        <v>15000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 s="6">
        <f>Table1[[#This Row],[pledged]]/Table1[[#This Row],[goal]]</f>
        <v>2.0066666666666667E-2</v>
      </c>
      <c r="Q423" s="12">
        <f>Table1[[#This Row],[pledged]]/Table1[[#This Row],[backers_count]]</f>
        <v>50.166666666666664</v>
      </c>
      <c r="R423" t="s">
        <v>8310</v>
      </c>
      <c r="S423" t="s">
        <v>8316</v>
      </c>
      <c r="T423" s="17">
        <f>(((Table1[[#This Row],[launched_at]]/60)/60)/24)+DATE(1970,1,1)</f>
        <v>42177.491388888884</v>
      </c>
      <c r="U423" s="17">
        <f>(((Table1[[#This Row],[deadline]]/60)/60)/24)+DATE(1970,1,1)</f>
        <v>42237.491388888884</v>
      </c>
    </row>
    <row r="424" spans="1:21">
      <c r="A424">
        <v>422</v>
      </c>
      <c r="B424" s="3" t="s">
        <v>423</v>
      </c>
      <c r="C424" s="3" t="s">
        <v>4532</v>
      </c>
      <c r="D424" t="str" cm="1">
        <f t="array" ref="D4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424">
        <v>40000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 s="6">
        <f>Table1[[#This Row],[pledged]]/Table1[[#This Row],[goal]]</f>
        <v>1.0749999999999999E-2</v>
      </c>
      <c r="Q424" s="12">
        <f>Table1[[#This Row],[pledged]]/Table1[[#This Row],[backers_count]]</f>
        <v>35.833333333333336</v>
      </c>
      <c r="R424" t="s">
        <v>8310</v>
      </c>
      <c r="S424" t="s">
        <v>8316</v>
      </c>
      <c r="T424" s="17">
        <f>(((Table1[[#This Row],[launched_at]]/60)/60)/24)+DATE(1970,1,1)</f>
        <v>41863.260381944441</v>
      </c>
      <c r="U424" s="17">
        <f>(((Table1[[#This Row],[deadline]]/60)/60)/24)+DATE(1970,1,1)</f>
        <v>41893.260381944441</v>
      </c>
    </row>
    <row r="425" spans="1:21">
      <c r="A425">
        <v>423</v>
      </c>
      <c r="B425" s="3" t="s">
        <v>424</v>
      </c>
      <c r="C425" s="3" t="s">
        <v>4533</v>
      </c>
      <c r="D425" t="str" cm="1">
        <f t="array" ref="D4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425">
        <v>20000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 s="6">
        <f>Table1[[#This Row],[pledged]]/Table1[[#This Row],[goal]]</f>
        <v>7.6499999999999997E-3</v>
      </c>
      <c r="Q425" s="12">
        <f>Table1[[#This Row],[pledged]]/Table1[[#This Row],[backers_count]]</f>
        <v>11.76923076923077</v>
      </c>
      <c r="R425" t="s">
        <v>8310</v>
      </c>
      <c r="S425" t="s">
        <v>8316</v>
      </c>
      <c r="T425" s="17">
        <f>(((Table1[[#This Row],[launched_at]]/60)/60)/24)+DATE(1970,1,1)</f>
        <v>41400.92627314815</v>
      </c>
      <c r="U425" s="17">
        <f>(((Table1[[#This Row],[deadline]]/60)/60)/24)+DATE(1970,1,1)</f>
        <v>41430.92627314815</v>
      </c>
    </row>
    <row r="426" spans="1:21">
      <c r="A426">
        <v>424</v>
      </c>
      <c r="B426" s="3" t="s">
        <v>425</v>
      </c>
      <c r="C426" s="3" t="s">
        <v>4534</v>
      </c>
      <c r="D426" t="str" cm="1">
        <f t="array" ref="D4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26">
        <v>3000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 s="6">
        <f>Table1[[#This Row],[pledged]]/Table1[[#This Row],[goal]]</f>
        <v>6.7966666666666675E-2</v>
      </c>
      <c r="Q426" s="12">
        <f>Table1[[#This Row],[pledged]]/Table1[[#This Row],[backers_count]]</f>
        <v>40.78</v>
      </c>
      <c r="R426" t="s">
        <v>8310</v>
      </c>
      <c r="S426" t="s">
        <v>8316</v>
      </c>
      <c r="T426" s="17">
        <f>(((Table1[[#This Row],[launched_at]]/60)/60)/24)+DATE(1970,1,1)</f>
        <v>40934.376145833332</v>
      </c>
      <c r="U426" s="17">
        <f>(((Table1[[#This Row],[deadline]]/60)/60)/24)+DATE(1970,1,1)</f>
        <v>40994.334479166668</v>
      </c>
    </row>
    <row r="427" spans="1:21">
      <c r="A427">
        <v>425</v>
      </c>
      <c r="B427" s="3" t="s">
        <v>426</v>
      </c>
      <c r="C427" s="3" t="s">
        <v>4535</v>
      </c>
      <c r="D427" t="str" cm="1">
        <f t="array" ref="D4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427">
        <v>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 s="6">
        <f>Table1[[#This Row],[pledged]]/Table1[[#This Row],[goal]]</f>
        <v>1.2E-4</v>
      </c>
      <c r="Q427" s="12">
        <f>Table1[[#This Row],[pledged]]/Table1[[#This Row],[backers_count]]</f>
        <v>3</v>
      </c>
      <c r="R427" t="s">
        <v>8310</v>
      </c>
      <c r="S427" t="s">
        <v>8316</v>
      </c>
      <c r="T427" s="17">
        <f>(((Table1[[#This Row],[launched_at]]/60)/60)/24)+DATE(1970,1,1)</f>
        <v>42275.861157407402</v>
      </c>
      <c r="U427" s="17">
        <f>(((Table1[[#This Row],[deadline]]/60)/60)/24)+DATE(1970,1,1)</f>
        <v>42335.902824074074</v>
      </c>
    </row>
    <row r="428" spans="1:21">
      <c r="A428">
        <v>426</v>
      </c>
      <c r="B428" s="3" t="s">
        <v>427</v>
      </c>
      <c r="C428" s="3" t="s">
        <v>4536</v>
      </c>
      <c r="D428" t="str" cm="1">
        <f t="array" ref="D4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28">
        <v>10000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 s="6">
        <f>Table1[[#This Row],[pledged]]/Table1[[#This Row],[goal]]</f>
        <v>1.3299999999999999E-2</v>
      </c>
      <c r="Q428" s="12">
        <f>Table1[[#This Row],[pledged]]/Table1[[#This Row],[backers_count]]</f>
        <v>16.625</v>
      </c>
      <c r="R428" t="s">
        <v>8310</v>
      </c>
      <c r="S428" t="s">
        <v>8316</v>
      </c>
      <c r="T428" s="17">
        <f>(((Table1[[#This Row],[launched_at]]/60)/60)/24)+DATE(1970,1,1)</f>
        <v>42400.711967592593</v>
      </c>
      <c r="U428" s="17">
        <f>(((Table1[[#This Row],[deadline]]/60)/60)/24)+DATE(1970,1,1)</f>
        <v>42430.711967592593</v>
      </c>
    </row>
    <row r="429" spans="1:21">
      <c r="A429">
        <v>427</v>
      </c>
      <c r="B429" s="3" t="s">
        <v>428</v>
      </c>
      <c r="C429" s="3" t="s">
        <v>4537</v>
      </c>
      <c r="D429" t="str" cm="1">
        <f t="array" ref="D4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29">
        <v>6500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 s="6">
        <f>Table1[[#This Row],[pledged]]/Table1[[#This Row],[goal]]</f>
        <v>0</v>
      </c>
      <c r="Q429" s="12" t="e">
        <f>Table1[[#This Row],[pledged]]/Table1[[#This Row],[backers_count]]</f>
        <v>#DIV/0!</v>
      </c>
      <c r="R429" t="s">
        <v>8310</v>
      </c>
      <c r="S429" t="s">
        <v>8316</v>
      </c>
      <c r="T429" s="17">
        <f>(((Table1[[#This Row],[launched_at]]/60)/60)/24)+DATE(1970,1,1)</f>
        <v>42285.909027777772</v>
      </c>
      <c r="U429" s="17">
        <f>(((Table1[[#This Row],[deadline]]/60)/60)/24)+DATE(1970,1,1)</f>
        <v>42299.790972222225</v>
      </c>
    </row>
    <row r="430" spans="1:21">
      <c r="A430">
        <v>428</v>
      </c>
      <c r="B430" s="3" t="s">
        <v>429</v>
      </c>
      <c r="C430" s="3" t="s">
        <v>4538</v>
      </c>
      <c r="D430" t="str" cm="1">
        <f t="array" ref="D4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30">
        <v>12000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 s="6">
        <f>Table1[[#This Row],[pledged]]/Table1[[#This Row],[goal]]</f>
        <v>5.6333333333333332E-2</v>
      </c>
      <c r="Q430" s="12">
        <f>Table1[[#This Row],[pledged]]/Table1[[#This Row],[backers_count]]</f>
        <v>52</v>
      </c>
      <c r="R430" t="s">
        <v>8310</v>
      </c>
      <c r="S430" t="s">
        <v>8316</v>
      </c>
      <c r="T430" s="17">
        <f>(((Table1[[#This Row],[launched_at]]/60)/60)/24)+DATE(1970,1,1)</f>
        <v>41778.766724537039</v>
      </c>
      <c r="U430" s="17">
        <f>(((Table1[[#This Row],[deadline]]/60)/60)/24)+DATE(1970,1,1)</f>
        <v>41806.916666666664</v>
      </c>
    </row>
    <row r="431" spans="1:21">
      <c r="A431">
        <v>429</v>
      </c>
      <c r="B431" s="3" t="s">
        <v>430</v>
      </c>
      <c r="C431" s="3" t="s">
        <v>4539</v>
      </c>
      <c r="D431" t="str" cm="1">
        <f t="array" ref="D4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31">
        <v>5000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 s="6">
        <f>Table1[[#This Row],[pledged]]/Table1[[#This Row],[goal]]</f>
        <v>0</v>
      </c>
      <c r="Q431" s="12" t="e">
        <f>Table1[[#This Row],[pledged]]/Table1[[#This Row],[backers_count]]</f>
        <v>#DIV/0!</v>
      </c>
      <c r="R431" t="s">
        <v>8310</v>
      </c>
      <c r="S431" t="s">
        <v>8316</v>
      </c>
      <c r="T431" s="17">
        <f>(((Table1[[#This Row],[launched_at]]/60)/60)/24)+DATE(1970,1,1)</f>
        <v>40070.901412037041</v>
      </c>
      <c r="U431" s="17">
        <f>(((Table1[[#This Row],[deadline]]/60)/60)/24)+DATE(1970,1,1)</f>
        <v>40144.207638888889</v>
      </c>
    </row>
    <row r="432" spans="1:21">
      <c r="A432">
        <v>430</v>
      </c>
      <c r="B432" s="3" t="s">
        <v>431</v>
      </c>
      <c r="C432" s="3" t="s">
        <v>4540</v>
      </c>
      <c r="D432" t="str" cm="1">
        <f t="array" ref="D4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32">
        <v>1000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 s="6">
        <f>Table1[[#This Row],[pledged]]/Table1[[#This Row],[goal]]</f>
        <v>2.4E-2</v>
      </c>
      <c r="Q432" s="12">
        <f>Table1[[#This Row],[pledged]]/Table1[[#This Row],[backers_count]]</f>
        <v>4.8</v>
      </c>
      <c r="R432" t="s">
        <v>8310</v>
      </c>
      <c r="S432" t="s">
        <v>8316</v>
      </c>
      <c r="T432" s="17">
        <f>(((Table1[[#This Row],[launched_at]]/60)/60)/24)+DATE(1970,1,1)</f>
        <v>41513.107256944444</v>
      </c>
      <c r="U432" s="17">
        <f>(((Table1[[#This Row],[deadline]]/60)/60)/24)+DATE(1970,1,1)</f>
        <v>41528.107256944444</v>
      </c>
    </row>
    <row r="433" spans="1:21">
      <c r="A433">
        <v>431</v>
      </c>
      <c r="B433" s="3" t="s">
        <v>432</v>
      </c>
      <c r="C433" s="3" t="s">
        <v>4541</v>
      </c>
      <c r="D433" t="str" cm="1">
        <f t="array" ref="D4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33">
        <v>3000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 s="6">
        <f>Table1[[#This Row],[pledged]]/Table1[[#This Row],[goal]]</f>
        <v>0.13833333333333334</v>
      </c>
      <c r="Q433" s="12">
        <f>Table1[[#This Row],[pledged]]/Table1[[#This Row],[backers_count]]</f>
        <v>51.875</v>
      </c>
      <c r="R433" t="s">
        <v>8310</v>
      </c>
      <c r="S433" t="s">
        <v>8316</v>
      </c>
      <c r="T433" s="17">
        <f>(((Table1[[#This Row],[launched_at]]/60)/60)/24)+DATE(1970,1,1)</f>
        <v>42526.871331018512</v>
      </c>
      <c r="U433" s="17">
        <f>(((Table1[[#This Row],[deadline]]/60)/60)/24)+DATE(1970,1,1)</f>
        <v>42556.871331018512</v>
      </c>
    </row>
    <row r="434" spans="1:21">
      <c r="A434">
        <v>432</v>
      </c>
      <c r="B434" s="3" t="s">
        <v>433</v>
      </c>
      <c r="C434" s="3" t="s">
        <v>4542</v>
      </c>
      <c r="D434" t="str" cm="1">
        <f t="array" ref="D4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34">
        <v>6000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 s="6">
        <f>Table1[[#This Row],[pledged]]/Table1[[#This Row],[goal]]</f>
        <v>9.5000000000000001E-2</v>
      </c>
      <c r="Q434" s="12">
        <f>Table1[[#This Row],[pledged]]/Table1[[#This Row],[backers_count]]</f>
        <v>71.25</v>
      </c>
      <c r="R434" t="s">
        <v>8310</v>
      </c>
      <c r="S434" t="s">
        <v>8316</v>
      </c>
      <c r="T434" s="17">
        <f>(((Table1[[#This Row],[launched_at]]/60)/60)/24)+DATE(1970,1,1)</f>
        <v>42238.726631944446</v>
      </c>
      <c r="U434" s="17">
        <f>(((Table1[[#This Row],[deadline]]/60)/60)/24)+DATE(1970,1,1)</f>
        <v>42298.726631944446</v>
      </c>
    </row>
    <row r="435" spans="1:21" ht="57.6">
      <c r="A435">
        <v>433</v>
      </c>
      <c r="B435" s="3" t="s">
        <v>434</v>
      </c>
      <c r="C435" s="3" t="s">
        <v>4543</v>
      </c>
      <c r="D435" t="str" cm="1">
        <f t="array" ref="D4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35">
        <v>3000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 s="6">
        <f>Table1[[#This Row],[pledged]]/Table1[[#This Row],[goal]]</f>
        <v>0</v>
      </c>
      <c r="Q435" s="12" t="e">
        <f>Table1[[#This Row],[pledged]]/Table1[[#This Row],[backers_count]]</f>
        <v>#DIV/0!</v>
      </c>
      <c r="R435" t="s">
        <v>8310</v>
      </c>
      <c r="S435" t="s">
        <v>8316</v>
      </c>
      <c r="T435" s="17">
        <f>(((Table1[[#This Row],[launched_at]]/60)/60)/24)+DATE(1970,1,1)</f>
        <v>42228.629884259266</v>
      </c>
      <c r="U435" s="17">
        <f>(((Table1[[#This Row],[deadline]]/60)/60)/24)+DATE(1970,1,1)</f>
        <v>42288.629884259266</v>
      </c>
    </row>
    <row r="436" spans="1:21">
      <c r="A436">
        <v>434</v>
      </c>
      <c r="B436" s="3" t="s">
        <v>435</v>
      </c>
      <c r="C436" s="3" t="s">
        <v>4544</v>
      </c>
      <c r="D436" t="str" cm="1">
        <f t="array" ref="D4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36">
        <v>2500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 s="6">
        <f>Table1[[#This Row],[pledged]]/Table1[[#This Row],[goal]]</f>
        <v>0.05</v>
      </c>
      <c r="Q436" s="12">
        <f>Table1[[#This Row],[pledged]]/Table1[[#This Row],[backers_count]]</f>
        <v>62.5</v>
      </c>
      <c r="R436" t="s">
        <v>8310</v>
      </c>
      <c r="S436" t="s">
        <v>8316</v>
      </c>
      <c r="T436" s="17">
        <f>(((Table1[[#This Row],[launched_at]]/60)/60)/24)+DATE(1970,1,1)</f>
        <v>41576.834513888891</v>
      </c>
      <c r="U436" s="17">
        <f>(((Table1[[#This Row],[deadline]]/60)/60)/24)+DATE(1970,1,1)</f>
        <v>41609.876180555555</v>
      </c>
    </row>
    <row r="437" spans="1:21">
      <c r="A437">
        <v>435</v>
      </c>
      <c r="B437" s="3" t="s">
        <v>436</v>
      </c>
      <c r="C437" s="3" t="s">
        <v>4545</v>
      </c>
      <c r="D437" t="str" cm="1">
        <f t="array" ref="D4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437">
        <v>110000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 s="6">
        <f>Table1[[#This Row],[pledged]]/Table1[[#This Row],[goal]]</f>
        <v>2.7272727272727273E-5</v>
      </c>
      <c r="Q437" s="12">
        <f>Table1[[#This Row],[pledged]]/Table1[[#This Row],[backers_count]]</f>
        <v>1</v>
      </c>
      <c r="R437" t="s">
        <v>8310</v>
      </c>
      <c r="S437" t="s">
        <v>8316</v>
      </c>
      <c r="T437" s="17">
        <f>(((Table1[[#This Row],[launched_at]]/60)/60)/24)+DATE(1970,1,1)</f>
        <v>41500.747453703705</v>
      </c>
      <c r="U437" s="17">
        <f>(((Table1[[#This Row],[deadline]]/60)/60)/24)+DATE(1970,1,1)</f>
        <v>41530.747453703705</v>
      </c>
    </row>
    <row r="438" spans="1:21">
      <c r="A438">
        <v>436</v>
      </c>
      <c r="B438" s="3" t="s">
        <v>437</v>
      </c>
      <c r="C438" s="3" t="s">
        <v>4546</v>
      </c>
      <c r="D438" t="str" cm="1">
        <f t="array" ref="D4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38">
        <v>1000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 s="6">
        <f>Table1[[#This Row],[pledged]]/Table1[[#This Row],[goal]]</f>
        <v>0</v>
      </c>
      <c r="Q438" s="12" t="e">
        <f>Table1[[#This Row],[pledged]]/Table1[[#This Row],[backers_count]]</f>
        <v>#DIV/0!</v>
      </c>
      <c r="R438" t="s">
        <v>8310</v>
      </c>
      <c r="S438" t="s">
        <v>8316</v>
      </c>
      <c r="T438" s="17">
        <f>(((Table1[[#This Row],[launched_at]]/60)/60)/24)+DATE(1970,1,1)</f>
        <v>41456.36241898148</v>
      </c>
      <c r="U438" s="17">
        <f>(((Table1[[#This Row],[deadline]]/60)/60)/24)+DATE(1970,1,1)</f>
        <v>41486.36241898148</v>
      </c>
    </row>
    <row r="439" spans="1:21">
      <c r="A439">
        <v>437</v>
      </c>
      <c r="B439" s="3" t="s">
        <v>438</v>
      </c>
      <c r="C439" s="3" t="s">
        <v>4547</v>
      </c>
      <c r="D439" t="str" cm="1">
        <f t="array" ref="D4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39">
        <v>7000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 s="6">
        <f>Table1[[#This Row],[pledged]]/Table1[[#This Row],[goal]]</f>
        <v>0</v>
      </c>
      <c r="Q439" s="12" t="e">
        <f>Table1[[#This Row],[pledged]]/Table1[[#This Row],[backers_count]]</f>
        <v>#DIV/0!</v>
      </c>
      <c r="R439" t="s">
        <v>8310</v>
      </c>
      <c r="S439" t="s">
        <v>8316</v>
      </c>
      <c r="T439" s="17">
        <f>(((Table1[[#This Row],[launched_at]]/60)/60)/24)+DATE(1970,1,1)</f>
        <v>42591.31858796296</v>
      </c>
      <c r="U439" s="17">
        <f>(((Table1[[#This Row],[deadline]]/60)/60)/24)+DATE(1970,1,1)</f>
        <v>42651.31858796296</v>
      </c>
    </row>
    <row r="440" spans="1:21">
      <c r="A440">
        <v>438</v>
      </c>
      <c r="B440" s="3" t="s">
        <v>439</v>
      </c>
      <c r="C440" s="3" t="s">
        <v>4548</v>
      </c>
      <c r="D440" t="str" cm="1">
        <f t="array" ref="D4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440">
        <v>20000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 s="6">
        <f>Table1[[#This Row],[pledged]]/Table1[[#This Row],[goal]]</f>
        <v>9.3799999999999994E-2</v>
      </c>
      <c r="Q440" s="12">
        <f>Table1[[#This Row],[pledged]]/Table1[[#This Row],[backers_count]]</f>
        <v>170.54545454545453</v>
      </c>
      <c r="R440" t="s">
        <v>8310</v>
      </c>
      <c r="S440" t="s">
        <v>8316</v>
      </c>
      <c r="T440" s="17">
        <f>(((Table1[[#This Row],[launched_at]]/60)/60)/24)+DATE(1970,1,1)</f>
        <v>42296.261087962965</v>
      </c>
      <c r="U440" s="17">
        <f>(((Table1[[#This Row],[deadline]]/60)/60)/24)+DATE(1970,1,1)</f>
        <v>42326.302754629629</v>
      </c>
    </row>
    <row r="441" spans="1:21">
      <c r="A441">
        <v>439</v>
      </c>
      <c r="B441" s="3" t="s">
        <v>440</v>
      </c>
      <c r="C441" s="3" t="s">
        <v>4549</v>
      </c>
      <c r="D441" t="str" cm="1">
        <f t="array" ref="D4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41">
        <v>450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 s="6">
        <f>Table1[[#This Row],[pledged]]/Table1[[#This Row],[goal]]</f>
        <v>0</v>
      </c>
      <c r="Q441" s="12" t="e">
        <f>Table1[[#This Row],[pledged]]/Table1[[#This Row],[backers_count]]</f>
        <v>#DIV/0!</v>
      </c>
      <c r="R441" t="s">
        <v>8310</v>
      </c>
      <c r="S441" t="s">
        <v>8316</v>
      </c>
      <c r="T441" s="17">
        <f>(((Table1[[#This Row],[launched_at]]/60)/60)/24)+DATE(1970,1,1)</f>
        <v>41919.761782407404</v>
      </c>
      <c r="U441" s="17">
        <f>(((Table1[[#This Row],[deadline]]/60)/60)/24)+DATE(1970,1,1)</f>
        <v>41929.761782407404</v>
      </c>
    </row>
    <row r="442" spans="1:21">
      <c r="A442">
        <v>440</v>
      </c>
      <c r="B442" s="3" t="s">
        <v>441</v>
      </c>
      <c r="C442" s="3" t="s">
        <v>4550</v>
      </c>
      <c r="D442" t="str" cm="1">
        <f t="array" ref="D4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42">
        <v>5000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 s="6">
        <f>Table1[[#This Row],[pledged]]/Table1[[#This Row],[goal]]</f>
        <v>1E-3</v>
      </c>
      <c r="Q442" s="12">
        <f>Table1[[#This Row],[pledged]]/Table1[[#This Row],[backers_count]]</f>
        <v>5</v>
      </c>
      <c r="R442" t="s">
        <v>8310</v>
      </c>
      <c r="S442" t="s">
        <v>8316</v>
      </c>
      <c r="T442" s="17">
        <f>(((Table1[[#This Row],[launched_at]]/60)/60)/24)+DATE(1970,1,1)</f>
        <v>42423.985567129625</v>
      </c>
      <c r="U442" s="17">
        <f>(((Table1[[#This Row],[deadline]]/60)/60)/24)+DATE(1970,1,1)</f>
        <v>42453.943900462968</v>
      </c>
    </row>
    <row r="443" spans="1:21">
      <c r="A443">
        <v>441</v>
      </c>
      <c r="B443" s="3" t="s">
        <v>442</v>
      </c>
      <c r="C443" s="3" t="s">
        <v>4551</v>
      </c>
      <c r="D443" t="str" cm="1">
        <f t="array" ref="D4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43">
        <v>400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 s="6">
        <f>Table1[[#This Row],[pledged]]/Table1[[#This Row],[goal]]</f>
        <v>0</v>
      </c>
      <c r="Q443" s="12" t="e">
        <f>Table1[[#This Row],[pledged]]/Table1[[#This Row],[backers_count]]</f>
        <v>#DIV/0!</v>
      </c>
      <c r="R443" t="s">
        <v>8310</v>
      </c>
      <c r="S443" t="s">
        <v>8316</v>
      </c>
      <c r="T443" s="17">
        <f>(((Table1[[#This Row],[launched_at]]/60)/60)/24)+DATE(1970,1,1)</f>
        <v>41550.793935185182</v>
      </c>
      <c r="U443" s="17">
        <f>(((Table1[[#This Row],[deadline]]/60)/60)/24)+DATE(1970,1,1)</f>
        <v>41580.793935185182</v>
      </c>
    </row>
    <row r="444" spans="1:21">
      <c r="A444">
        <v>442</v>
      </c>
      <c r="B444" s="3" t="s">
        <v>443</v>
      </c>
      <c r="C444" s="3" t="s">
        <v>4552</v>
      </c>
      <c r="D444" t="str" cm="1">
        <f t="array" ref="D4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444">
        <v>17000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 s="6">
        <f>Table1[[#This Row],[pledged]]/Table1[[#This Row],[goal]]</f>
        <v>0.39358823529411763</v>
      </c>
      <c r="Q444" s="12">
        <f>Table1[[#This Row],[pledged]]/Table1[[#This Row],[backers_count]]</f>
        <v>393.58823529411762</v>
      </c>
      <c r="R444" t="s">
        <v>8310</v>
      </c>
      <c r="S444" t="s">
        <v>8316</v>
      </c>
      <c r="T444" s="17">
        <f>(((Table1[[#This Row],[launched_at]]/60)/60)/24)+DATE(1970,1,1)</f>
        <v>42024.888692129629</v>
      </c>
      <c r="U444" s="17">
        <f>(((Table1[[#This Row],[deadline]]/60)/60)/24)+DATE(1970,1,1)</f>
        <v>42054.888692129629</v>
      </c>
    </row>
    <row r="445" spans="1:21">
      <c r="A445">
        <v>443</v>
      </c>
      <c r="B445" s="3" t="s">
        <v>444</v>
      </c>
      <c r="C445" s="3" t="s">
        <v>4553</v>
      </c>
      <c r="D445" t="str" cm="1">
        <f t="array" ref="D4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45">
        <v>10000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 s="6">
        <f>Table1[[#This Row],[pledged]]/Table1[[#This Row],[goal]]</f>
        <v>1E-3</v>
      </c>
      <c r="Q445" s="12">
        <f>Table1[[#This Row],[pledged]]/Table1[[#This Row],[backers_count]]</f>
        <v>5</v>
      </c>
      <c r="R445" t="s">
        <v>8310</v>
      </c>
      <c r="S445" t="s">
        <v>8316</v>
      </c>
      <c r="T445" s="17">
        <f>(((Table1[[#This Row],[launched_at]]/60)/60)/24)+DATE(1970,1,1)</f>
        <v>41650.015057870369</v>
      </c>
      <c r="U445" s="17">
        <f>(((Table1[[#This Row],[deadline]]/60)/60)/24)+DATE(1970,1,1)</f>
        <v>41680.015057870369</v>
      </c>
    </row>
    <row r="446" spans="1:21">
      <c r="A446">
        <v>444</v>
      </c>
      <c r="B446" s="3" t="s">
        <v>445</v>
      </c>
      <c r="C446" s="3" t="s">
        <v>4554</v>
      </c>
      <c r="D446" t="str" cm="1">
        <f t="array" ref="D4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46">
        <v>1000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 s="6">
        <f>Table1[[#This Row],[pledged]]/Table1[[#This Row],[goal]]</f>
        <v>0.05</v>
      </c>
      <c r="Q446" s="12">
        <f>Table1[[#This Row],[pledged]]/Table1[[#This Row],[backers_count]]</f>
        <v>50</v>
      </c>
      <c r="R446" t="s">
        <v>8310</v>
      </c>
      <c r="S446" t="s">
        <v>8316</v>
      </c>
      <c r="T446" s="17">
        <f>(((Table1[[#This Row],[launched_at]]/60)/60)/24)+DATE(1970,1,1)</f>
        <v>40894.906956018516</v>
      </c>
      <c r="U446" s="17">
        <f>(((Table1[[#This Row],[deadline]]/60)/60)/24)+DATE(1970,1,1)</f>
        <v>40954.906956018516</v>
      </c>
    </row>
    <row r="447" spans="1:21">
      <c r="A447">
        <v>445</v>
      </c>
      <c r="B447" s="3" t="s">
        <v>446</v>
      </c>
      <c r="C447" s="3" t="s">
        <v>4555</v>
      </c>
      <c r="D447" t="str" cm="1">
        <f t="array" ref="D4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447">
        <v>60000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 s="6">
        <f>Table1[[#This Row],[pledged]]/Table1[[#This Row],[goal]]</f>
        <v>3.3333333333333335E-5</v>
      </c>
      <c r="Q447" s="12">
        <f>Table1[[#This Row],[pledged]]/Table1[[#This Row],[backers_count]]</f>
        <v>1</v>
      </c>
      <c r="R447" t="s">
        <v>8310</v>
      </c>
      <c r="S447" t="s">
        <v>8316</v>
      </c>
      <c r="T447" s="17">
        <f>(((Table1[[#This Row],[launched_at]]/60)/60)/24)+DATE(1970,1,1)</f>
        <v>42130.335358796292</v>
      </c>
      <c r="U447" s="17">
        <f>(((Table1[[#This Row],[deadline]]/60)/60)/24)+DATE(1970,1,1)</f>
        <v>42145.335358796292</v>
      </c>
    </row>
    <row r="448" spans="1:21">
      <c r="A448">
        <v>446</v>
      </c>
      <c r="B448" s="3" t="s">
        <v>447</v>
      </c>
      <c r="C448" s="3" t="s">
        <v>4556</v>
      </c>
      <c r="D448" t="str" cm="1">
        <f t="array" ref="D4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48">
        <v>10500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 s="6">
        <f>Table1[[#This Row],[pledged]]/Table1[[#This Row],[goal]]</f>
        <v>7.2952380952380949E-2</v>
      </c>
      <c r="Q448" s="12">
        <f>Table1[[#This Row],[pledged]]/Table1[[#This Row],[backers_count]]</f>
        <v>47.875</v>
      </c>
      <c r="R448" t="s">
        <v>8310</v>
      </c>
      <c r="S448" t="s">
        <v>8316</v>
      </c>
      <c r="T448" s="17">
        <f>(((Table1[[#This Row],[launched_at]]/60)/60)/24)+DATE(1970,1,1)</f>
        <v>42037.083564814813</v>
      </c>
      <c r="U448" s="17">
        <f>(((Table1[[#This Row],[deadline]]/60)/60)/24)+DATE(1970,1,1)</f>
        <v>42067.083564814813</v>
      </c>
    </row>
    <row r="449" spans="1:21">
      <c r="A449">
        <v>447</v>
      </c>
      <c r="B449" s="3" t="s">
        <v>448</v>
      </c>
      <c r="C449" s="3" t="s">
        <v>4557</v>
      </c>
      <c r="D449" t="str" cm="1">
        <f t="array" ref="D4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449">
        <v>30000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 s="6">
        <f>Table1[[#This Row],[pledged]]/Table1[[#This Row],[goal]]</f>
        <v>1.6666666666666666E-4</v>
      </c>
      <c r="Q449" s="12">
        <f>Table1[[#This Row],[pledged]]/Table1[[#This Row],[backers_count]]</f>
        <v>5</v>
      </c>
      <c r="R449" t="s">
        <v>8310</v>
      </c>
      <c r="S449" t="s">
        <v>8316</v>
      </c>
      <c r="T449" s="17">
        <f>(((Table1[[#This Row],[launched_at]]/60)/60)/24)+DATE(1970,1,1)</f>
        <v>41331.555127314816</v>
      </c>
      <c r="U449" s="17">
        <f>(((Table1[[#This Row],[deadline]]/60)/60)/24)+DATE(1970,1,1)</f>
        <v>41356.513460648144</v>
      </c>
    </row>
    <row r="450" spans="1:21">
      <c r="A450">
        <v>448</v>
      </c>
      <c r="B450" s="3" t="s">
        <v>449</v>
      </c>
      <c r="C450" s="3" t="s">
        <v>4558</v>
      </c>
      <c r="D450" t="str" cm="1">
        <f t="array" ref="D4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50">
        <v>2500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 s="6">
        <f>Table1[[#This Row],[pledged]]/Table1[[#This Row],[goal]]</f>
        <v>3.2804E-2</v>
      </c>
      <c r="Q450" s="12">
        <f>Table1[[#This Row],[pledged]]/Table1[[#This Row],[backers_count]]</f>
        <v>20.502500000000001</v>
      </c>
      <c r="R450" t="s">
        <v>8310</v>
      </c>
      <c r="S450" t="s">
        <v>8316</v>
      </c>
      <c r="T450" s="17">
        <f>(((Table1[[#This Row],[launched_at]]/60)/60)/24)+DATE(1970,1,1)</f>
        <v>41753.758043981477</v>
      </c>
      <c r="U450" s="17">
        <f>(((Table1[[#This Row],[deadline]]/60)/60)/24)+DATE(1970,1,1)</f>
        <v>41773.758043981477</v>
      </c>
    </row>
    <row r="451" spans="1:21">
      <c r="A451">
        <v>449</v>
      </c>
      <c r="B451" s="3" t="s">
        <v>450</v>
      </c>
      <c r="C451" s="3" t="s">
        <v>4559</v>
      </c>
      <c r="D451" t="str" cm="1">
        <f t="array" ref="D4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51">
        <v>2000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 s="6">
        <f>Table1[[#This Row],[pledged]]/Table1[[#This Row],[goal]]</f>
        <v>2.2499999999999999E-2</v>
      </c>
      <c r="Q451" s="12">
        <f>Table1[[#This Row],[pledged]]/Table1[[#This Row],[backers_count]]</f>
        <v>9</v>
      </c>
      <c r="R451" t="s">
        <v>8310</v>
      </c>
      <c r="S451" t="s">
        <v>8316</v>
      </c>
      <c r="T451" s="17">
        <f>(((Table1[[#This Row],[launched_at]]/60)/60)/24)+DATE(1970,1,1)</f>
        <v>41534.568113425928</v>
      </c>
      <c r="U451" s="17">
        <f>(((Table1[[#This Row],[deadline]]/60)/60)/24)+DATE(1970,1,1)</f>
        <v>41564.568113425928</v>
      </c>
    </row>
    <row r="452" spans="1:21">
      <c r="A452">
        <v>450</v>
      </c>
      <c r="B452" s="3" t="s">
        <v>451</v>
      </c>
      <c r="C452" s="3" t="s">
        <v>4560</v>
      </c>
      <c r="D452" t="str" cm="1">
        <f t="array" ref="D4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452">
        <v>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 s="6">
        <f>Table1[[#This Row],[pledged]]/Table1[[#This Row],[goal]]</f>
        <v>7.92E-3</v>
      </c>
      <c r="Q452" s="12">
        <f>Table1[[#This Row],[pledged]]/Table1[[#This Row],[backers_count]]</f>
        <v>56.571428571428569</v>
      </c>
      <c r="R452" t="s">
        <v>8310</v>
      </c>
      <c r="S452" t="s">
        <v>8316</v>
      </c>
      <c r="T452" s="17">
        <f>(((Table1[[#This Row],[launched_at]]/60)/60)/24)+DATE(1970,1,1)</f>
        <v>41654.946759259255</v>
      </c>
      <c r="U452" s="17">
        <f>(((Table1[[#This Row],[deadline]]/60)/60)/24)+DATE(1970,1,1)</f>
        <v>41684.946759259255</v>
      </c>
    </row>
    <row r="453" spans="1:21">
      <c r="A453">
        <v>451</v>
      </c>
      <c r="B453" s="3" t="s">
        <v>452</v>
      </c>
      <c r="C453" s="3" t="s">
        <v>4561</v>
      </c>
      <c r="D453" t="str" cm="1">
        <f t="array" ref="D4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453">
        <v>20000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 s="6">
        <f>Table1[[#This Row],[pledged]]/Table1[[#This Row],[goal]]</f>
        <v>0</v>
      </c>
      <c r="Q453" s="12" t="e">
        <f>Table1[[#This Row],[pledged]]/Table1[[#This Row],[backers_count]]</f>
        <v>#DIV/0!</v>
      </c>
      <c r="R453" t="s">
        <v>8310</v>
      </c>
      <c r="S453" t="s">
        <v>8316</v>
      </c>
      <c r="T453" s="17">
        <f>(((Table1[[#This Row],[launched_at]]/60)/60)/24)+DATE(1970,1,1)</f>
        <v>41634.715173611112</v>
      </c>
      <c r="U453" s="17">
        <f>(((Table1[[#This Row],[deadline]]/60)/60)/24)+DATE(1970,1,1)</f>
        <v>41664.715173611112</v>
      </c>
    </row>
    <row r="454" spans="1:21">
      <c r="A454">
        <v>452</v>
      </c>
      <c r="B454" s="3" t="s">
        <v>453</v>
      </c>
      <c r="C454" s="3" t="s">
        <v>4562</v>
      </c>
      <c r="D454" t="str" cm="1">
        <f t="array" ref="D4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54">
        <v>750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 s="6">
        <f>Table1[[#This Row],[pledged]]/Table1[[#This Row],[goal]]</f>
        <v>0.64</v>
      </c>
      <c r="Q454" s="12">
        <f>Table1[[#This Row],[pledged]]/Table1[[#This Row],[backers_count]]</f>
        <v>40</v>
      </c>
      <c r="R454" t="s">
        <v>8310</v>
      </c>
      <c r="S454" t="s">
        <v>8316</v>
      </c>
      <c r="T454" s="17">
        <f>(((Table1[[#This Row],[launched_at]]/60)/60)/24)+DATE(1970,1,1)</f>
        <v>42107.703877314809</v>
      </c>
      <c r="U454" s="17">
        <f>(((Table1[[#This Row],[deadline]]/60)/60)/24)+DATE(1970,1,1)</f>
        <v>42137.703877314809</v>
      </c>
    </row>
    <row r="455" spans="1:21">
      <c r="A455">
        <v>453</v>
      </c>
      <c r="B455" s="3" t="s">
        <v>454</v>
      </c>
      <c r="C455" s="3" t="s">
        <v>4563</v>
      </c>
      <c r="D455" t="str" cm="1">
        <f t="array" ref="D4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455">
        <v>94875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 s="6">
        <f>Table1[[#This Row],[pledged]]/Table1[[#This Row],[goal]]</f>
        <v>2.740447957839262E-4</v>
      </c>
      <c r="Q455" s="12">
        <f>Table1[[#This Row],[pledged]]/Table1[[#This Row],[backers_count]]</f>
        <v>13</v>
      </c>
      <c r="R455" t="s">
        <v>8310</v>
      </c>
      <c r="S455" t="s">
        <v>8316</v>
      </c>
      <c r="T455" s="17">
        <f>(((Table1[[#This Row],[launched_at]]/60)/60)/24)+DATE(1970,1,1)</f>
        <v>42038.824988425928</v>
      </c>
      <c r="U455" s="17">
        <f>(((Table1[[#This Row],[deadline]]/60)/60)/24)+DATE(1970,1,1)</f>
        <v>42054.824988425928</v>
      </c>
    </row>
    <row r="456" spans="1:21">
      <c r="A456">
        <v>454</v>
      </c>
      <c r="B456" s="3" t="s">
        <v>455</v>
      </c>
      <c r="C456" s="3" t="s">
        <v>4564</v>
      </c>
      <c r="D456" t="str" cm="1">
        <f t="array" ref="D4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56">
        <v>10000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 s="6">
        <f>Table1[[#This Row],[pledged]]/Table1[[#This Row],[goal]]</f>
        <v>8.2000000000000007E-3</v>
      </c>
      <c r="Q456" s="12">
        <f>Table1[[#This Row],[pledged]]/Table1[[#This Row],[backers_count]]</f>
        <v>16.399999999999999</v>
      </c>
      <c r="R456" t="s">
        <v>8310</v>
      </c>
      <c r="S456" t="s">
        <v>8316</v>
      </c>
      <c r="T456" s="17">
        <f>(((Table1[[#This Row],[launched_at]]/60)/60)/24)+DATE(1970,1,1)</f>
        <v>41938.717256944445</v>
      </c>
      <c r="U456" s="17">
        <f>(((Table1[[#This Row],[deadline]]/60)/60)/24)+DATE(1970,1,1)</f>
        <v>41969.551388888889</v>
      </c>
    </row>
    <row r="457" spans="1:21">
      <c r="A457">
        <v>455</v>
      </c>
      <c r="B457" s="3" t="s">
        <v>456</v>
      </c>
      <c r="C457" s="3" t="s">
        <v>4565</v>
      </c>
      <c r="D457" t="str" cm="1">
        <f t="array" ref="D4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457">
        <v>65000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 s="6">
        <f>Table1[[#This Row],[pledged]]/Table1[[#This Row],[goal]]</f>
        <v>6.9230769230769226E-4</v>
      </c>
      <c r="Q457" s="12">
        <f>Table1[[#This Row],[pledged]]/Table1[[#This Row],[backers_count]]</f>
        <v>22.5</v>
      </c>
      <c r="R457" t="s">
        <v>8310</v>
      </c>
      <c r="S457" t="s">
        <v>8316</v>
      </c>
      <c r="T457" s="17">
        <f>(((Table1[[#This Row],[launched_at]]/60)/60)/24)+DATE(1970,1,1)</f>
        <v>40971.002569444441</v>
      </c>
      <c r="U457" s="17">
        <f>(((Table1[[#This Row],[deadline]]/60)/60)/24)+DATE(1970,1,1)</f>
        <v>41016.021527777775</v>
      </c>
    </row>
    <row r="458" spans="1:21">
      <c r="A458">
        <v>456</v>
      </c>
      <c r="B458" s="3" t="s">
        <v>457</v>
      </c>
      <c r="C458" s="3" t="s">
        <v>4566</v>
      </c>
      <c r="D458" t="str" cm="1">
        <f t="array" ref="D4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58">
        <v>8888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 s="6">
        <f>Table1[[#This Row],[pledged]]/Table1[[#This Row],[goal]]</f>
        <v>6.8631863186318634E-3</v>
      </c>
      <c r="Q458" s="12">
        <f>Table1[[#This Row],[pledged]]/Table1[[#This Row],[backers_count]]</f>
        <v>20.333333333333332</v>
      </c>
      <c r="R458" t="s">
        <v>8310</v>
      </c>
      <c r="S458" t="s">
        <v>8316</v>
      </c>
      <c r="T458" s="17">
        <f>(((Table1[[#This Row],[launched_at]]/60)/60)/24)+DATE(1970,1,1)</f>
        <v>41547.694456018515</v>
      </c>
      <c r="U458" s="17">
        <f>(((Table1[[#This Row],[deadline]]/60)/60)/24)+DATE(1970,1,1)</f>
        <v>41569.165972222225</v>
      </c>
    </row>
    <row r="459" spans="1:21">
      <c r="A459">
        <v>457</v>
      </c>
      <c r="B459" s="3" t="s">
        <v>458</v>
      </c>
      <c r="C459" s="3" t="s">
        <v>4567</v>
      </c>
      <c r="D459" t="str" cm="1">
        <f t="array" ref="D4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459">
        <v>20000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 s="6">
        <f>Table1[[#This Row],[pledged]]/Table1[[#This Row],[goal]]</f>
        <v>0</v>
      </c>
      <c r="Q459" s="12" t="e">
        <f>Table1[[#This Row],[pledged]]/Table1[[#This Row],[backers_count]]</f>
        <v>#DIV/0!</v>
      </c>
      <c r="R459" t="s">
        <v>8310</v>
      </c>
      <c r="S459" t="s">
        <v>8316</v>
      </c>
      <c r="T459" s="17">
        <f>(((Table1[[#This Row],[launched_at]]/60)/60)/24)+DATE(1970,1,1)</f>
        <v>41837.767500000002</v>
      </c>
      <c r="U459" s="17">
        <f>(((Table1[[#This Row],[deadline]]/60)/60)/24)+DATE(1970,1,1)</f>
        <v>41867.767500000002</v>
      </c>
    </row>
    <row r="460" spans="1:21">
      <c r="A460">
        <v>458</v>
      </c>
      <c r="B460" s="3" t="s">
        <v>459</v>
      </c>
      <c r="C460" s="3" t="s">
        <v>4568</v>
      </c>
      <c r="D460" t="str" cm="1">
        <f t="array" ref="D4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60">
        <v>10000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 s="6">
        <f>Table1[[#This Row],[pledged]]/Table1[[#This Row],[goal]]</f>
        <v>8.2100000000000006E-2</v>
      </c>
      <c r="Q460" s="12">
        <f>Table1[[#This Row],[pledged]]/Table1[[#This Row],[backers_count]]</f>
        <v>16.755102040816325</v>
      </c>
      <c r="R460" t="s">
        <v>8310</v>
      </c>
      <c r="S460" t="s">
        <v>8316</v>
      </c>
      <c r="T460" s="17">
        <f>(((Table1[[#This Row],[launched_at]]/60)/60)/24)+DATE(1970,1,1)</f>
        <v>41378.69976851852</v>
      </c>
      <c r="U460" s="17">
        <f>(((Table1[[#This Row],[deadline]]/60)/60)/24)+DATE(1970,1,1)</f>
        <v>41408.69976851852</v>
      </c>
    </row>
    <row r="461" spans="1:21">
      <c r="A461">
        <v>459</v>
      </c>
      <c r="B461" s="3" t="s">
        <v>460</v>
      </c>
      <c r="C461" s="3" t="s">
        <v>4569</v>
      </c>
      <c r="D461" t="str" cm="1">
        <f t="array" ref="D4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461">
        <v>39000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 s="6">
        <f>Table1[[#This Row],[pledged]]/Table1[[#This Row],[goal]]</f>
        <v>6.4102564102564103E-4</v>
      </c>
      <c r="Q461" s="12">
        <f>Table1[[#This Row],[pledged]]/Table1[[#This Row],[backers_count]]</f>
        <v>25</v>
      </c>
      <c r="R461" t="s">
        <v>8310</v>
      </c>
      <c r="S461" t="s">
        <v>8316</v>
      </c>
      <c r="T461" s="17">
        <f>(((Table1[[#This Row],[launched_at]]/60)/60)/24)+DATE(1970,1,1)</f>
        <v>40800.6403587963</v>
      </c>
      <c r="U461" s="17">
        <f>(((Table1[[#This Row],[deadline]]/60)/60)/24)+DATE(1970,1,1)</f>
        <v>40860.682025462964</v>
      </c>
    </row>
    <row r="462" spans="1:21">
      <c r="A462">
        <v>460</v>
      </c>
      <c r="B462" s="3" t="s">
        <v>461</v>
      </c>
      <c r="C462" s="3" t="s">
        <v>4570</v>
      </c>
      <c r="D462" t="str" cm="1">
        <f t="array" ref="D4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62">
        <v>8500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 s="6">
        <f>Table1[[#This Row],[pledged]]/Table1[[#This Row],[goal]]</f>
        <v>2.9411764705882353E-3</v>
      </c>
      <c r="Q462" s="12">
        <f>Table1[[#This Row],[pledged]]/Table1[[#This Row],[backers_count]]</f>
        <v>12.5</v>
      </c>
      <c r="R462" t="s">
        <v>8310</v>
      </c>
      <c r="S462" t="s">
        <v>8316</v>
      </c>
      <c r="T462" s="17">
        <f>(((Table1[[#This Row],[launched_at]]/60)/60)/24)+DATE(1970,1,1)</f>
        <v>41759.542534722219</v>
      </c>
      <c r="U462" s="17">
        <f>(((Table1[[#This Row],[deadline]]/60)/60)/24)+DATE(1970,1,1)</f>
        <v>41791.166666666664</v>
      </c>
    </row>
    <row r="463" spans="1:21">
      <c r="A463">
        <v>461</v>
      </c>
      <c r="B463" s="3" t="s">
        <v>462</v>
      </c>
      <c r="C463" s="3" t="s">
        <v>4571</v>
      </c>
      <c r="D463" t="str" cm="1">
        <f t="array" ref="D4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63">
        <v>550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 s="6">
        <f>Table1[[#This Row],[pledged]]/Table1[[#This Row],[goal]]</f>
        <v>0</v>
      </c>
      <c r="Q463" s="12" t="e">
        <f>Table1[[#This Row],[pledged]]/Table1[[#This Row],[backers_count]]</f>
        <v>#DIV/0!</v>
      </c>
      <c r="R463" t="s">
        <v>8310</v>
      </c>
      <c r="S463" t="s">
        <v>8316</v>
      </c>
      <c r="T463" s="17">
        <f>(((Table1[[#This Row],[launched_at]]/60)/60)/24)+DATE(1970,1,1)</f>
        <v>41407.84684027778</v>
      </c>
      <c r="U463" s="17">
        <f>(((Table1[[#This Row],[deadline]]/60)/60)/24)+DATE(1970,1,1)</f>
        <v>41427.84684027778</v>
      </c>
    </row>
    <row r="464" spans="1:21">
      <c r="A464">
        <v>462</v>
      </c>
      <c r="B464" s="3" t="s">
        <v>463</v>
      </c>
      <c r="C464" s="3" t="s">
        <v>4572</v>
      </c>
      <c r="D464" t="str" cm="1">
        <f t="array" ref="D4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464">
        <v>100000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 s="6">
        <f>Table1[[#This Row],[pledged]]/Table1[[#This Row],[goal]]</f>
        <v>0</v>
      </c>
      <c r="Q464" s="12" t="e">
        <f>Table1[[#This Row],[pledged]]/Table1[[#This Row],[backers_count]]</f>
        <v>#DIV/0!</v>
      </c>
      <c r="R464" t="s">
        <v>8310</v>
      </c>
      <c r="S464" t="s">
        <v>8316</v>
      </c>
      <c r="T464" s="17">
        <f>(((Table1[[#This Row],[launched_at]]/60)/60)/24)+DATE(1970,1,1)</f>
        <v>40705.126631944448</v>
      </c>
      <c r="U464" s="17">
        <f>(((Table1[[#This Row],[deadline]]/60)/60)/24)+DATE(1970,1,1)</f>
        <v>40765.126631944448</v>
      </c>
    </row>
    <row r="465" spans="1:21">
      <c r="A465">
        <v>463</v>
      </c>
      <c r="B465" s="3" t="s">
        <v>464</v>
      </c>
      <c r="C465" s="3" t="s">
        <v>4573</v>
      </c>
      <c r="D465" t="str" cm="1">
        <f t="array" ref="D4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465">
        <v>55000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 s="6">
        <f>Table1[[#This Row],[pledged]]/Table1[[#This Row],[goal]]</f>
        <v>2.2727272727272728E-2</v>
      </c>
      <c r="Q465" s="12">
        <f>Table1[[#This Row],[pledged]]/Table1[[#This Row],[backers_count]]</f>
        <v>113.63636363636364</v>
      </c>
      <c r="R465" t="s">
        <v>8310</v>
      </c>
      <c r="S465" t="s">
        <v>8316</v>
      </c>
      <c r="T465" s="17">
        <f>(((Table1[[#This Row],[launched_at]]/60)/60)/24)+DATE(1970,1,1)</f>
        <v>40750.710104166668</v>
      </c>
      <c r="U465" s="17">
        <f>(((Table1[[#This Row],[deadline]]/60)/60)/24)+DATE(1970,1,1)</f>
        <v>40810.710104166668</v>
      </c>
    </row>
    <row r="466" spans="1:21">
      <c r="A466">
        <v>464</v>
      </c>
      <c r="B466" s="3" t="s">
        <v>465</v>
      </c>
      <c r="C466" s="3" t="s">
        <v>4574</v>
      </c>
      <c r="D466" t="str" cm="1">
        <f t="array" ref="D4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66">
        <v>1010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 s="6">
        <f>Table1[[#This Row],[pledged]]/Table1[[#This Row],[goal]]</f>
        <v>9.9009900990099011E-4</v>
      </c>
      <c r="Q466" s="12">
        <f>Table1[[#This Row],[pledged]]/Table1[[#This Row],[backers_count]]</f>
        <v>1</v>
      </c>
      <c r="R466" t="s">
        <v>8310</v>
      </c>
      <c r="S466" t="s">
        <v>8316</v>
      </c>
      <c r="T466" s="17">
        <f>(((Table1[[#This Row],[launched_at]]/60)/60)/24)+DATE(1970,1,1)</f>
        <v>42488.848784722228</v>
      </c>
      <c r="U466" s="17">
        <f>(((Table1[[#This Row],[deadline]]/60)/60)/24)+DATE(1970,1,1)</f>
        <v>42508.848784722228</v>
      </c>
    </row>
    <row r="467" spans="1:21">
      <c r="A467">
        <v>465</v>
      </c>
      <c r="B467" s="3" t="s">
        <v>466</v>
      </c>
      <c r="C467" s="3" t="s">
        <v>4575</v>
      </c>
      <c r="D467" t="str" cm="1">
        <f t="array" ref="D4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67">
        <v>512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 s="6">
        <f>Table1[[#This Row],[pledged]]/Table1[[#This Row],[goal]]</f>
        <v>0.26953125</v>
      </c>
      <c r="Q467" s="12">
        <f>Table1[[#This Row],[pledged]]/Table1[[#This Row],[backers_count]]</f>
        <v>17.25</v>
      </c>
      <c r="R467" t="s">
        <v>8310</v>
      </c>
      <c r="S467" t="s">
        <v>8316</v>
      </c>
      <c r="T467" s="17">
        <f>(((Table1[[#This Row],[launched_at]]/60)/60)/24)+DATE(1970,1,1)</f>
        <v>41801.120069444441</v>
      </c>
      <c r="U467" s="17">
        <f>(((Table1[[#This Row],[deadline]]/60)/60)/24)+DATE(1970,1,1)</f>
        <v>41817.120069444441</v>
      </c>
    </row>
    <row r="468" spans="1:21">
      <c r="A468">
        <v>466</v>
      </c>
      <c r="B468" s="3" t="s">
        <v>467</v>
      </c>
      <c r="C468" s="3" t="s">
        <v>4576</v>
      </c>
      <c r="D468" t="str" cm="1">
        <f t="array" ref="D4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68">
        <v>10000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 s="6">
        <f>Table1[[#This Row],[pledged]]/Table1[[#This Row],[goal]]</f>
        <v>7.6E-3</v>
      </c>
      <c r="Q468" s="12">
        <f>Table1[[#This Row],[pledged]]/Table1[[#This Row],[backers_count]]</f>
        <v>15.2</v>
      </c>
      <c r="R468" t="s">
        <v>8310</v>
      </c>
      <c r="S468" t="s">
        <v>8316</v>
      </c>
      <c r="T468" s="17">
        <f>(((Table1[[#This Row],[launched_at]]/60)/60)/24)+DATE(1970,1,1)</f>
        <v>41129.942870370374</v>
      </c>
      <c r="U468" s="17">
        <f>(((Table1[[#This Row],[deadline]]/60)/60)/24)+DATE(1970,1,1)</f>
        <v>41159.942870370374</v>
      </c>
    </row>
    <row r="469" spans="1:21">
      <c r="A469">
        <v>467</v>
      </c>
      <c r="B469" s="3" t="s">
        <v>468</v>
      </c>
      <c r="C469" s="3" t="s">
        <v>4577</v>
      </c>
      <c r="D469" t="str" cm="1">
        <f t="array" ref="D4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469">
        <v>20000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 s="6">
        <f>Table1[[#This Row],[pledged]]/Table1[[#This Row],[goal]]</f>
        <v>0.21575</v>
      </c>
      <c r="Q469" s="12">
        <f>Table1[[#This Row],[pledged]]/Table1[[#This Row],[backers_count]]</f>
        <v>110.64102564102564</v>
      </c>
      <c r="R469" t="s">
        <v>8310</v>
      </c>
      <c r="S469" t="s">
        <v>8316</v>
      </c>
      <c r="T469" s="17">
        <f>(((Table1[[#This Row],[launched_at]]/60)/60)/24)+DATE(1970,1,1)</f>
        <v>41135.679791666669</v>
      </c>
      <c r="U469" s="17">
        <f>(((Table1[[#This Row],[deadline]]/60)/60)/24)+DATE(1970,1,1)</f>
        <v>41180.679791666669</v>
      </c>
    </row>
    <row r="470" spans="1:21">
      <c r="A470">
        <v>468</v>
      </c>
      <c r="B470" s="3" t="s">
        <v>469</v>
      </c>
      <c r="C470" s="3" t="s">
        <v>4578</v>
      </c>
      <c r="D470" t="str" cm="1">
        <f t="array" ref="D4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70">
        <v>7500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 s="6">
        <f>Table1[[#This Row],[pledged]]/Table1[[#This Row],[goal]]</f>
        <v>0</v>
      </c>
      <c r="Q470" s="12" t="e">
        <f>Table1[[#This Row],[pledged]]/Table1[[#This Row],[backers_count]]</f>
        <v>#DIV/0!</v>
      </c>
      <c r="R470" t="s">
        <v>8310</v>
      </c>
      <c r="S470" t="s">
        <v>8316</v>
      </c>
      <c r="T470" s="17">
        <f>(((Table1[[#This Row],[launched_at]]/60)/60)/24)+DATE(1970,1,1)</f>
        <v>41041.167627314811</v>
      </c>
      <c r="U470" s="17">
        <f>(((Table1[[#This Row],[deadline]]/60)/60)/24)+DATE(1970,1,1)</f>
        <v>41101.160474537035</v>
      </c>
    </row>
    <row r="471" spans="1:21">
      <c r="A471">
        <v>469</v>
      </c>
      <c r="B471" s="3" t="s">
        <v>470</v>
      </c>
      <c r="C471" s="3" t="s">
        <v>4579</v>
      </c>
      <c r="D471" t="str" cm="1">
        <f t="array" ref="D4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71">
        <v>6000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 s="6">
        <f>Table1[[#This Row],[pledged]]/Table1[[#This Row],[goal]]</f>
        <v>0</v>
      </c>
      <c r="Q471" s="12" t="e">
        <f>Table1[[#This Row],[pledged]]/Table1[[#This Row],[backers_count]]</f>
        <v>#DIV/0!</v>
      </c>
      <c r="R471" t="s">
        <v>8310</v>
      </c>
      <c r="S471" t="s">
        <v>8316</v>
      </c>
      <c r="T471" s="17">
        <f>(((Table1[[#This Row],[launched_at]]/60)/60)/24)+DATE(1970,1,1)</f>
        <v>41827.989861111113</v>
      </c>
      <c r="U471" s="17">
        <f>(((Table1[[#This Row],[deadline]]/60)/60)/24)+DATE(1970,1,1)</f>
        <v>41887.989861111113</v>
      </c>
    </row>
    <row r="472" spans="1:21">
      <c r="A472">
        <v>470</v>
      </c>
      <c r="B472" s="3" t="s">
        <v>471</v>
      </c>
      <c r="C472" s="3" t="s">
        <v>4580</v>
      </c>
      <c r="D472" t="str" cm="1">
        <f t="array" ref="D4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72">
        <v>5000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 s="6">
        <f>Table1[[#This Row],[pledged]]/Table1[[#This Row],[goal]]</f>
        <v>1.0200000000000001E-2</v>
      </c>
      <c r="Q472" s="12">
        <f>Table1[[#This Row],[pledged]]/Table1[[#This Row],[backers_count]]</f>
        <v>25.5</v>
      </c>
      <c r="R472" t="s">
        <v>8310</v>
      </c>
      <c r="S472" t="s">
        <v>8316</v>
      </c>
      <c r="T472" s="17">
        <f>(((Table1[[#This Row],[launched_at]]/60)/60)/24)+DATE(1970,1,1)</f>
        <v>41605.167696759258</v>
      </c>
      <c r="U472" s="17">
        <f>(((Table1[[#This Row],[deadline]]/60)/60)/24)+DATE(1970,1,1)</f>
        <v>41655.166666666664</v>
      </c>
    </row>
    <row r="473" spans="1:21" ht="28.8">
      <c r="A473">
        <v>471</v>
      </c>
      <c r="B473" s="3" t="s">
        <v>472</v>
      </c>
      <c r="C473" s="3" t="s">
        <v>4581</v>
      </c>
      <c r="D473" t="str" cm="1">
        <f t="array" ref="D4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473">
        <v>55000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 s="6">
        <f>Table1[[#This Row],[pledged]]/Table1[[#This Row],[goal]]</f>
        <v>0.11892727272727273</v>
      </c>
      <c r="Q473" s="12">
        <f>Table1[[#This Row],[pledged]]/Table1[[#This Row],[backers_count]]</f>
        <v>38.476470588235294</v>
      </c>
      <c r="R473" t="s">
        <v>8310</v>
      </c>
      <c r="S473" t="s">
        <v>8316</v>
      </c>
      <c r="T473" s="17">
        <f>(((Table1[[#This Row],[launched_at]]/60)/60)/24)+DATE(1970,1,1)</f>
        <v>41703.721979166665</v>
      </c>
      <c r="U473" s="17">
        <f>(((Table1[[#This Row],[deadline]]/60)/60)/24)+DATE(1970,1,1)</f>
        <v>41748.680312500001</v>
      </c>
    </row>
    <row r="474" spans="1:21">
      <c r="A474">
        <v>472</v>
      </c>
      <c r="B474" s="3" t="s">
        <v>473</v>
      </c>
      <c r="C474" s="3" t="s">
        <v>4582</v>
      </c>
      <c r="D474" t="str" cm="1">
        <f t="array" ref="D4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74">
        <v>800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 s="6">
        <f>Table1[[#This Row],[pledged]]/Table1[[#This Row],[goal]]</f>
        <v>0.17624999999999999</v>
      </c>
      <c r="Q474" s="12">
        <f>Table1[[#This Row],[pledged]]/Table1[[#This Row],[backers_count]]</f>
        <v>28.2</v>
      </c>
      <c r="R474" t="s">
        <v>8310</v>
      </c>
      <c r="S474" t="s">
        <v>8316</v>
      </c>
      <c r="T474" s="17">
        <f>(((Table1[[#This Row],[launched_at]]/60)/60)/24)+DATE(1970,1,1)</f>
        <v>41844.922662037039</v>
      </c>
      <c r="U474" s="17">
        <f>(((Table1[[#This Row],[deadline]]/60)/60)/24)+DATE(1970,1,1)</f>
        <v>41874.922662037039</v>
      </c>
    </row>
    <row r="475" spans="1:21">
      <c r="A475">
        <v>473</v>
      </c>
      <c r="B475" s="3" t="s">
        <v>474</v>
      </c>
      <c r="C475" s="3" t="s">
        <v>4583</v>
      </c>
      <c r="D475" t="str" cm="1">
        <f t="array" ref="D4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475">
        <v>30000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 s="6">
        <f>Table1[[#This Row],[pledged]]/Table1[[#This Row],[goal]]</f>
        <v>2.87E-2</v>
      </c>
      <c r="Q475" s="12">
        <f>Table1[[#This Row],[pledged]]/Table1[[#This Row],[backers_count]]</f>
        <v>61.5</v>
      </c>
      <c r="R475" t="s">
        <v>8310</v>
      </c>
      <c r="S475" t="s">
        <v>8316</v>
      </c>
      <c r="T475" s="17">
        <f>(((Table1[[#This Row],[launched_at]]/60)/60)/24)+DATE(1970,1,1)</f>
        <v>41869.698136574072</v>
      </c>
      <c r="U475" s="17">
        <f>(((Table1[[#This Row],[deadline]]/60)/60)/24)+DATE(1970,1,1)</f>
        <v>41899.698136574072</v>
      </c>
    </row>
    <row r="476" spans="1:21">
      <c r="A476">
        <v>474</v>
      </c>
      <c r="B476" s="3" t="s">
        <v>475</v>
      </c>
      <c r="C476" s="3" t="s">
        <v>4584</v>
      </c>
      <c r="D476" t="str" cm="1">
        <f t="array" ref="D4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76">
        <v>3300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 s="6">
        <f>Table1[[#This Row],[pledged]]/Table1[[#This Row],[goal]]</f>
        <v>3.0303030303030303E-4</v>
      </c>
      <c r="Q476" s="12">
        <f>Table1[[#This Row],[pledged]]/Table1[[#This Row],[backers_count]]</f>
        <v>1</v>
      </c>
      <c r="R476" t="s">
        <v>8310</v>
      </c>
      <c r="S476" t="s">
        <v>8316</v>
      </c>
      <c r="T476" s="17">
        <f>(((Table1[[#This Row],[launched_at]]/60)/60)/24)+DATE(1970,1,1)</f>
        <v>42753.329039351855</v>
      </c>
      <c r="U476" s="17">
        <f>(((Table1[[#This Row],[deadline]]/60)/60)/24)+DATE(1970,1,1)</f>
        <v>42783.329039351855</v>
      </c>
    </row>
    <row r="477" spans="1:21">
      <c r="A477">
        <v>475</v>
      </c>
      <c r="B477" s="3" t="s">
        <v>476</v>
      </c>
      <c r="C477" s="3" t="s">
        <v>4585</v>
      </c>
      <c r="D477" t="str" cm="1">
        <f t="array" ref="D4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77">
        <v>2000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 s="6">
        <f>Table1[[#This Row],[pledged]]/Table1[[#This Row],[goal]]</f>
        <v>0</v>
      </c>
      <c r="Q477" s="12" t="e">
        <f>Table1[[#This Row],[pledged]]/Table1[[#This Row],[backers_count]]</f>
        <v>#DIV/0!</v>
      </c>
      <c r="R477" t="s">
        <v>8310</v>
      </c>
      <c r="S477" t="s">
        <v>8316</v>
      </c>
      <c r="T477" s="17">
        <f>(((Table1[[#This Row],[launched_at]]/60)/60)/24)+DATE(1970,1,1)</f>
        <v>42100.086145833338</v>
      </c>
      <c r="U477" s="17">
        <f>(((Table1[[#This Row],[deadline]]/60)/60)/24)+DATE(1970,1,1)</f>
        <v>42130.086145833338</v>
      </c>
    </row>
    <row r="478" spans="1:21">
      <c r="A478">
        <v>476</v>
      </c>
      <c r="B478" s="3" t="s">
        <v>477</v>
      </c>
      <c r="C478" s="3" t="s">
        <v>4586</v>
      </c>
      <c r="D478" t="str" cm="1">
        <f t="array" ref="D4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478">
        <v>220000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 s="6">
        <f>Table1[[#This Row],[pledged]]/Table1[[#This Row],[goal]]</f>
        <v>2.2302681818181819E-2</v>
      </c>
      <c r="Q478" s="12">
        <f>Table1[[#This Row],[pledged]]/Table1[[#This Row],[backers_count]]</f>
        <v>39.569274193548388</v>
      </c>
      <c r="R478" t="s">
        <v>8310</v>
      </c>
      <c r="S478" t="s">
        <v>8316</v>
      </c>
      <c r="T478" s="17">
        <f>(((Table1[[#This Row],[launched_at]]/60)/60)/24)+DATE(1970,1,1)</f>
        <v>41757.975011574075</v>
      </c>
      <c r="U478" s="17">
        <f>(((Table1[[#This Row],[deadline]]/60)/60)/24)+DATE(1970,1,1)</f>
        <v>41793.165972222225</v>
      </c>
    </row>
    <row r="479" spans="1:21">
      <c r="A479">
        <v>477</v>
      </c>
      <c r="B479" s="3" t="s">
        <v>478</v>
      </c>
      <c r="C479" s="3" t="s">
        <v>4587</v>
      </c>
      <c r="D479" t="str" cm="1">
        <f t="array" ref="D4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79">
        <v>1500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 s="6">
        <f>Table1[[#This Row],[pledged]]/Table1[[#This Row],[goal]]</f>
        <v>0</v>
      </c>
      <c r="Q479" s="12" t="e">
        <f>Table1[[#This Row],[pledged]]/Table1[[#This Row],[backers_count]]</f>
        <v>#DIV/0!</v>
      </c>
      <c r="R479" t="s">
        <v>8310</v>
      </c>
      <c r="S479" t="s">
        <v>8316</v>
      </c>
      <c r="T479" s="17">
        <f>(((Table1[[#This Row],[launched_at]]/60)/60)/24)+DATE(1970,1,1)</f>
        <v>40987.83488425926</v>
      </c>
      <c r="U479" s="17">
        <f>(((Table1[[#This Row],[deadline]]/60)/60)/24)+DATE(1970,1,1)</f>
        <v>41047.83488425926</v>
      </c>
    </row>
    <row r="480" spans="1:21">
      <c r="A480">
        <v>478</v>
      </c>
      <c r="B480" s="3" t="s">
        <v>479</v>
      </c>
      <c r="C480" s="3" t="s">
        <v>4588</v>
      </c>
      <c r="D480" t="str" cm="1">
        <f t="array" ref="D4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80">
        <v>10000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 s="6">
        <f>Table1[[#This Row],[pledged]]/Table1[[#This Row],[goal]]</f>
        <v>0</v>
      </c>
      <c r="Q480" s="12" t="e">
        <f>Table1[[#This Row],[pledged]]/Table1[[#This Row],[backers_count]]</f>
        <v>#DIV/0!</v>
      </c>
      <c r="R480" t="s">
        <v>8310</v>
      </c>
      <c r="S480" t="s">
        <v>8316</v>
      </c>
      <c r="T480" s="17">
        <f>(((Table1[[#This Row],[launched_at]]/60)/60)/24)+DATE(1970,1,1)</f>
        <v>42065.910983796297</v>
      </c>
      <c r="U480" s="17">
        <f>(((Table1[[#This Row],[deadline]]/60)/60)/24)+DATE(1970,1,1)</f>
        <v>42095.869317129633</v>
      </c>
    </row>
    <row r="481" spans="1:21">
      <c r="A481">
        <v>479</v>
      </c>
      <c r="B481" s="3" t="s">
        <v>480</v>
      </c>
      <c r="C481" s="3" t="s">
        <v>4589</v>
      </c>
      <c r="D481" t="str" cm="1">
        <f t="array" ref="D4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481">
        <v>15000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 s="6">
        <f>Table1[[#This Row],[pledged]]/Table1[[#This Row],[goal]]</f>
        <v>0.3256</v>
      </c>
      <c r="Q481" s="12">
        <f>Table1[[#This Row],[pledged]]/Table1[[#This Row],[backers_count]]</f>
        <v>88.8</v>
      </c>
      <c r="R481" t="s">
        <v>8310</v>
      </c>
      <c r="S481" t="s">
        <v>8316</v>
      </c>
      <c r="T481" s="17">
        <f>(((Table1[[#This Row],[launched_at]]/60)/60)/24)+DATE(1970,1,1)</f>
        <v>41904.407812500001</v>
      </c>
      <c r="U481" s="17">
        <f>(((Table1[[#This Row],[deadline]]/60)/60)/24)+DATE(1970,1,1)</f>
        <v>41964.449479166666</v>
      </c>
    </row>
    <row r="482" spans="1:21">
      <c r="A482">
        <v>480</v>
      </c>
      <c r="B482" s="3" t="s">
        <v>481</v>
      </c>
      <c r="C482" s="3" t="s">
        <v>4590</v>
      </c>
      <c r="D482" t="str" cm="1">
        <f t="array" ref="D4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482">
        <v>40000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 s="6">
        <f>Table1[[#This Row],[pledged]]/Table1[[#This Row],[goal]]</f>
        <v>0.19409999999999999</v>
      </c>
      <c r="Q482" s="12">
        <f>Table1[[#This Row],[pledged]]/Table1[[#This Row],[backers_count]]</f>
        <v>55.457142857142856</v>
      </c>
      <c r="R482" t="s">
        <v>8310</v>
      </c>
      <c r="S482" t="s">
        <v>8316</v>
      </c>
      <c r="T482" s="17">
        <f>(((Table1[[#This Row],[launched_at]]/60)/60)/24)+DATE(1970,1,1)</f>
        <v>41465.500173611108</v>
      </c>
      <c r="U482" s="17">
        <f>(((Table1[[#This Row],[deadline]]/60)/60)/24)+DATE(1970,1,1)</f>
        <v>41495.500173611108</v>
      </c>
    </row>
    <row r="483" spans="1:21">
      <c r="A483">
        <v>481</v>
      </c>
      <c r="B483" s="3" t="s">
        <v>482</v>
      </c>
      <c r="C483" s="3" t="s">
        <v>4591</v>
      </c>
      <c r="D483" t="str" cm="1">
        <f t="array" ref="D4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483">
        <v>30000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 s="6">
        <f>Table1[[#This Row],[pledged]]/Table1[[#This Row],[goal]]</f>
        <v>6.0999999999999999E-2</v>
      </c>
      <c r="Q483" s="12">
        <f>Table1[[#This Row],[pledged]]/Table1[[#This Row],[backers_count]]</f>
        <v>87.142857142857139</v>
      </c>
      <c r="R483" t="s">
        <v>8310</v>
      </c>
      <c r="S483" t="s">
        <v>8316</v>
      </c>
      <c r="T483" s="17">
        <f>(((Table1[[#This Row],[launched_at]]/60)/60)/24)+DATE(1970,1,1)</f>
        <v>41162.672326388885</v>
      </c>
      <c r="U483" s="17">
        <f>(((Table1[[#This Row],[deadline]]/60)/60)/24)+DATE(1970,1,1)</f>
        <v>41192.672326388885</v>
      </c>
    </row>
    <row r="484" spans="1:21">
      <c r="A484">
        <v>482</v>
      </c>
      <c r="B484" s="3" t="s">
        <v>483</v>
      </c>
      <c r="C484" s="3" t="s">
        <v>4592</v>
      </c>
      <c r="D484" t="str" cm="1">
        <f t="array" ref="D4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84">
        <v>10000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 s="6">
        <f>Table1[[#This Row],[pledged]]/Table1[[#This Row],[goal]]</f>
        <v>1E-3</v>
      </c>
      <c r="Q484" s="12">
        <f>Table1[[#This Row],[pledged]]/Table1[[#This Row],[backers_count]]</f>
        <v>10</v>
      </c>
      <c r="R484" t="s">
        <v>8310</v>
      </c>
      <c r="S484" t="s">
        <v>8316</v>
      </c>
      <c r="T484" s="17">
        <f>(((Table1[[#This Row],[launched_at]]/60)/60)/24)+DATE(1970,1,1)</f>
        <v>42447.896875000006</v>
      </c>
      <c r="U484" s="17">
        <f>(((Table1[[#This Row],[deadline]]/60)/60)/24)+DATE(1970,1,1)</f>
        <v>42474.606944444444</v>
      </c>
    </row>
    <row r="485" spans="1:21">
      <c r="A485">
        <v>483</v>
      </c>
      <c r="B485" s="3" t="s">
        <v>484</v>
      </c>
      <c r="C485" s="3" t="s">
        <v>4593</v>
      </c>
      <c r="D485" t="str" cm="1">
        <f t="array" ref="D4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485">
        <v>15000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 s="6">
        <f>Table1[[#This Row],[pledged]]/Table1[[#This Row],[goal]]</f>
        <v>0.502</v>
      </c>
      <c r="Q485" s="12">
        <f>Table1[[#This Row],[pledged]]/Table1[[#This Row],[backers_count]]</f>
        <v>51.224489795918366</v>
      </c>
      <c r="R485" t="s">
        <v>8310</v>
      </c>
      <c r="S485" t="s">
        <v>8316</v>
      </c>
      <c r="T485" s="17">
        <f>(((Table1[[#This Row],[launched_at]]/60)/60)/24)+DATE(1970,1,1)</f>
        <v>41243.197592592594</v>
      </c>
      <c r="U485" s="17">
        <f>(((Table1[[#This Row],[deadline]]/60)/60)/24)+DATE(1970,1,1)</f>
        <v>41303.197592592594</v>
      </c>
    </row>
    <row r="486" spans="1:21">
      <c r="A486">
        <v>484</v>
      </c>
      <c r="B486" s="3" t="s">
        <v>485</v>
      </c>
      <c r="C486" s="3" t="s">
        <v>4594</v>
      </c>
      <c r="D486" t="str" cm="1">
        <f t="array" ref="D4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486">
        <v>80000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 s="6">
        <f>Table1[[#This Row],[pledged]]/Table1[[#This Row],[goal]]</f>
        <v>1.8625E-3</v>
      </c>
      <c r="Q486" s="12">
        <f>Table1[[#This Row],[pledged]]/Table1[[#This Row],[backers_count]]</f>
        <v>13.545454545454545</v>
      </c>
      <c r="R486" t="s">
        <v>8310</v>
      </c>
      <c r="S486" t="s">
        <v>8316</v>
      </c>
      <c r="T486" s="17">
        <f>(((Table1[[#This Row],[launched_at]]/60)/60)/24)+DATE(1970,1,1)</f>
        <v>42272.93949074074</v>
      </c>
      <c r="U486" s="17">
        <f>(((Table1[[#This Row],[deadline]]/60)/60)/24)+DATE(1970,1,1)</f>
        <v>42313.981157407412</v>
      </c>
    </row>
    <row r="487" spans="1:21">
      <c r="A487">
        <v>485</v>
      </c>
      <c r="B487" s="3" t="s">
        <v>486</v>
      </c>
      <c r="C487" s="3" t="s">
        <v>4595</v>
      </c>
      <c r="D487" t="str" cm="1">
        <f t="array" ref="D4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487">
        <v>37956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 s="6">
        <f>Table1[[#This Row],[pledged]]/Table1[[#This Row],[goal]]</f>
        <v>0.21906971229845085</v>
      </c>
      <c r="Q487" s="12">
        <f>Table1[[#This Row],[pledged]]/Table1[[#This Row],[backers_count]]</f>
        <v>66.520080000000007</v>
      </c>
      <c r="R487" t="s">
        <v>8310</v>
      </c>
      <c r="S487" t="s">
        <v>8316</v>
      </c>
      <c r="T487" s="17">
        <f>(((Table1[[#This Row],[launched_at]]/60)/60)/24)+DATE(1970,1,1)</f>
        <v>41381.50577546296</v>
      </c>
      <c r="U487" s="17">
        <f>(((Table1[[#This Row],[deadline]]/60)/60)/24)+DATE(1970,1,1)</f>
        <v>41411.50577546296</v>
      </c>
    </row>
    <row r="488" spans="1:21">
      <c r="A488">
        <v>486</v>
      </c>
      <c r="B488" s="3" t="s">
        <v>487</v>
      </c>
      <c r="C488" s="3" t="s">
        <v>4596</v>
      </c>
      <c r="D488" t="str" cm="1">
        <f t="array" ref="D4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488">
        <v>550000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 s="6">
        <f>Table1[[#This Row],[pledged]]/Table1[[#This Row],[goal]]</f>
        <v>9.0909090909090904E-5</v>
      </c>
      <c r="Q488" s="12">
        <f>Table1[[#This Row],[pledged]]/Table1[[#This Row],[backers_count]]</f>
        <v>50</v>
      </c>
      <c r="R488" t="s">
        <v>8310</v>
      </c>
      <c r="S488" t="s">
        <v>8316</v>
      </c>
      <c r="T488" s="17">
        <f>(((Table1[[#This Row],[launched_at]]/60)/60)/24)+DATE(1970,1,1)</f>
        <v>41761.94258101852</v>
      </c>
      <c r="U488" s="17">
        <f>(((Table1[[#This Row],[deadline]]/60)/60)/24)+DATE(1970,1,1)</f>
        <v>41791.94258101852</v>
      </c>
    </row>
    <row r="489" spans="1:21">
      <c r="A489">
        <v>487</v>
      </c>
      <c r="B489" s="3" t="s">
        <v>488</v>
      </c>
      <c r="C489" s="3" t="s">
        <v>4597</v>
      </c>
      <c r="D489" t="str" cm="1">
        <f t="array" ref="D4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489">
        <v>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 s="6">
        <f>Table1[[#This Row],[pledged]]/Table1[[#This Row],[goal]]</f>
        <v>0</v>
      </c>
      <c r="Q489" s="12" t="e">
        <f>Table1[[#This Row],[pledged]]/Table1[[#This Row],[backers_count]]</f>
        <v>#DIV/0!</v>
      </c>
      <c r="R489" t="s">
        <v>8310</v>
      </c>
      <c r="S489" t="s">
        <v>8316</v>
      </c>
      <c r="T489" s="17">
        <f>(((Table1[[#This Row],[launched_at]]/60)/60)/24)+DATE(1970,1,1)</f>
        <v>42669.594837962963</v>
      </c>
      <c r="U489" s="17">
        <f>(((Table1[[#This Row],[deadline]]/60)/60)/24)+DATE(1970,1,1)</f>
        <v>42729.636504629627</v>
      </c>
    </row>
    <row r="490" spans="1:21">
      <c r="A490">
        <v>488</v>
      </c>
      <c r="B490" s="3" t="s">
        <v>489</v>
      </c>
      <c r="C490" s="3" t="s">
        <v>4598</v>
      </c>
      <c r="D490" t="str" cm="1">
        <f t="array" ref="D4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90">
        <v>12000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 s="6">
        <f>Table1[[#This Row],[pledged]]/Table1[[#This Row],[goal]]</f>
        <v>0</v>
      </c>
      <c r="Q490" s="12" t="e">
        <f>Table1[[#This Row],[pledged]]/Table1[[#This Row],[backers_count]]</f>
        <v>#DIV/0!</v>
      </c>
      <c r="R490" t="s">
        <v>8310</v>
      </c>
      <c r="S490" t="s">
        <v>8316</v>
      </c>
      <c r="T490" s="17">
        <f>(((Table1[[#This Row],[launched_at]]/60)/60)/24)+DATE(1970,1,1)</f>
        <v>42714.054398148146</v>
      </c>
      <c r="U490" s="17">
        <f>(((Table1[[#This Row],[deadline]]/60)/60)/24)+DATE(1970,1,1)</f>
        <v>42744.054398148146</v>
      </c>
    </row>
    <row r="491" spans="1:21">
      <c r="A491">
        <v>489</v>
      </c>
      <c r="B491" s="3" t="s">
        <v>490</v>
      </c>
      <c r="C491" s="3" t="s">
        <v>4599</v>
      </c>
      <c r="D491" t="str" cm="1">
        <f t="array" ref="D4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491">
        <v>74997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 s="6">
        <f>Table1[[#This Row],[pledged]]/Table1[[#This Row],[goal]]</f>
        <v>2.8667813379201833E-3</v>
      </c>
      <c r="Q491" s="12">
        <f>Table1[[#This Row],[pledged]]/Table1[[#This Row],[backers_count]]</f>
        <v>71.666666666666671</v>
      </c>
      <c r="R491" t="s">
        <v>8310</v>
      </c>
      <c r="S491" t="s">
        <v>8316</v>
      </c>
      <c r="T491" s="17">
        <f>(((Table1[[#This Row],[launched_at]]/60)/60)/24)+DATE(1970,1,1)</f>
        <v>40882.481666666667</v>
      </c>
      <c r="U491" s="17">
        <f>(((Table1[[#This Row],[deadline]]/60)/60)/24)+DATE(1970,1,1)</f>
        <v>40913.481249999997</v>
      </c>
    </row>
    <row r="492" spans="1:21">
      <c r="A492">
        <v>490</v>
      </c>
      <c r="B492" s="3" t="s">
        <v>491</v>
      </c>
      <c r="C492" s="3" t="s">
        <v>4600</v>
      </c>
      <c r="D492" t="str" cm="1">
        <f t="array" ref="D4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92">
        <v>1000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 s="6">
        <f>Table1[[#This Row],[pledged]]/Table1[[#This Row],[goal]]</f>
        <v>0</v>
      </c>
      <c r="Q492" s="12" t="e">
        <f>Table1[[#This Row],[pledged]]/Table1[[#This Row],[backers_count]]</f>
        <v>#DIV/0!</v>
      </c>
      <c r="R492" t="s">
        <v>8310</v>
      </c>
      <c r="S492" t="s">
        <v>8316</v>
      </c>
      <c r="T492" s="17">
        <f>(((Table1[[#This Row],[launched_at]]/60)/60)/24)+DATE(1970,1,1)</f>
        <v>41113.968576388892</v>
      </c>
      <c r="U492" s="17">
        <f>(((Table1[[#This Row],[deadline]]/60)/60)/24)+DATE(1970,1,1)</f>
        <v>41143.968576388892</v>
      </c>
    </row>
    <row r="493" spans="1:21">
      <c r="A493">
        <v>491</v>
      </c>
      <c r="B493" s="3" t="s">
        <v>492</v>
      </c>
      <c r="C493" s="3" t="s">
        <v>4601</v>
      </c>
      <c r="D493" t="str" cm="1">
        <f t="array" ref="D4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93">
        <v>10000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 s="6">
        <f>Table1[[#This Row],[pledged]]/Table1[[#This Row],[goal]]</f>
        <v>0</v>
      </c>
      <c r="Q493" s="12" t="e">
        <f>Table1[[#This Row],[pledged]]/Table1[[#This Row],[backers_count]]</f>
        <v>#DIV/0!</v>
      </c>
      <c r="R493" t="s">
        <v>8310</v>
      </c>
      <c r="S493" t="s">
        <v>8316</v>
      </c>
      <c r="T493" s="17">
        <f>(((Table1[[#This Row],[launched_at]]/60)/60)/24)+DATE(1970,1,1)</f>
        <v>42366.982627314821</v>
      </c>
      <c r="U493" s="17">
        <f>(((Table1[[#This Row],[deadline]]/60)/60)/24)+DATE(1970,1,1)</f>
        <v>42396.982627314821</v>
      </c>
    </row>
    <row r="494" spans="1:21">
      <c r="A494">
        <v>492</v>
      </c>
      <c r="B494" s="3" t="s">
        <v>493</v>
      </c>
      <c r="C494" s="3" t="s">
        <v>4602</v>
      </c>
      <c r="D494" t="str" cm="1">
        <f t="array" ref="D4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494">
        <v>10000000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 s="6">
        <f>Table1[[#This Row],[pledged]]/Table1[[#This Row],[goal]]</f>
        <v>0</v>
      </c>
      <c r="Q494" s="12" t="e">
        <f>Table1[[#This Row],[pledged]]/Table1[[#This Row],[backers_count]]</f>
        <v>#DIV/0!</v>
      </c>
      <c r="R494" t="s">
        <v>8310</v>
      </c>
      <c r="S494" t="s">
        <v>8316</v>
      </c>
      <c r="T494" s="17">
        <f>(((Table1[[#This Row],[launched_at]]/60)/60)/24)+DATE(1970,1,1)</f>
        <v>42596.03506944445</v>
      </c>
      <c r="U494" s="17">
        <f>(((Table1[[#This Row],[deadline]]/60)/60)/24)+DATE(1970,1,1)</f>
        <v>42656.03506944445</v>
      </c>
    </row>
    <row r="495" spans="1:21">
      <c r="A495">
        <v>493</v>
      </c>
      <c r="B495" s="3" t="s">
        <v>494</v>
      </c>
      <c r="C495" s="3" t="s">
        <v>4603</v>
      </c>
      <c r="D495" t="str" cm="1">
        <f t="array" ref="D4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495">
        <v>30000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 s="6">
        <f>Table1[[#This Row],[pledged]]/Table1[[#This Row],[goal]]</f>
        <v>0</v>
      </c>
      <c r="Q495" s="12" t="e">
        <f>Table1[[#This Row],[pledged]]/Table1[[#This Row],[backers_count]]</f>
        <v>#DIV/0!</v>
      </c>
      <c r="R495" t="s">
        <v>8310</v>
      </c>
      <c r="S495" t="s">
        <v>8316</v>
      </c>
      <c r="T495" s="17">
        <f>(((Table1[[#This Row],[launched_at]]/60)/60)/24)+DATE(1970,1,1)</f>
        <v>42114.726134259254</v>
      </c>
      <c r="U495" s="17">
        <f>(((Table1[[#This Row],[deadline]]/60)/60)/24)+DATE(1970,1,1)</f>
        <v>42144.726134259254</v>
      </c>
    </row>
    <row r="496" spans="1:21">
      <c r="A496">
        <v>494</v>
      </c>
      <c r="B496" s="3" t="s">
        <v>495</v>
      </c>
      <c r="C496" s="3" t="s">
        <v>4604</v>
      </c>
      <c r="D496" t="str" cm="1">
        <f t="array" ref="D4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496">
        <v>20000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 s="6">
        <f>Table1[[#This Row],[pledged]]/Table1[[#This Row],[goal]]</f>
        <v>1.5499999999999999E-3</v>
      </c>
      <c r="Q496" s="12">
        <f>Table1[[#This Row],[pledged]]/Table1[[#This Row],[backers_count]]</f>
        <v>10.333333333333334</v>
      </c>
      <c r="R496" t="s">
        <v>8310</v>
      </c>
      <c r="S496" t="s">
        <v>8316</v>
      </c>
      <c r="T496" s="17">
        <f>(((Table1[[#This Row],[launched_at]]/60)/60)/24)+DATE(1970,1,1)</f>
        <v>41799.830613425926</v>
      </c>
      <c r="U496" s="17">
        <f>(((Table1[[#This Row],[deadline]]/60)/60)/24)+DATE(1970,1,1)</f>
        <v>41823.125</v>
      </c>
    </row>
    <row r="497" spans="1:21">
      <c r="A497">
        <v>495</v>
      </c>
      <c r="B497" s="3" t="s">
        <v>496</v>
      </c>
      <c r="C497" s="3" t="s">
        <v>4605</v>
      </c>
      <c r="D497" t="str" cm="1">
        <f t="array" ref="D4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97">
        <v>7000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 s="6">
        <f>Table1[[#This Row],[pledged]]/Table1[[#This Row],[goal]]</f>
        <v>0</v>
      </c>
      <c r="Q497" s="12" t="e">
        <f>Table1[[#This Row],[pledged]]/Table1[[#This Row],[backers_count]]</f>
        <v>#DIV/0!</v>
      </c>
      <c r="R497" t="s">
        <v>8310</v>
      </c>
      <c r="S497" t="s">
        <v>8316</v>
      </c>
      <c r="T497" s="17">
        <f>(((Table1[[#This Row],[launched_at]]/60)/60)/24)+DATE(1970,1,1)</f>
        <v>42171.827604166669</v>
      </c>
      <c r="U497" s="17">
        <f>(((Table1[[#This Row],[deadline]]/60)/60)/24)+DATE(1970,1,1)</f>
        <v>42201.827604166669</v>
      </c>
    </row>
    <row r="498" spans="1:21">
      <c r="A498">
        <v>496</v>
      </c>
      <c r="B498" s="3" t="s">
        <v>497</v>
      </c>
      <c r="C498" s="3" t="s">
        <v>4606</v>
      </c>
      <c r="D498" t="str" cm="1">
        <f t="array" ref="D4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498">
        <v>60000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 s="6">
        <f>Table1[[#This Row],[pledged]]/Table1[[#This Row],[goal]]</f>
        <v>1.6666666666666667E-5</v>
      </c>
      <c r="Q498" s="12">
        <f>Table1[[#This Row],[pledged]]/Table1[[#This Row],[backers_count]]</f>
        <v>1</v>
      </c>
      <c r="R498" t="s">
        <v>8310</v>
      </c>
      <c r="S498" t="s">
        <v>8316</v>
      </c>
      <c r="T498" s="17">
        <f>(((Table1[[#This Row],[launched_at]]/60)/60)/24)+DATE(1970,1,1)</f>
        <v>41620.93141203704</v>
      </c>
      <c r="U498" s="17">
        <f>(((Table1[[#This Row],[deadline]]/60)/60)/24)+DATE(1970,1,1)</f>
        <v>41680.93141203704</v>
      </c>
    </row>
    <row r="499" spans="1:21">
      <c r="A499">
        <v>497</v>
      </c>
      <c r="B499" s="3" t="s">
        <v>498</v>
      </c>
      <c r="C499" s="3" t="s">
        <v>4607</v>
      </c>
      <c r="D499" t="str" cm="1">
        <f t="array" ref="D4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99">
        <v>4480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 s="6">
        <f>Table1[[#This Row],[pledged]]/Table1[[#This Row],[goal]]</f>
        <v>6.6964285714285711E-3</v>
      </c>
      <c r="Q499" s="12">
        <f>Table1[[#This Row],[pledged]]/Table1[[#This Row],[backers_count]]</f>
        <v>10</v>
      </c>
      <c r="R499" t="s">
        <v>8310</v>
      </c>
      <c r="S499" t="s">
        <v>8316</v>
      </c>
      <c r="T499" s="17">
        <f>(((Table1[[#This Row],[launched_at]]/60)/60)/24)+DATE(1970,1,1)</f>
        <v>41945.037789351853</v>
      </c>
      <c r="U499" s="17">
        <f>(((Table1[[#This Row],[deadline]]/60)/60)/24)+DATE(1970,1,1)</f>
        <v>41998.208333333328</v>
      </c>
    </row>
    <row r="500" spans="1:21">
      <c r="A500">
        <v>498</v>
      </c>
      <c r="B500" s="3" t="s">
        <v>499</v>
      </c>
      <c r="C500" s="3" t="s">
        <v>4608</v>
      </c>
      <c r="D500" t="str" cm="1">
        <f t="array" ref="D5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00">
        <v>65108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 s="6">
        <f>Table1[[#This Row],[pledged]]/Table1[[#This Row],[goal]]</f>
        <v>4.5985132395404561E-2</v>
      </c>
      <c r="Q500" s="12">
        <f>Table1[[#This Row],[pledged]]/Table1[[#This Row],[backers_count]]</f>
        <v>136.09090909090909</v>
      </c>
      <c r="R500" t="s">
        <v>8310</v>
      </c>
      <c r="S500" t="s">
        <v>8316</v>
      </c>
      <c r="T500" s="17">
        <f>(((Table1[[#This Row],[launched_at]]/60)/60)/24)+DATE(1970,1,1)</f>
        <v>40858.762141203704</v>
      </c>
      <c r="U500" s="17">
        <f>(((Table1[[#This Row],[deadline]]/60)/60)/24)+DATE(1970,1,1)</f>
        <v>40900.762141203704</v>
      </c>
    </row>
    <row r="501" spans="1:21" ht="28.8">
      <c r="A501">
        <v>499</v>
      </c>
      <c r="B501" s="3" t="s">
        <v>500</v>
      </c>
      <c r="C501" s="3" t="s">
        <v>4609</v>
      </c>
      <c r="D501" t="str" cm="1">
        <f t="array" ref="D5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501">
        <v>20000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 s="6">
        <f>Table1[[#This Row],[pledged]]/Table1[[#This Row],[goal]]</f>
        <v>9.5500000000000002E-2</v>
      </c>
      <c r="Q501" s="12">
        <f>Table1[[#This Row],[pledged]]/Table1[[#This Row],[backers_count]]</f>
        <v>73.461538461538467</v>
      </c>
      <c r="R501" t="s">
        <v>8310</v>
      </c>
      <c r="S501" t="s">
        <v>8316</v>
      </c>
      <c r="T501" s="17">
        <f>(((Table1[[#This Row],[launched_at]]/60)/60)/24)+DATE(1970,1,1)</f>
        <v>40043.895462962959</v>
      </c>
      <c r="U501" s="17">
        <f>(((Table1[[#This Row],[deadline]]/60)/60)/24)+DATE(1970,1,1)</f>
        <v>40098.874305555553</v>
      </c>
    </row>
    <row r="502" spans="1:21">
      <c r="A502">
        <v>500</v>
      </c>
      <c r="B502" s="3" t="s">
        <v>501</v>
      </c>
      <c r="C502" s="3" t="s">
        <v>4610</v>
      </c>
      <c r="D502" t="str" cm="1">
        <f t="array" ref="D5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02">
        <v>6500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 s="6">
        <f>Table1[[#This Row],[pledged]]/Table1[[#This Row],[goal]]</f>
        <v>3.307692307692308E-2</v>
      </c>
      <c r="Q502" s="12">
        <f>Table1[[#This Row],[pledged]]/Table1[[#This Row],[backers_count]]</f>
        <v>53.75</v>
      </c>
      <c r="R502" t="s">
        <v>8310</v>
      </c>
      <c r="S502" t="s">
        <v>8316</v>
      </c>
      <c r="T502" s="17">
        <f>(((Table1[[#This Row],[launched_at]]/60)/60)/24)+DATE(1970,1,1)</f>
        <v>40247.886006944449</v>
      </c>
      <c r="U502" s="17">
        <f>(((Table1[[#This Row],[deadline]]/60)/60)/24)+DATE(1970,1,1)</f>
        <v>40306.927777777775</v>
      </c>
    </row>
    <row r="503" spans="1:21">
      <c r="A503">
        <v>501</v>
      </c>
      <c r="B503" s="3" t="s">
        <v>502</v>
      </c>
      <c r="C503" s="3" t="s">
        <v>4611</v>
      </c>
      <c r="D503" t="str" cm="1">
        <f t="array" ref="D5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503">
        <v>10000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 s="6">
        <f>Table1[[#This Row],[pledged]]/Table1[[#This Row],[goal]]</f>
        <v>0</v>
      </c>
      <c r="Q503" s="12" t="e">
        <f>Table1[[#This Row],[pledged]]/Table1[[#This Row],[backers_count]]</f>
        <v>#DIV/0!</v>
      </c>
      <c r="R503" t="s">
        <v>8310</v>
      </c>
      <c r="S503" t="s">
        <v>8316</v>
      </c>
      <c r="T503" s="17">
        <f>(((Table1[[#This Row],[launched_at]]/60)/60)/24)+DATE(1970,1,1)</f>
        <v>40703.234386574077</v>
      </c>
      <c r="U503" s="17">
        <f>(((Table1[[#This Row],[deadline]]/60)/60)/24)+DATE(1970,1,1)</f>
        <v>40733.234386574077</v>
      </c>
    </row>
    <row r="504" spans="1:21">
      <c r="A504">
        <v>502</v>
      </c>
      <c r="B504" s="3" t="s">
        <v>503</v>
      </c>
      <c r="C504" s="3" t="s">
        <v>4612</v>
      </c>
      <c r="D504" t="str" cm="1">
        <f t="array" ref="D5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504">
        <v>20000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 s="6">
        <f>Table1[[#This Row],[pledged]]/Table1[[#This Row],[goal]]</f>
        <v>1.15E-2</v>
      </c>
      <c r="Q504" s="12">
        <f>Table1[[#This Row],[pledged]]/Table1[[#This Row],[backers_count]]</f>
        <v>57.5</v>
      </c>
      <c r="R504" t="s">
        <v>8310</v>
      </c>
      <c r="S504" t="s">
        <v>8316</v>
      </c>
      <c r="T504" s="17">
        <f>(((Table1[[#This Row],[launched_at]]/60)/60)/24)+DATE(1970,1,1)</f>
        <v>40956.553530092591</v>
      </c>
      <c r="U504" s="17">
        <f>(((Table1[[#This Row],[deadline]]/60)/60)/24)+DATE(1970,1,1)</f>
        <v>40986.511863425927</v>
      </c>
    </row>
    <row r="505" spans="1:21">
      <c r="A505">
        <v>503</v>
      </c>
      <c r="B505" s="3" t="s">
        <v>504</v>
      </c>
      <c r="C505" s="3" t="s">
        <v>4613</v>
      </c>
      <c r="D505" t="str" cm="1">
        <f t="array" ref="D5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05">
        <v>6500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 s="6">
        <f>Table1[[#This Row],[pledged]]/Table1[[#This Row],[goal]]</f>
        <v>1.7538461538461537E-2</v>
      </c>
      <c r="Q505" s="12">
        <f>Table1[[#This Row],[pledged]]/Table1[[#This Row],[backers_count]]</f>
        <v>12.666666666666666</v>
      </c>
      <c r="R505" t="s">
        <v>8310</v>
      </c>
      <c r="S505" t="s">
        <v>8316</v>
      </c>
      <c r="T505" s="17">
        <f>(((Table1[[#This Row],[launched_at]]/60)/60)/24)+DATE(1970,1,1)</f>
        <v>41991.526655092588</v>
      </c>
      <c r="U505" s="17">
        <f>(((Table1[[#This Row],[deadline]]/60)/60)/24)+DATE(1970,1,1)</f>
        <v>42021.526655092588</v>
      </c>
    </row>
    <row r="506" spans="1:21">
      <c r="A506">
        <v>504</v>
      </c>
      <c r="B506" s="3" t="s">
        <v>505</v>
      </c>
      <c r="C506" s="3" t="s">
        <v>4614</v>
      </c>
      <c r="D506" t="str" cm="1">
        <f t="array" ref="D5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506">
        <v>24500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 s="6">
        <f>Table1[[#This Row],[pledged]]/Table1[[#This Row],[goal]]</f>
        <v>1.3673469387755101E-2</v>
      </c>
      <c r="Q506" s="12">
        <f>Table1[[#This Row],[pledged]]/Table1[[#This Row],[backers_count]]</f>
        <v>67</v>
      </c>
      <c r="R506" t="s">
        <v>8310</v>
      </c>
      <c r="S506" t="s">
        <v>8316</v>
      </c>
      <c r="T506" s="17">
        <f>(((Table1[[#This Row],[launched_at]]/60)/60)/24)+DATE(1970,1,1)</f>
        <v>40949.98364583333</v>
      </c>
      <c r="U506" s="17">
        <f>(((Table1[[#This Row],[deadline]]/60)/60)/24)+DATE(1970,1,1)</f>
        <v>41009.941979166666</v>
      </c>
    </row>
    <row r="507" spans="1:21">
      <c r="A507">
        <v>505</v>
      </c>
      <c r="B507" s="3" t="s">
        <v>506</v>
      </c>
      <c r="C507" s="3" t="s">
        <v>4615</v>
      </c>
      <c r="D507" t="str" cm="1">
        <f t="array" ref="D5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507">
        <v>12000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 s="6">
        <f>Table1[[#This Row],[pledged]]/Table1[[#This Row],[goal]]</f>
        <v>4.3333333333333331E-3</v>
      </c>
      <c r="Q507" s="12">
        <f>Table1[[#This Row],[pledged]]/Table1[[#This Row],[backers_count]]</f>
        <v>3.7142857142857144</v>
      </c>
      <c r="R507" t="s">
        <v>8310</v>
      </c>
      <c r="S507" t="s">
        <v>8316</v>
      </c>
      <c r="T507" s="17">
        <f>(((Table1[[#This Row],[launched_at]]/60)/60)/24)+DATE(1970,1,1)</f>
        <v>42318.098217592589</v>
      </c>
      <c r="U507" s="17">
        <f>(((Table1[[#This Row],[deadline]]/60)/60)/24)+DATE(1970,1,1)</f>
        <v>42363.098217592589</v>
      </c>
    </row>
    <row r="508" spans="1:21">
      <c r="A508">
        <v>506</v>
      </c>
      <c r="B508" s="3" t="s">
        <v>507</v>
      </c>
      <c r="C508" s="3" t="s">
        <v>4616</v>
      </c>
      <c r="D508" t="str" cm="1">
        <f t="array" ref="D5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08">
        <v>200000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 s="6">
        <f>Table1[[#This Row],[pledged]]/Table1[[#This Row],[goal]]</f>
        <v>1.25E-3</v>
      </c>
      <c r="Q508" s="12">
        <f>Table1[[#This Row],[pledged]]/Table1[[#This Row],[backers_count]]</f>
        <v>250</v>
      </c>
      <c r="R508" t="s">
        <v>8310</v>
      </c>
      <c r="S508" t="s">
        <v>8316</v>
      </c>
      <c r="T508" s="17">
        <f>(((Table1[[#This Row],[launched_at]]/60)/60)/24)+DATE(1970,1,1)</f>
        <v>41466.552314814813</v>
      </c>
      <c r="U508" s="17">
        <f>(((Table1[[#This Row],[deadline]]/60)/60)/24)+DATE(1970,1,1)</f>
        <v>41496.552314814813</v>
      </c>
    </row>
    <row r="509" spans="1:21">
      <c r="A509">
        <v>507</v>
      </c>
      <c r="B509" s="3" t="s">
        <v>508</v>
      </c>
      <c r="C509" s="3" t="s">
        <v>4617</v>
      </c>
      <c r="D509" t="str" cm="1">
        <f t="array" ref="D5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509">
        <v>20000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 s="6">
        <f>Table1[[#This Row],[pledged]]/Table1[[#This Row],[goal]]</f>
        <v>3.2000000000000001E-2</v>
      </c>
      <c r="Q509" s="12">
        <f>Table1[[#This Row],[pledged]]/Table1[[#This Row],[backers_count]]</f>
        <v>64</v>
      </c>
      <c r="R509" t="s">
        <v>8310</v>
      </c>
      <c r="S509" t="s">
        <v>8316</v>
      </c>
      <c r="T509" s="17">
        <f>(((Table1[[#This Row],[launched_at]]/60)/60)/24)+DATE(1970,1,1)</f>
        <v>41156.958993055552</v>
      </c>
      <c r="U509" s="17">
        <f>(((Table1[[#This Row],[deadline]]/60)/60)/24)+DATE(1970,1,1)</f>
        <v>41201.958993055552</v>
      </c>
    </row>
    <row r="510" spans="1:21">
      <c r="A510">
        <v>508</v>
      </c>
      <c r="B510" s="3" t="s">
        <v>509</v>
      </c>
      <c r="C510" s="3" t="s">
        <v>4618</v>
      </c>
      <c r="D510" t="str" cm="1">
        <f t="array" ref="D5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10">
        <v>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 s="6">
        <f>Table1[[#This Row],[pledged]]/Table1[[#This Row],[goal]]</f>
        <v>8.0000000000000002E-3</v>
      </c>
      <c r="Q510" s="12">
        <f>Table1[[#This Row],[pledged]]/Table1[[#This Row],[backers_count]]</f>
        <v>133.33333333333334</v>
      </c>
      <c r="R510" t="s">
        <v>8310</v>
      </c>
      <c r="S510" t="s">
        <v>8316</v>
      </c>
      <c r="T510" s="17">
        <f>(((Table1[[#This Row],[launched_at]]/60)/60)/24)+DATE(1970,1,1)</f>
        <v>40995.024317129632</v>
      </c>
      <c r="U510" s="17">
        <f>(((Table1[[#This Row],[deadline]]/60)/60)/24)+DATE(1970,1,1)</f>
        <v>41054.593055555553</v>
      </c>
    </row>
    <row r="511" spans="1:21">
      <c r="A511">
        <v>509</v>
      </c>
      <c r="B511" s="3" t="s">
        <v>510</v>
      </c>
      <c r="C511" s="3" t="s">
        <v>4619</v>
      </c>
      <c r="D511" t="str" cm="1">
        <f t="array" ref="D5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11">
        <v>5000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 s="6">
        <f>Table1[[#This Row],[pledged]]/Table1[[#This Row],[goal]]</f>
        <v>2E-3</v>
      </c>
      <c r="Q511" s="12">
        <f>Table1[[#This Row],[pledged]]/Table1[[#This Row],[backers_count]]</f>
        <v>10</v>
      </c>
      <c r="R511" t="s">
        <v>8310</v>
      </c>
      <c r="S511" t="s">
        <v>8316</v>
      </c>
      <c r="T511" s="17">
        <f>(((Table1[[#This Row],[launched_at]]/60)/60)/24)+DATE(1970,1,1)</f>
        <v>42153.631597222222</v>
      </c>
      <c r="U511" s="17">
        <f>(((Table1[[#This Row],[deadline]]/60)/60)/24)+DATE(1970,1,1)</f>
        <v>42183.631597222222</v>
      </c>
    </row>
    <row r="512" spans="1:21">
      <c r="A512">
        <v>510</v>
      </c>
      <c r="B512" s="3" t="s">
        <v>511</v>
      </c>
      <c r="C512" s="3" t="s">
        <v>4620</v>
      </c>
      <c r="D512" t="str" cm="1">
        <f t="array" ref="D5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512">
        <v>14000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 s="6">
        <f>Table1[[#This Row],[pledged]]/Table1[[#This Row],[goal]]</f>
        <v>0</v>
      </c>
      <c r="Q512" s="12" t="e">
        <f>Table1[[#This Row],[pledged]]/Table1[[#This Row],[backers_count]]</f>
        <v>#DIV/0!</v>
      </c>
      <c r="R512" t="s">
        <v>8310</v>
      </c>
      <c r="S512" t="s">
        <v>8316</v>
      </c>
      <c r="T512" s="17">
        <f>(((Table1[[#This Row],[launched_at]]/60)/60)/24)+DATE(1970,1,1)</f>
        <v>42400.176377314812</v>
      </c>
      <c r="U512" s="17">
        <f>(((Table1[[#This Row],[deadline]]/60)/60)/24)+DATE(1970,1,1)</f>
        <v>42430.176377314812</v>
      </c>
    </row>
    <row r="513" spans="1:21">
      <c r="A513">
        <v>511</v>
      </c>
      <c r="B513" s="3" t="s">
        <v>512</v>
      </c>
      <c r="C513" s="3" t="s">
        <v>4621</v>
      </c>
      <c r="D513" t="str" cm="1">
        <f t="array" ref="D5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13">
        <v>5000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 s="6">
        <f>Table1[[#This Row],[pledged]]/Table1[[#This Row],[goal]]</f>
        <v>0.03</v>
      </c>
      <c r="Q513" s="12">
        <f>Table1[[#This Row],[pledged]]/Table1[[#This Row],[backers_count]]</f>
        <v>30</v>
      </c>
      <c r="R513" t="s">
        <v>8310</v>
      </c>
      <c r="S513" t="s">
        <v>8316</v>
      </c>
      <c r="T513" s="17">
        <f>(((Table1[[#This Row],[launched_at]]/60)/60)/24)+DATE(1970,1,1)</f>
        <v>41340.303032407406</v>
      </c>
      <c r="U513" s="17">
        <f>(((Table1[[#This Row],[deadline]]/60)/60)/24)+DATE(1970,1,1)</f>
        <v>41370.261365740742</v>
      </c>
    </row>
    <row r="514" spans="1:21">
      <c r="A514">
        <v>512</v>
      </c>
      <c r="B514" s="3" t="s">
        <v>513</v>
      </c>
      <c r="C514" s="3" t="s">
        <v>4622</v>
      </c>
      <c r="D514" t="str" cm="1">
        <f t="array" ref="D5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14">
        <v>8000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 s="6">
        <f>Table1[[#This Row],[pledged]]/Table1[[#This Row],[goal]]</f>
        <v>1.3749999999999999E-3</v>
      </c>
      <c r="Q514" s="12">
        <f>Table1[[#This Row],[pledged]]/Table1[[#This Row],[backers_count]]</f>
        <v>5.5</v>
      </c>
      <c r="R514" t="s">
        <v>8310</v>
      </c>
      <c r="S514" t="s">
        <v>8316</v>
      </c>
      <c r="T514" s="17">
        <f>(((Table1[[#This Row],[launched_at]]/60)/60)/24)+DATE(1970,1,1)</f>
        <v>42649.742210648154</v>
      </c>
      <c r="U514" s="17">
        <f>(((Table1[[#This Row],[deadline]]/60)/60)/24)+DATE(1970,1,1)</f>
        <v>42694.783877314811</v>
      </c>
    </row>
    <row r="515" spans="1:21">
      <c r="A515">
        <v>513</v>
      </c>
      <c r="B515" s="3" t="s">
        <v>514</v>
      </c>
      <c r="C515" s="3" t="s">
        <v>4623</v>
      </c>
      <c r="D515" t="str" cm="1">
        <f t="array" ref="D5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15">
        <v>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 s="6">
        <f>Table1[[#This Row],[pledged]]/Table1[[#This Row],[goal]]</f>
        <v>0.13924</v>
      </c>
      <c r="Q515" s="12">
        <f>Table1[[#This Row],[pledged]]/Table1[[#This Row],[backers_count]]</f>
        <v>102.38235294117646</v>
      </c>
      <c r="R515" t="s">
        <v>8310</v>
      </c>
      <c r="S515" t="s">
        <v>8316</v>
      </c>
      <c r="T515" s="17">
        <f>(((Table1[[#This Row],[launched_at]]/60)/60)/24)+DATE(1970,1,1)</f>
        <v>42552.653993055559</v>
      </c>
      <c r="U515" s="17">
        <f>(((Table1[[#This Row],[deadline]]/60)/60)/24)+DATE(1970,1,1)</f>
        <v>42597.291666666672</v>
      </c>
    </row>
    <row r="516" spans="1:21">
      <c r="A516">
        <v>514</v>
      </c>
      <c r="B516" s="3" t="s">
        <v>515</v>
      </c>
      <c r="C516" s="3" t="s">
        <v>4624</v>
      </c>
      <c r="D516" t="str" cm="1">
        <f t="array" ref="D5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16">
        <v>1500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 s="6">
        <f>Table1[[#This Row],[pledged]]/Table1[[#This Row],[goal]]</f>
        <v>3.3333333333333333E-2</v>
      </c>
      <c r="Q516" s="12">
        <f>Table1[[#This Row],[pledged]]/Table1[[#This Row],[backers_count]]</f>
        <v>16.666666666666668</v>
      </c>
      <c r="R516" t="s">
        <v>8310</v>
      </c>
      <c r="S516" t="s">
        <v>8316</v>
      </c>
      <c r="T516" s="17">
        <f>(((Table1[[#This Row],[launched_at]]/60)/60)/24)+DATE(1970,1,1)</f>
        <v>41830.613969907405</v>
      </c>
      <c r="U516" s="17">
        <f>(((Table1[[#This Row],[deadline]]/60)/60)/24)+DATE(1970,1,1)</f>
        <v>41860.613969907405</v>
      </c>
    </row>
    <row r="517" spans="1:21">
      <c r="A517">
        <v>515</v>
      </c>
      <c r="B517" s="3" t="s">
        <v>516</v>
      </c>
      <c r="C517" s="3" t="s">
        <v>4625</v>
      </c>
      <c r="D517" t="str" cm="1">
        <f t="array" ref="D5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17">
        <v>97000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 s="6">
        <f>Table1[[#This Row],[pledged]]/Table1[[#This Row],[goal]]</f>
        <v>0.25413402061855672</v>
      </c>
      <c r="Q517" s="12">
        <f>Table1[[#This Row],[pledged]]/Table1[[#This Row],[backers_count]]</f>
        <v>725.02941176470586</v>
      </c>
      <c r="R517" t="s">
        <v>8310</v>
      </c>
      <c r="S517" t="s">
        <v>8316</v>
      </c>
      <c r="T517" s="17">
        <f>(((Table1[[#This Row],[launched_at]]/60)/60)/24)+DATE(1970,1,1)</f>
        <v>42327.490752314814</v>
      </c>
      <c r="U517" s="17">
        <f>(((Table1[[#This Row],[deadline]]/60)/60)/24)+DATE(1970,1,1)</f>
        <v>42367.490752314814</v>
      </c>
    </row>
    <row r="518" spans="1:21">
      <c r="A518">
        <v>516</v>
      </c>
      <c r="B518" s="3" t="s">
        <v>517</v>
      </c>
      <c r="C518" s="3" t="s">
        <v>4626</v>
      </c>
      <c r="D518" t="str" cm="1">
        <f t="array" ref="D5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18">
        <v>5000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 s="6">
        <f>Table1[[#This Row],[pledged]]/Table1[[#This Row],[goal]]</f>
        <v>0</v>
      </c>
      <c r="Q518" s="12" t="e">
        <f>Table1[[#This Row],[pledged]]/Table1[[#This Row],[backers_count]]</f>
        <v>#DIV/0!</v>
      </c>
      <c r="R518" t="s">
        <v>8310</v>
      </c>
      <c r="S518" t="s">
        <v>8316</v>
      </c>
      <c r="T518" s="17">
        <f>(((Table1[[#This Row],[launched_at]]/60)/60)/24)+DATE(1970,1,1)</f>
        <v>42091.778703703705</v>
      </c>
      <c r="U518" s="17">
        <f>(((Table1[[#This Row],[deadline]]/60)/60)/24)+DATE(1970,1,1)</f>
        <v>42151.778703703705</v>
      </c>
    </row>
    <row r="519" spans="1:21">
      <c r="A519">
        <v>517</v>
      </c>
      <c r="B519" s="3" t="s">
        <v>518</v>
      </c>
      <c r="C519" s="3" t="s">
        <v>4627</v>
      </c>
      <c r="D519" t="str" cm="1">
        <f t="array" ref="D5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519">
        <v>15000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 s="6">
        <f>Table1[[#This Row],[pledged]]/Table1[[#This Row],[goal]]</f>
        <v>1.3666666666666667E-2</v>
      </c>
      <c r="Q519" s="12">
        <f>Table1[[#This Row],[pledged]]/Table1[[#This Row],[backers_count]]</f>
        <v>68.333333333333329</v>
      </c>
      <c r="R519" t="s">
        <v>8310</v>
      </c>
      <c r="S519" t="s">
        <v>8316</v>
      </c>
      <c r="T519" s="17">
        <f>(((Table1[[#This Row],[launched_at]]/60)/60)/24)+DATE(1970,1,1)</f>
        <v>42738.615289351852</v>
      </c>
      <c r="U519" s="17">
        <f>(((Table1[[#This Row],[deadline]]/60)/60)/24)+DATE(1970,1,1)</f>
        <v>42768.615289351852</v>
      </c>
    </row>
    <row r="520" spans="1:21">
      <c r="A520">
        <v>518</v>
      </c>
      <c r="B520" s="3" t="s">
        <v>519</v>
      </c>
      <c r="C520" s="3" t="s">
        <v>4628</v>
      </c>
      <c r="D520" t="str" cm="1">
        <f t="array" ref="D5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20">
        <v>7175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 s="6">
        <f>Table1[[#This Row],[pledged]]/Table1[[#This Row],[goal]]</f>
        <v>0</v>
      </c>
      <c r="Q520" s="12" t="e">
        <f>Table1[[#This Row],[pledged]]/Table1[[#This Row],[backers_count]]</f>
        <v>#DIV/0!</v>
      </c>
      <c r="R520" t="s">
        <v>8310</v>
      </c>
      <c r="S520" t="s">
        <v>8316</v>
      </c>
      <c r="T520" s="17">
        <f>(((Table1[[#This Row],[launched_at]]/60)/60)/24)+DATE(1970,1,1)</f>
        <v>42223.616018518514</v>
      </c>
      <c r="U520" s="17">
        <f>(((Table1[[#This Row],[deadline]]/60)/60)/24)+DATE(1970,1,1)</f>
        <v>42253.615277777775</v>
      </c>
    </row>
    <row r="521" spans="1:21">
      <c r="A521">
        <v>519</v>
      </c>
      <c r="B521" s="3" t="s">
        <v>520</v>
      </c>
      <c r="C521" s="3" t="s">
        <v>4629</v>
      </c>
      <c r="D521" t="str" cm="1">
        <f t="array" ref="D5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521">
        <v>12001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 s="6">
        <f>Table1[[#This Row],[pledged]]/Table1[[#This Row],[goal]]</f>
        <v>0.22881426547787684</v>
      </c>
      <c r="Q521" s="12">
        <f>Table1[[#This Row],[pledged]]/Table1[[#This Row],[backers_count]]</f>
        <v>39.228571428571428</v>
      </c>
      <c r="R521" t="s">
        <v>8310</v>
      </c>
      <c r="S521" t="s">
        <v>8316</v>
      </c>
      <c r="T521" s="17">
        <f>(((Table1[[#This Row],[launched_at]]/60)/60)/24)+DATE(1970,1,1)</f>
        <v>41218.391446759262</v>
      </c>
      <c r="U521" s="17">
        <f>(((Table1[[#This Row],[deadline]]/60)/60)/24)+DATE(1970,1,1)</f>
        <v>41248.391446759262</v>
      </c>
    </row>
    <row r="522" spans="1:21">
      <c r="A522">
        <v>520</v>
      </c>
      <c r="B522" s="3" t="s">
        <v>521</v>
      </c>
      <c r="C522" s="3" t="s">
        <v>4630</v>
      </c>
      <c r="D522" t="str" cm="1">
        <f t="array" ref="D5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22">
        <v>5000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 s="6">
        <f>Table1[[#This Row],[pledged]]/Table1[[#This Row],[goal]]</f>
        <v>1.0209999999999999</v>
      </c>
      <c r="Q522" s="12">
        <f>Table1[[#This Row],[pledged]]/Table1[[#This Row],[backers_count]]</f>
        <v>150.14705882352942</v>
      </c>
      <c r="R522" t="s">
        <v>8317</v>
      </c>
      <c r="S522" t="s">
        <v>8318</v>
      </c>
      <c r="T522" s="17">
        <f>(((Table1[[#This Row],[launched_at]]/60)/60)/24)+DATE(1970,1,1)</f>
        <v>42318.702094907407</v>
      </c>
      <c r="U522" s="17">
        <f>(((Table1[[#This Row],[deadline]]/60)/60)/24)+DATE(1970,1,1)</f>
        <v>42348.702094907407</v>
      </c>
    </row>
    <row r="523" spans="1:21">
      <c r="A523">
        <v>521</v>
      </c>
      <c r="B523" s="3" t="s">
        <v>522</v>
      </c>
      <c r="C523" s="3" t="s">
        <v>4631</v>
      </c>
      <c r="D523" t="str" cm="1">
        <f t="array" ref="D5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23">
        <v>5000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 s="6">
        <f>Table1[[#This Row],[pledged]]/Table1[[#This Row],[goal]]</f>
        <v>1.0464</v>
      </c>
      <c r="Q523" s="12">
        <f>Table1[[#This Row],[pledged]]/Table1[[#This Row],[backers_count]]</f>
        <v>93.428571428571431</v>
      </c>
      <c r="R523" t="s">
        <v>8317</v>
      </c>
      <c r="S523" t="s">
        <v>8318</v>
      </c>
      <c r="T523" s="17">
        <f>(((Table1[[#This Row],[launched_at]]/60)/60)/24)+DATE(1970,1,1)</f>
        <v>42646.092812499999</v>
      </c>
      <c r="U523" s="17">
        <f>(((Table1[[#This Row],[deadline]]/60)/60)/24)+DATE(1970,1,1)</f>
        <v>42675.207638888889</v>
      </c>
    </row>
    <row r="524" spans="1:21">
      <c r="A524">
        <v>522</v>
      </c>
      <c r="B524" s="3" t="s">
        <v>523</v>
      </c>
      <c r="C524" s="3" t="s">
        <v>4632</v>
      </c>
      <c r="D524" t="str" cm="1">
        <f t="array" ref="D5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24">
        <v>3000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 s="6">
        <f>Table1[[#This Row],[pledged]]/Table1[[#This Row],[goal]]</f>
        <v>1.1466666666666667</v>
      </c>
      <c r="Q524" s="12">
        <f>Table1[[#This Row],[pledged]]/Table1[[#This Row],[backers_count]]</f>
        <v>110.96774193548387</v>
      </c>
      <c r="R524" t="s">
        <v>8317</v>
      </c>
      <c r="S524" t="s">
        <v>8318</v>
      </c>
      <c r="T524" s="17">
        <f>(((Table1[[#This Row],[launched_at]]/60)/60)/24)+DATE(1970,1,1)</f>
        <v>42430.040798611109</v>
      </c>
      <c r="U524" s="17">
        <f>(((Table1[[#This Row],[deadline]]/60)/60)/24)+DATE(1970,1,1)</f>
        <v>42449.999131944445</v>
      </c>
    </row>
    <row r="525" spans="1:21">
      <c r="A525">
        <v>523</v>
      </c>
      <c r="B525" s="3" t="s">
        <v>524</v>
      </c>
      <c r="C525" s="3" t="s">
        <v>4633</v>
      </c>
      <c r="D525" t="str" cm="1">
        <f t="array" ref="D5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25">
        <v>5000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 s="6">
        <f>Table1[[#This Row],[pledged]]/Table1[[#This Row],[goal]]</f>
        <v>1.206</v>
      </c>
      <c r="Q525" s="12">
        <f>Table1[[#This Row],[pledged]]/Table1[[#This Row],[backers_count]]</f>
        <v>71.785714285714292</v>
      </c>
      <c r="R525" t="s">
        <v>8317</v>
      </c>
      <c r="S525" t="s">
        <v>8318</v>
      </c>
      <c r="T525" s="17">
        <f>(((Table1[[#This Row],[launched_at]]/60)/60)/24)+DATE(1970,1,1)</f>
        <v>42238.13282407407</v>
      </c>
      <c r="U525" s="17">
        <f>(((Table1[[#This Row],[deadline]]/60)/60)/24)+DATE(1970,1,1)</f>
        <v>42268.13282407407</v>
      </c>
    </row>
    <row r="526" spans="1:21">
      <c r="A526">
        <v>524</v>
      </c>
      <c r="B526" s="3" t="s">
        <v>525</v>
      </c>
      <c r="C526" s="3" t="s">
        <v>4634</v>
      </c>
      <c r="D526" t="str" cm="1">
        <f t="array" ref="D5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26">
        <v>3500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 s="6">
        <f>Table1[[#This Row],[pledged]]/Table1[[#This Row],[goal]]</f>
        <v>1.0867285714285715</v>
      </c>
      <c r="Q526" s="12">
        <f>Table1[[#This Row],[pledged]]/Table1[[#This Row],[backers_count]]</f>
        <v>29.258076923076924</v>
      </c>
      <c r="R526" t="s">
        <v>8317</v>
      </c>
      <c r="S526" t="s">
        <v>8318</v>
      </c>
      <c r="T526" s="17">
        <f>(((Table1[[#This Row],[launched_at]]/60)/60)/24)+DATE(1970,1,1)</f>
        <v>42492.717233796298</v>
      </c>
      <c r="U526" s="17">
        <f>(((Table1[[#This Row],[deadline]]/60)/60)/24)+DATE(1970,1,1)</f>
        <v>42522.717233796298</v>
      </c>
    </row>
    <row r="527" spans="1:21">
      <c r="A527">
        <v>525</v>
      </c>
      <c r="B527" s="3" t="s">
        <v>526</v>
      </c>
      <c r="C527" s="3" t="s">
        <v>4635</v>
      </c>
      <c r="D527" t="str" cm="1">
        <f t="array" ref="D5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527">
        <v>12000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 s="6">
        <f>Table1[[#This Row],[pledged]]/Table1[[#This Row],[goal]]</f>
        <v>1</v>
      </c>
      <c r="Q527" s="12">
        <f>Table1[[#This Row],[pledged]]/Table1[[#This Row],[backers_count]]</f>
        <v>1000</v>
      </c>
      <c r="R527" t="s">
        <v>8317</v>
      </c>
      <c r="S527" t="s">
        <v>8318</v>
      </c>
      <c r="T527" s="17">
        <f>(((Table1[[#This Row],[launched_at]]/60)/60)/24)+DATE(1970,1,1)</f>
        <v>41850.400937500002</v>
      </c>
      <c r="U527" s="17">
        <f>(((Table1[[#This Row],[deadline]]/60)/60)/24)+DATE(1970,1,1)</f>
        <v>41895.400937500002</v>
      </c>
    </row>
    <row r="528" spans="1:21">
      <c r="A528">
        <v>526</v>
      </c>
      <c r="B528" s="3" t="s">
        <v>527</v>
      </c>
      <c r="C528" s="3" t="s">
        <v>4636</v>
      </c>
      <c r="D528" t="str" cm="1">
        <f t="array" ref="D5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28">
        <v>1500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 s="6">
        <f>Table1[[#This Row],[pledged]]/Table1[[#This Row],[goal]]</f>
        <v>1.1399999999999999</v>
      </c>
      <c r="Q528" s="12">
        <f>Table1[[#This Row],[pledged]]/Table1[[#This Row],[backers_count]]</f>
        <v>74.347826086956516</v>
      </c>
      <c r="R528" t="s">
        <v>8317</v>
      </c>
      <c r="S528" t="s">
        <v>8318</v>
      </c>
      <c r="T528" s="17">
        <f>(((Table1[[#This Row],[launched_at]]/60)/60)/24)+DATE(1970,1,1)</f>
        <v>42192.591944444444</v>
      </c>
      <c r="U528" s="17">
        <f>(((Table1[[#This Row],[deadline]]/60)/60)/24)+DATE(1970,1,1)</f>
        <v>42223.708333333328</v>
      </c>
    </row>
    <row r="529" spans="1:21">
      <c r="A529">
        <v>527</v>
      </c>
      <c r="B529" s="3" t="s">
        <v>528</v>
      </c>
      <c r="C529" s="3" t="s">
        <v>4637</v>
      </c>
      <c r="D529" t="str" cm="1">
        <f t="array" ref="D5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529">
        <v>10000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 s="6">
        <f>Table1[[#This Row],[pledged]]/Table1[[#This Row],[goal]]</f>
        <v>1.0085</v>
      </c>
      <c r="Q529" s="12">
        <f>Table1[[#This Row],[pledged]]/Table1[[#This Row],[backers_count]]</f>
        <v>63.829113924050631</v>
      </c>
      <c r="R529" t="s">
        <v>8317</v>
      </c>
      <c r="S529" t="s">
        <v>8318</v>
      </c>
      <c r="T529" s="17">
        <f>(((Table1[[#This Row],[launched_at]]/60)/60)/24)+DATE(1970,1,1)</f>
        <v>42753.205625000002</v>
      </c>
      <c r="U529" s="17">
        <f>(((Table1[[#This Row],[deadline]]/60)/60)/24)+DATE(1970,1,1)</f>
        <v>42783.670138888891</v>
      </c>
    </row>
    <row r="530" spans="1:21">
      <c r="A530">
        <v>528</v>
      </c>
      <c r="B530" s="3" t="s">
        <v>529</v>
      </c>
      <c r="C530" s="3" t="s">
        <v>4638</v>
      </c>
      <c r="D530" t="str" cm="1">
        <f t="array" ref="D5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30">
        <v>1150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 s="6">
        <f>Table1[[#This Row],[pledged]]/Table1[[#This Row],[goal]]</f>
        <v>1.1565217391304348</v>
      </c>
      <c r="Q530" s="12">
        <f>Table1[[#This Row],[pledged]]/Table1[[#This Row],[backers_count]]</f>
        <v>44.333333333333336</v>
      </c>
      <c r="R530" t="s">
        <v>8317</v>
      </c>
      <c r="S530" t="s">
        <v>8318</v>
      </c>
      <c r="T530" s="17">
        <f>(((Table1[[#This Row],[launched_at]]/60)/60)/24)+DATE(1970,1,1)</f>
        <v>42155.920219907406</v>
      </c>
      <c r="U530" s="17">
        <f>(((Table1[[#This Row],[deadline]]/60)/60)/24)+DATE(1970,1,1)</f>
        <v>42176.888888888891</v>
      </c>
    </row>
    <row r="531" spans="1:21">
      <c r="A531">
        <v>529</v>
      </c>
      <c r="B531" s="3" t="s">
        <v>530</v>
      </c>
      <c r="C531" s="3" t="s">
        <v>4639</v>
      </c>
      <c r="D531" t="str" cm="1">
        <f t="array" ref="D5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31">
        <v>1200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 s="6">
        <f>Table1[[#This Row],[pledged]]/Table1[[#This Row],[goal]]</f>
        <v>1.3041666666666667</v>
      </c>
      <c r="Q531" s="12">
        <f>Table1[[#This Row],[pledged]]/Table1[[#This Row],[backers_count]]</f>
        <v>86.944444444444443</v>
      </c>
      <c r="R531" t="s">
        <v>8317</v>
      </c>
      <c r="S531" t="s">
        <v>8318</v>
      </c>
      <c r="T531" s="17">
        <f>(((Table1[[#This Row],[launched_at]]/60)/60)/24)+DATE(1970,1,1)</f>
        <v>42725.031180555554</v>
      </c>
      <c r="U531" s="17">
        <f>(((Table1[[#This Row],[deadline]]/60)/60)/24)+DATE(1970,1,1)</f>
        <v>42746.208333333328</v>
      </c>
    </row>
    <row r="532" spans="1:21">
      <c r="A532">
        <v>530</v>
      </c>
      <c r="B532" s="3" t="s">
        <v>531</v>
      </c>
      <c r="C532" s="3" t="s">
        <v>4640</v>
      </c>
      <c r="D532" t="str" cm="1">
        <f t="array" ref="D5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32">
        <v>3405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 s="6">
        <f>Table1[[#This Row],[pledged]]/Table1[[#This Row],[goal]]</f>
        <v>1.0778267254038179</v>
      </c>
      <c r="Q532" s="12">
        <f>Table1[[#This Row],[pledged]]/Table1[[#This Row],[backers_count]]</f>
        <v>126.55172413793103</v>
      </c>
      <c r="R532" t="s">
        <v>8317</v>
      </c>
      <c r="S532" t="s">
        <v>8318</v>
      </c>
      <c r="T532" s="17">
        <f>(((Table1[[#This Row],[launched_at]]/60)/60)/24)+DATE(1970,1,1)</f>
        <v>42157.591064814813</v>
      </c>
      <c r="U532" s="17">
        <f>(((Table1[[#This Row],[deadline]]/60)/60)/24)+DATE(1970,1,1)</f>
        <v>42179.083333333328</v>
      </c>
    </row>
    <row r="533" spans="1:21">
      <c r="A533">
        <v>531</v>
      </c>
      <c r="B533" s="3" t="s">
        <v>532</v>
      </c>
      <c r="C533" s="3" t="s">
        <v>4641</v>
      </c>
      <c r="D533" t="str" cm="1">
        <f t="array" ref="D5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33">
        <v>4000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 s="6">
        <f>Table1[[#This Row],[pledged]]/Table1[[#This Row],[goal]]</f>
        <v>1</v>
      </c>
      <c r="Q533" s="12">
        <f>Table1[[#This Row],[pledged]]/Table1[[#This Row],[backers_count]]</f>
        <v>129.03225806451613</v>
      </c>
      <c r="R533" t="s">
        <v>8317</v>
      </c>
      <c r="S533" t="s">
        <v>8318</v>
      </c>
      <c r="T533" s="17">
        <f>(((Table1[[#This Row],[launched_at]]/60)/60)/24)+DATE(1970,1,1)</f>
        <v>42676.065150462964</v>
      </c>
      <c r="U533" s="17">
        <f>(((Table1[[#This Row],[deadline]]/60)/60)/24)+DATE(1970,1,1)</f>
        <v>42721.290972222225</v>
      </c>
    </row>
    <row r="534" spans="1:21">
      <c r="A534">
        <v>532</v>
      </c>
      <c r="B534" s="3" t="s">
        <v>533</v>
      </c>
      <c r="C534" s="3" t="s">
        <v>4642</v>
      </c>
      <c r="D534" t="str" cm="1">
        <f t="array" ref="D5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534">
        <v>10000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 s="6">
        <f>Table1[[#This Row],[pledged]]/Table1[[#This Row],[goal]]</f>
        <v>1.2324999999999999</v>
      </c>
      <c r="Q534" s="12">
        <f>Table1[[#This Row],[pledged]]/Table1[[#This Row],[backers_count]]</f>
        <v>71.242774566473983</v>
      </c>
      <c r="R534" t="s">
        <v>8317</v>
      </c>
      <c r="S534" t="s">
        <v>8318</v>
      </c>
      <c r="T534" s="17">
        <f>(((Table1[[#This Row],[launched_at]]/60)/60)/24)+DATE(1970,1,1)</f>
        <v>42473.007037037038</v>
      </c>
      <c r="U534" s="17">
        <f>(((Table1[[#This Row],[deadline]]/60)/60)/24)+DATE(1970,1,1)</f>
        <v>42503.007037037038</v>
      </c>
    </row>
    <row r="535" spans="1:21">
      <c r="A535">
        <v>533</v>
      </c>
      <c r="B535" s="3" t="s">
        <v>534</v>
      </c>
      <c r="C535" s="3" t="s">
        <v>4643</v>
      </c>
      <c r="D535" t="str" cm="1">
        <f t="array" ref="D5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35">
        <v>2000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 s="6">
        <f>Table1[[#This Row],[pledged]]/Table1[[#This Row],[goal]]</f>
        <v>1.002</v>
      </c>
      <c r="Q535" s="12">
        <f>Table1[[#This Row],[pledged]]/Table1[[#This Row],[backers_count]]</f>
        <v>117.88235294117646</v>
      </c>
      <c r="R535" t="s">
        <v>8317</v>
      </c>
      <c r="S535" t="s">
        <v>8318</v>
      </c>
      <c r="T535" s="17">
        <f>(((Table1[[#This Row],[launched_at]]/60)/60)/24)+DATE(1970,1,1)</f>
        <v>42482.43478009259</v>
      </c>
      <c r="U535" s="17">
        <f>(((Table1[[#This Row],[deadline]]/60)/60)/24)+DATE(1970,1,1)</f>
        <v>42506.43478009259</v>
      </c>
    </row>
    <row r="536" spans="1:21">
      <c r="A536">
        <v>534</v>
      </c>
      <c r="B536" s="3" t="s">
        <v>535</v>
      </c>
      <c r="C536" s="3" t="s">
        <v>4644</v>
      </c>
      <c r="D536" t="str" cm="1">
        <f t="array" ref="D5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536">
        <v>15000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 s="6">
        <f>Table1[[#This Row],[pledged]]/Table1[[#This Row],[goal]]</f>
        <v>1.0466666666666666</v>
      </c>
      <c r="Q536" s="12">
        <f>Table1[[#This Row],[pledged]]/Table1[[#This Row],[backers_count]]</f>
        <v>327.08333333333331</v>
      </c>
      <c r="R536" t="s">
        <v>8317</v>
      </c>
      <c r="S536" t="s">
        <v>8318</v>
      </c>
      <c r="T536" s="17">
        <f>(((Table1[[#This Row],[launched_at]]/60)/60)/24)+DATE(1970,1,1)</f>
        <v>42270.810995370368</v>
      </c>
      <c r="U536" s="17">
        <f>(((Table1[[#This Row],[deadline]]/60)/60)/24)+DATE(1970,1,1)</f>
        <v>42309.958333333328</v>
      </c>
    </row>
    <row r="537" spans="1:21">
      <c r="A537">
        <v>535</v>
      </c>
      <c r="B537" s="3" t="s">
        <v>536</v>
      </c>
      <c r="C537" s="3" t="s">
        <v>4645</v>
      </c>
      <c r="D537" t="str" cm="1">
        <f t="array" ref="D5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37">
        <v>2000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 s="6">
        <f>Table1[[#This Row],[pledged]]/Table1[[#This Row],[goal]]</f>
        <v>1.0249999999999999</v>
      </c>
      <c r="Q537" s="12">
        <f>Table1[[#This Row],[pledged]]/Table1[[#This Row],[backers_count]]</f>
        <v>34.745762711864408</v>
      </c>
      <c r="R537" t="s">
        <v>8317</v>
      </c>
      <c r="S537" t="s">
        <v>8318</v>
      </c>
      <c r="T537" s="17">
        <f>(((Table1[[#This Row],[launched_at]]/60)/60)/24)+DATE(1970,1,1)</f>
        <v>42711.545196759253</v>
      </c>
      <c r="U537" s="17">
        <f>(((Table1[[#This Row],[deadline]]/60)/60)/24)+DATE(1970,1,1)</f>
        <v>42741.545196759253</v>
      </c>
    </row>
    <row r="538" spans="1:21">
      <c r="A538">
        <v>536</v>
      </c>
      <c r="B538" s="3" t="s">
        <v>537</v>
      </c>
      <c r="C538" s="3" t="s">
        <v>4646</v>
      </c>
      <c r="D538" t="str" cm="1">
        <f t="array" ref="D5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38">
        <v>3300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 s="6">
        <f>Table1[[#This Row],[pledged]]/Table1[[#This Row],[goal]]</f>
        <v>1.1825757575757576</v>
      </c>
      <c r="Q538" s="12">
        <f>Table1[[#This Row],[pledged]]/Table1[[#This Row],[backers_count]]</f>
        <v>100.06410256410257</v>
      </c>
      <c r="R538" t="s">
        <v>8317</v>
      </c>
      <c r="S538" t="s">
        <v>8318</v>
      </c>
      <c r="T538" s="17">
        <f>(((Table1[[#This Row],[launched_at]]/60)/60)/24)+DATE(1970,1,1)</f>
        <v>42179.344988425932</v>
      </c>
      <c r="U538" s="17">
        <f>(((Table1[[#This Row],[deadline]]/60)/60)/24)+DATE(1970,1,1)</f>
        <v>42219.75</v>
      </c>
    </row>
    <row r="539" spans="1:21">
      <c r="A539">
        <v>537</v>
      </c>
      <c r="B539" s="3" t="s">
        <v>538</v>
      </c>
      <c r="C539" s="3" t="s">
        <v>4647</v>
      </c>
      <c r="D539" t="str" cm="1">
        <f t="array" ref="D5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39">
        <v>2000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 s="6">
        <f>Table1[[#This Row],[pledged]]/Table1[[#This Row],[goal]]</f>
        <v>1.2050000000000001</v>
      </c>
      <c r="Q539" s="12">
        <f>Table1[[#This Row],[pledged]]/Table1[[#This Row],[backers_count]]</f>
        <v>40.847457627118644</v>
      </c>
      <c r="R539" t="s">
        <v>8317</v>
      </c>
      <c r="S539" t="s">
        <v>8318</v>
      </c>
      <c r="T539" s="17">
        <f>(((Table1[[#This Row],[launched_at]]/60)/60)/24)+DATE(1970,1,1)</f>
        <v>42282.768414351856</v>
      </c>
      <c r="U539" s="17">
        <f>(((Table1[[#This Row],[deadline]]/60)/60)/24)+DATE(1970,1,1)</f>
        <v>42312.810081018513</v>
      </c>
    </row>
    <row r="540" spans="1:21">
      <c r="A540">
        <v>538</v>
      </c>
      <c r="B540" s="3" t="s">
        <v>539</v>
      </c>
      <c r="C540" s="3" t="s">
        <v>4648</v>
      </c>
      <c r="D540" t="str" cm="1">
        <f t="array" ref="D5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40">
        <v>5000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 s="6">
        <f>Table1[[#This Row],[pledged]]/Table1[[#This Row],[goal]]</f>
        <v>3.0242</v>
      </c>
      <c r="Q540" s="12">
        <f>Table1[[#This Row],[pledged]]/Table1[[#This Row],[backers_count]]</f>
        <v>252.01666666666668</v>
      </c>
      <c r="R540" t="s">
        <v>8317</v>
      </c>
      <c r="S540" t="s">
        <v>8318</v>
      </c>
      <c r="T540" s="17">
        <f>(((Table1[[#This Row],[launched_at]]/60)/60)/24)+DATE(1970,1,1)</f>
        <v>42473.794710648144</v>
      </c>
      <c r="U540" s="17">
        <f>(((Table1[[#This Row],[deadline]]/60)/60)/24)+DATE(1970,1,1)</f>
        <v>42503.794710648144</v>
      </c>
    </row>
    <row r="541" spans="1:21">
      <c r="A541">
        <v>539</v>
      </c>
      <c r="B541" s="3" t="s">
        <v>540</v>
      </c>
      <c r="C541" s="3" t="s">
        <v>4649</v>
      </c>
      <c r="D541" t="str" cm="1">
        <f t="array" ref="D5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541">
        <v>500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 s="6">
        <f>Table1[[#This Row],[pledged]]/Table1[[#This Row],[goal]]</f>
        <v>1.00644</v>
      </c>
      <c r="Q541" s="12">
        <f>Table1[[#This Row],[pledged]]/Table1[[#This Row],[backers_count]]</f>
        <v>25.161000000000001</v>
      </c>
      <c r="R541" t="s">
        <v>8317</v>
      </c>
      <c r="S541" t="s">
        <v>8318</v>
      </c>
      <c r="T541" s="17">
        <f>(((Table1[[#This Row],[launched_at]]/60)/60)/24)+DATE(1970,1,1)</f>
        <v>42535.049849537041</v>
      </c>
      <c r="U541" s="17">
        <f>(((Table1[[#This Row],[deadline]]/60)/60)/24)+DATE(1970,1,1)</f>
        <v>42556.049849537041</v>
      </c>
    </row>
    <row r="542" spans="1:21" ht="28.8">
      <c r="A542">
        <v>540</v>
      </c>
      <c r="B542" s="3" t="s">
        <v>541</v>
      </c>
      <c r="C542" s="3" t="s">
        <v>4650</v>
      </c>
      <c r="D542" t="str" cm="1">
        <f t="array" ref="D5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542">
        <v>15000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 s="6">
        <f>Table1[[#This Row],[pledged]]/Table1[[#This Row],[goal]]</f>
        <v>6.666666666666667E-5</v>
      </c>
      <c r="Q542" s="12">
        <f>Table1[[#This Row],[pledged]]/Table1[[#This Row],[backers_count]]</f>
        <v>1</v>
      </c>
      <c r="R542" t="s">
        <v>8319</v>
      </c>
      <c r="S542" t="s">
        <v>8320</v>
      </c>
      <c r="T542" s="17">
        <f>(((Table1[[#This Row],[launched_at]]/60)/60)/24)+DATE(1970,1,1)</f>
        <v>42009.817199074074</v>
      </c>
      <c r="U542" s="17">
        <f>(((Table1[[#This Row],[deadline]]/60)/60)/24)+DATE(1970,1,1)</f>
        <v>42039.817199074074</v>
      </c>
    </row>
    <row r="543" spans="1:21">
      <c r="A543">
        <v>541</v>
      </c>
      <c r="B543" s="3" t="s">
        <v>542</v>
      </c>
      <c r="C543" s="3" t="s">
        <v>4651</v>
      </c>
      <c r="D543" t="str" cm="1">
        <f t="array" ref="D5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43">
        <v>4500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 s="6">
        <f>Table1[[#This Row],[pledged]]/Table1[[#This Row],[goal]]</f>
        <v>5.5555555555555558E-3</v>
      </c>
      <c r="Q543" s="12">
        <f>Table1[[#This Row],[pledged]]/Table1[[#This Row],[backers_count]]</f>
        <v>25</v>
      </c>
      <c r="R543" t="s">
        <v>8319</v>
      </c>
      <c r="S543" t="s">
        <v>8320</v>
      </c>
      <c r="T543" s="17">
        <f>(((Table1[[#This Row],[launched_at]]/60)/60)/24)+DATE(1970,1,1)</f>
        <v>42276.046689814815</v>
      </c>
      <c r="U543" s="17">
        <f>(((Table1[[#This Row],[deadline]]/60)/60)/24)+DATE(1970,1,1)</f>
        <v>42306.046689814815</v>
      </c>
    </row>
    <row r="544" spans="1:21">
      <c r="A544">
        <v>542</v>
      </c>
      <c r="B544" s="3" t="s">
        <v>543</v>
      </c>
      <c r="C544" s="3" t="s">
        <v>4652</v>
      </c>
      <c r="D544" t="str" cm="1">
        <f t="array" ref="D5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44">
        <v>250000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 s="6">
        <f>Table1[[#This Row],[pledged]]/Table1[[#This Row],[goal]]</f>
        <v>3.9999999999999998E-6</v>
      </c>
      <c r="Q544" s="12">
        <f>Table1[[#This Row],[pledged]]/Table1[[#This Row],[backers_count]]</f>
        <v>1</v>
      </c>
      <c r="R544" t="s">
        <v>8319</v>
      </c>
      <c r="S544" t="s">
        <v>8320</v>
      </c>
      <c r="T544" s="17">
        <f>(((Table1[[#This Row],[launched_at]]/60)/60)/24)+DATE(1970,1,1)</f>
        <v>42433.737453703703</v>
      </c>
      <c r="U544" s="17">
        <f>(((Table1[[#This Row],[deadline]]/60)/60)/24)+DATE(1970,1,1)</f>
        <v>42493.695787037039</v>
      </c>
    </row>
    <row r="545" spans="1:21">
      <c r="A545">
        <v>543</v>
      </c>
      <c r="B545" s="3" t="s">
        <v>544</v>
      </c>
      <c r="C545" s="3" t="s">
        <v>4653</v>
      </c>
      <c r="D545" t="str" cm="1">
        <f t="array" ref="D5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545">
        <v>22000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 s="6">
        <f>Table1[[#This Row],[pledged]]/Table1[[#This Row],[goal]]</f>
        <v>3.1818181818181819E-3</v>
      </c>
      <c r="Q545" s="12">
        <f>Table1[[#This Row],[pledged]]/Table1[[#This Row],[backers_count]]</f>
        <v>35</v>
      </c>
      <c r="R545" t="s">
        <v>8319</v>
      </c>
      <c r="S545" t="s">
        <v>8320</v>
      </c>
      <c r="T545" s="17">
        <f>(((Table1[[#This Row],[launched_at]]/60)/60)/24)+DATE(1970,1,1)</f>
        <v>41914.092152777775</v>
      </c>
      <c r="U545" s="17">
        <f>(((Table1[[#This Row],[deadline]]/60)/60)/24)+DATE(1970,1,1)</f>
        <v>41944.092152777775</v>
      </c>
    </row>
    <row r="546" spans="1:21">
      <c r="A546">
        <v>544</v>
      </c>
      <c r="B546" s="3" t="s">
        <v>545</v>
      </c>
      <c r="C546" s="3" t="s">
        <v>4654</v>
      </c>
      <c r="D546" t="str" cm="1">
        <f t="array" ref="D5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546">
        <v>500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 s="6">
        <f>Table1[[#This Row],[pledged]]/Table1[[#This Row],[goal]]</f>
        <v>1.2E-2</v>
      </c>
      <c r="Q546" s="12">
        <f>Table1[[#This Row],[pledged]]/Table1[[#This Row],[backers_count]]</f>
        <v>3</v>
      </c>
      <c r="R546" t="s">
        <v>8319</v>
      </c>
      <c r="S546" t="s">
        <v>8320</v>
      </c>
      <c r="T546" s="17">
        <f>(((Table1[[#This Row],[launched_at]]/60)/60)/24)+DATE(1970,1,1)</f>
        <v>42525.656944444447</v>
      </c>
      <c r="U546" s="17">
        <f>(((Table1[[#This Row],[deadline]]/60)/60)/24)+DATE(1970,1,1)</f>
        <v>42555.656944444447</v>
      </c>
    </row>
    <row r="547" spans="1:21">
      <c r="A547">
        <v>545</v>
      </c>
      <c r="B547" s="3" t="s">
        <v>546</v>
      </c>
      <c r="C547" s="3" t="s">
        <v>4655</v>
      </c>
      <c r="D547" t="str" cm="1">
        <f t="array" ref="D5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47">
        <v>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 s="6">
        <f>Table1[[#This Row],[pledged]]/Table1[[#This Row],[goal]]</f>
        <v>0.27383999999999997</v>
      </c>
      <c r="Q547" s="12">
        <f>Table1[[#This Row],[pledged]]/Table1[[#This Row],[backers_count]]</f>
        <v>402.70588235294116</v>
      </c>
      <c r="R547" t="s">
        <v>8319</v>
      </c>
      <c r="S547" t="s">
        <v>8320</v>
      </c>
      <c r="T547" s="17">
        <f>(((Table1[[#This Row],[launched_at]]/60)/60)/24)+DATE(1970,1,1)</f>
        <v>42283.592465277776</v>
      </c>
      <c r="U547" s="17">
        <f>(((Table1[[#This Row],[deadline]]/60)/60)/24)+DATE(1970,1,1)</f>
        <v>42323.634131944447</v>
      </c>
    </row>
    <row r="548" spans="1:21">
      <c r="A548">
        <v>546</v>
      </c>
      <c r="B548" s="3" t="s">
        <v>547</v>
      </c>
      <c r="C548" s="3" t="s">
        <v>4656</v>
      </c>
      <c r="D548" t="str" cm="1">
        <f t="array" ref="D5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48">
        <v>60000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 s="6">
        <f>Table1[[#This Row],[pledged]]/Table1[[#This Row],[goal]]</f>
        <v>8.6666666666666663E-4</v>
      </c>
      <c r="Q548" s="12">
        <f>Table1[[#This Row],[pledged]]/Table1[[#This Row],[backers_count]]</f>
        <v>26</v>
      </c>
      <c r="R548" t="s">
        <v>8319</v>
      </c>
      <c r="S548" t="s">
        <v>8320</v>
      </c>
      <c r="T548" s="17">
        <f>(((Table1[[#This Row],[launched_at]]/60)/60)/24)+DATE(1970,1,1)</f>
        <v>42249.667997685188</v>
      </c>
      <c r="U548" s="17">
        <f>(((Table1[[#This Row],[deadline]]/60)/60)/24)+DATE(1970,1,1)</f>
        <v>42294.667997685188</v>
      </c>
    </row>
    <row r="549" spans="1:21">
      <c r="A549">
        <v>547</v>
      </c>
      <c r="B549" s="3" t="s">
        <v>548</v>
      </c>
      <c r="C549" s="3" t="s">
        <v>4657</v>
      </c>
      <c r="D549" t="str" cm="1">
        <f t="array" ref="D5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49">
        <v>7500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 s="6">
        <f>Table1[[#This Row],[pledged]]/Table1[[#This Row],[goal]]</f>
        <v>0</v>
      </c>
      <c r="Q549" s="12" t="e">
        <f>Table1[[#This Row],[pledged]]/Table1[[#This Row],[backers_count]]</f>
        <v>#DIV/0!</v>
      </c>
      <c r="R549" t="s">
        <v>8319</v>
      </c>
      <c r="S549" t="s">
        <v>8320</v>
      </c>
      <c r="T549" s="17">
        <f>(((Table1[[#This Row],[launched_at]]/60)/60)/24)+DATE(1970,1,1)</f>
        <v>42380.696342592593</v>
      </c>
      <c r="U549" s="17">
        <f>(((Table1[[#This Row],[deadline]]/60)/60)/24)+DATE(1970,1,1)</f>
        <v>42410.696342592593</v>
      </c>
    </row>
    <row r="550" spans="1:21">
      <c r="A550">
        <v>548</v>
      </c>
      <c r="B550" s="3" t="s">
        <v>549</v>
      </c>
      <c r="C550" s="3" t="s">
        <v>4658</v>
      </c>
      <c r="D550" t="str" cm="1">
        <f t="array" ref="D5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550">
        <v>10000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 s="6">
        <f>Table1[[#This Row],[pledged]]/Table1[[#This Row],[goal]]</f>
        <v>8.9999999999999998E-4</v>
      </c>
      <c r="Q550" s="12">
        <f>Table1[[#This Row],[pledged]]/Table1[[#This Row],[backers_count]]</f>
        <v>9</v>
      </c>
      <c r="R550" t="s">
        <v>8319</v>
      </c>
      <c r="S550" t="s">
        <v>8320</v>
      </c>
      <c r="T550" s="17">
        <f>(((Table1[[#This Row],[launched_at]]/60)/60)/24)+DATE(1970,1,1)</f>
        <v>42276.903333333335</v>
      </c>
      <c r="U550" s="17">
        <f>(((Table1[[#This Row],[deadline]]/60)/60)/24)+DATE(1970,1,1)</f>
        <v>42306.903333333335</v>
      </c>
    </row>
    <row r="551" spans="1:21">
      <c r="A551">
        <v>549</v>
      </c>
      <c r="B551" s="3" t="s">
        <v>550</v>
      </c>
      <c r="C551" s="3" t="s">
        <v>4659</v>
      </c>
      <c r="D551" t="str" cm="1">
        <f t="array" ref="D5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51">
        <v>2500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 s="6">
        <f>Table1[[#This Row],[pledged]]/Table1[[#This Row],[goal]]</f>
        <v>2.7199999999999998E-2</v>
      </c>
      <c r="Q551" s="12">
        <f>Table1[[#This Row],[pledged]]/Table1[[#This Row],[backers_count]]</f>
        <v>8.5</v>
      </c>
      <c r="R551" t="s">
        <v>8319</v>
      </c>
      <c r="S551" t="s">
        <v>8320</v>
      </c>
      <c r="T551" s="17">
        <f>(((Table1[[#This Row],[launched_at]]/60)/60)/24)+DATE(1970,1,1)</f>
        <v>42163.636828703704</v>
      </c>
      <c r="U551" s="17">
        <f>(((Table1[[#This Row],[deadline]]/60)/60)/24)+DATE(1970,1,1)</f>
        <v>42193.636828703704</v>
      </c>
    </row>
    <row r="552" spans="1:21">
      <c r="A552">
        <v>550</v>
      </c>
      <c r="B552" s="3" t="s">
        <v>551</v>
      </c>
      <c r="C552" s="3" t="s">
        <v>4660</v>
      </c>
      <c r="D552" t="str" cm="1">
        <f t="array" ref="D5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52">
        <v>5000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 s="6">
        <f>Table1[[#This Row],[pledged]]/Table1[[#This Row],[goal]]</f>
        <v>7.0000000000000001E-3</v>
      </c>
      <c r="Q552" s="12">
        <f>Table1[[#This Row],[pledged]]/Table1[[#This Row],[backers_count]]</f>
        <v>8.75</v>
      </c>
      <c r="R552" t="s">
        <v>8319</v>
      </c>
      <c r="S552" t="s">
        <v>8320</v>
      </c>
      <c r="T552" s="17">
        <f>(((Table1[[#This Row],[launched_at]]/60)/60)/24)+DATE(1970,1,1)</f>
        <v>42753.678761574076</v>
      </c>
      <c r="U552" s="17">
        <f>(((Table1[[#This Row],[deadline]]/60)/60)/24)+DATE(1970,1,1)</f>
        <v>42766.208333333328</v>
      </c>
    </row>
    <row r="553" spans="1:21">
      <c r="A553">
        <v>551</v>
      </c>
      <c r="B553" s="3" t="s">
        <v>552</v>
      </c>
      <c r="C553" s="3" t="s">
        <v>4661</v>
      </c>
      <c r="D553" t="str" cm="1">
        <f t="array" ref="D5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53">
        <v>75000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 s="6">
        <f>Table1[[#This Row],[pledged]]/Table1[[#This Row],[goal]]</f>
        <v>5.0413333333333331E-2</v>
      </c>
      <c r="Q553" s="12">
        <f>Table1[[#This Row],[pledged]]/Table1[[#This Row],[backers_count]]</f>
        <v>135.03571428571428</v>
      </c>
      <c r="R553" t="s">
        <v>8319</v>
      </c>
      <c r="S553" t="s">
        <v>8320</v>
      </c>
      <c r="T553" s="17">
        <f>(((Table1[[#This Row],[launched_at]]/60)/60)/24)+DATE(1970,1,1)</f>
        <v>42173.275740740741</v>
      </c>
      <c r="U553" s="17">
        <f>(((Table1[[#This Row],[deadline]]/60)/60)/24)+DATE(1970,1,1)</f>
        <v>42217.745138888888</v>
      </c>
    </row>
    <row r="554" spans="1:21">
      <c r="A554">
        <v>552</v>
      </c>
      <c r="B554" s="3" t="s">
        <v>553</v>
      </c>
      <c r="C554" s="3" t="s">
        <v>4662</v>
      </c>
      <c r="D554" t="str" cm="1">
        <f t="array" ref="D5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554">
        <v>45000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 s="6">
        <f>Table1[[#This Row],[pledged]]/Table1[[#This Row],[goal]]</f>
        <v>0</v>
      </c>
      <c r="Q554" s="12" t="e">
        <f>Table1[[#This Row],[pledged]]/Table1[[#This Row],[backers_count]]</f>
        <v>#DIV/0!</v>
      </c>
      <c r="R554" t="s">
        <v>8319</v>
      </c>
      <c r="S554" t="s">
        <v>8320</v>
      </c>
      <c r="T554" s="17">
        <f>(((Table1[[#This Row],[launched_at]]/60)/60)/24)+DATE(1970,1,1)</f>
        <v>42318.616851851853</v>
      </c>
      <c r="U554" s="17">
        <f>(((Table1[[#This Row],[deadline]]/60)/60)/24)+DATE(1970,1,1)</f>
        <v>42378.616851851853</v>
      </c>
    </row>
    <row r="555" spans="1:21">
      <c r="A555">
        <v>553</v>
      </c>
      <c r="B555" s="3" t="s">
        <v>554</v>
      </c>
      <c r="C555" s="3" t="s">
        <v>4663</v>
      </c>
      <c r="D555" t="str" cm="1">
        <f t="array" ref="D5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555">
        <v>25000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 s="6">
        <f>Table1[[#This Row],[pledged]]/Table1[[#This Row],[goal]]</f>
        <v>4.9199999999999999E-3</v>
      </c>
      <c r="Q555" s="12">
        <f>Table1[[#This Row],[pledged]]/Table1[[#This Row],[backers_count]]</f>
        <v>20.5</v>
      </c>
      <c r="R555" t="s">
        <v>8319</v>
      </c>
      <c r="S555" t="s">
        <v>8320</v>
      </c>
      <c r="T555" s="17">
        <f>(((Table1[[#This Row],[launched_at]]/60)/60)/24)+DATE(1970,1,1)</f>
        <v>41927.71980324074</v>
      </c>
      <c r="U555" s="17">
        <f>(((Table1[[#This Row],[deadline]]/60)/60)/24)+DATE(1970,1,1)</f>
        <v>41957.761469907404</v>
      </c>
    </row>
    <row r="556" spans="1:21">
      <c r="A556">
        <v>554</v>
      </c>
      <c r="B556" s="3" t="s">
        <v>555</v>
      </c>
      <c r="C556" s="3" t="s">
        <v>4664</v>
      </c>
      <c r="D556" t="str" cm="1">
        <f t="array" ref="D5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56">
        <v>3870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 s="6">
        <f>Table1[[#This Row],[pledged]]/Table1[[#This Row],[goal]]</f>
        <v>0.36589147286821705</v>
      </c>
      <c r="Q556" s="12">
        <f>Table1[[#This Row],[pledged]]/Table1[[#This Row],[backers_count]]</f>
        <v>64.36363636363636</v>
      </c>
      <c r="R556" t="s">
        <v>8319</v>
      </c>
      <c r="S556" t="s">
        <v>8320</v>
      </c>
      <c r="T556" s="17">
        <f>(((Table1[[#This Row],[launched_at]]/60)/60)/24)+DATE(1970,1,1)</f>
        <v>41901.684861111113</v>
      </c>
      <c r="U556" s="17">
        <f>(((Table1[[#This Row],[deadline]]/60)/60)/24)+DATE(1970,1,1)</f>
        <v>41931.684861111113</v>
      </c>
    </row>
    <row r="557" spans="1:21">
      <c r="A557">
        <v>555</v>
      </c>
      <c r="B557" s="3" t="s">
        <v>556</v>
      </c>
      <c r="C557" s="3" t="s">
        <v>4665</v>
      </c>
      <c r="D557" t="str" cm="1">
        <f t="array" ref="D5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57">
        <v>7500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 s="6">
        <f>Table1[[#This Row],[pledged]]/Table1[[#This Row],[goal]]</f>
        <v>0</v>
      </c>
      <c r="Q557" s="12" t="e">
        <f>Table1[[#This Row],[pledged]]/Table1[[#This Row],[backers_count]]</f>
        <v>#DIV/0!</v>
      </c>
      <c r="R557" t="s">
        <v>8319</v>
      </c>
      <c r="S557" t="s">
        <v>8320</v>
      </c>
      <c r="T557" s="17">
        <f>(((Table1[[#This Row],[launched_at]]/60)/60)/24)+DATE(1970,1,1)</f>
        <v>42503.353506944448</v>
      </c>
      <c r="U557" s="17">
        <f>(((Table1[[#This Row],[deadline]]/60)/60)/24)+DATE(1970,1,1)</f>
        <v>42533.353506944448</v>
      </c>
    </row>
    <row r="558" spans="1:21">
      <c r="A558">
        <v>556</v>
      </c>
      <c r="B558" s="3" t="s">
        <v>557</v>
      </c>
      <c r="C558" s="3" t="s">
        <v>4666</v>
      </c>
      <c r="D558" t="str" cm="1">
        <f t="array" ref="D5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58">
        <v>8000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 s="6">
        <f>Table1[[#This Row],[pledged]]/Table1[[#This Row],[goal]]</f>
        <v>2.5000000000000001E-2</v>
      </c>
      <c r="Q558" s="12">
        <f>Table1[[#This Row],[pledged]]/Table1[[#This Row],[backers_count]]</f>
        <v>200</v>
      </c>
      <c r="R558" t="s">
        <v>8319</v>
      </c>
      <c r="S558" t="s">
        <v>8320</v>
      </c>
      <c r="T558" s="17">
        <f>(((Table1[[#This Row],[launched_at]]/60)/60)/24)+DATE(1970,1,1)</f>
        <v>42345.860150462962</v>
      </c>
      <c r="U558" s="17">
        <f>(((Table1[[#This Row],[deadline]]/60)/60)/24)+DATE(1970,1,1)</f>
        <v>42375.860150462962</v>
      </c>
    </row>
    <row r="559" spans="1:21">
      <c r="A559">
        <v>557</v>
      </c>
      <c r="B559" s="3" t="s">
        <v>558</v>
      </c>
      <c r="C559" s="3" t="s">
        <v>4667</v>
      </c>
      <c r="D559" t="str" cm="1">
        <f t="array" ref="D5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59">
        <v>150000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 s="6">
        <f>Table1[[#This Row],[pledged]]/Table1[[#This Row],[goal]]</f>
        <v>9.1066666666666674E-3</v>
      </c>
      <c r="Q559" s="12">
        <f>Table1[[#This Row],[pledged]]/Table1[[#This Row],[backers_count]]</f>
        <v>68.3</v>
      </c>
      <c r="R559" t="s">
        <v>8319</v>
      </c>
      <c r="S559" t="s">
        <v>8320</v>
      </c>
      <c r="T559" s="17">
        <f>(((Table1[[#This Row],[launched_at]]/60)/60)/24)+DATE(1970,1,1)</f>
        <v>42676.942164351851</v>
      </c>
      <c r="U559" s="17">
        <f>(((Table1[[#This Row],[deadline]]/60)/60)/24)+DATE(1970,1,1)</f>
        <v>42706.983831018515</v>
      </c>
    </row>
    <row r="560" spans="1:21">
      <c r="A560">
        <v>558</v>
      </c>
      <c r="B560" s="3" t="s">
        <v>559</v>
      </c>
      <c r="C560" s="3" t="s">
        <v>4668</v>
      </c>
      <c r="D560" t="str" cm="1">
        <f t="array" ref="D5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560">
        <v>750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 s="6">
        <f>Table1[[#This Row],[pledged]]/Table1[[#This Row],[goal]]</f>
        <v>0</v>
      </c>
      <c r="Q560" s="12" t="e">
        <f>Table1[[#This Row],[pledged]]/Table1[[#This Row],[backers_count]]</f>
        <v>#DIV/0!</v>
      </c>
      <c r="R560" t="s">
        <v>8319</v>
      </c>
      <c r="S560" t="s">
        <v>8320</v>
      </c>
      <c r="T560" s="17">
        <f>(((Table1[[#This Row],[launched_at]]/60)/60)/24)+DATE(1970,1,1)</f>
        <v>42057.883159722223</v>
      </c>
      <c r="U560" s="17">
        <f>(((Table1[[#This Row],[deadline]]/60)/60)/24)+DATE(1970,1,1)</f>
        <v>42087.841493055559</v>
      </c>
    </row>
    <row r="561" spans="1:21">
      <c r="A561">
        <v>559</v>
      </c>
      <c r="B561" s="3" t="s">
        <v>560</v>
      </c>
      <c r="C561" s="3" t="s">
        <v>4669</v>
      </c>
      <c r="D561" t="str" cm="1">
        <f t="array" ref="D5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61">
        <v>240000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 s="6">
        <f>Table1[[#This Row],[pledged]]/Table1[[#This Row],[goal]]</f>
        <v>2.0833333333333335E-4</v>
      </c>
      <c r="Q561" s="12">
        <f>Table1[[#This Row],[pledged]]/Table1[[#This Row],[backers_count]]</f>
        <v>50</v>
      </c>
      <c r="R561" t="s">
        <v>8319</v>
      </c>
      <c r="S561" t="s">
        <v>8320</v>
      </c>
      <c r="T561" s="17">
        <f>(((Table1[[#This Row],[launched_at]]/60)/60)/24)+DATE(1970,1,1)</f>
        <v>42321.283101851848</v>
      </c>
      <c r="U561" s="17">
        <f>(((Table1[[#This Row],[deadline]]/60)/60)/24)+DATE(1970,1,1)</f>
        <v>42351.283101851848</v>
      </c>
    </row>
    <row r="562" spans="1:21">
      <c r="A562">
        <v>560</v>
      </c>
      <c r="B562" s="3" t="s">
        <v>561</v>
      </c>
      <c r="C562" s="3" t="s">
        <v>4670</v>
      </c>
      <c r="D562" t="str" cm="1">
        <f t="array" ref="D5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62">
        <v>100000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 s="6">
        <f>Table1[[#This Row],[pledged]]/Table1[[#This Row],[goal]]</f>
        <v>1.2E-4</v>
      </c>
      <c r="Q562" s="12">
        <f>Table1[[#This Row],[pledged]]/Table1[[#This Row],[backers_count]]</f>
        <v>4</v>
      </c>
      <c r="R562" t="s">
        <v>8319</v>
      </c>
      <c r="S562" t="s">
        <v>8320</v>
      </c>
      <c r="T562" s="17">
        <f>(((Table1[[#This Row],[launched_at]]/60)/60)/24)+DATE(1970,1,1)</f>
        <v>41960.771354166667</v>
      </c>
      <c r="U562" s="17">
        <f>(((Table1[[#This Row],[deadline]]/60)/60)/24)+DATE(1970,1,1)</f>
        <v>41990.771354166667</v>
      </c>
    </row>
    <row r="563" spans="1:21">
      <c r="A563">
        <v>561</v>
      </c>
      <c r="B563" s="3" t="s">
        <v>562</v>
      </c>
      <c r="C563" s="3" t="s">
        <v>4671</v>
      </c>
      <c r="D563" t="str" cm="1">
        <f t="array" ref="D5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563">
        <v>15000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 s="6">
        <f>Table1[[#This Row],[pledged]]/Table1[[#This Row],[goal]]</f>
        <v>3.6666666666666666E-3</v>
      </c>
      <c r="Q563" s="12">
        <f>Table1[[#This Row],[pledged]]/Table1[[#This Row],[backers_count]]</f>
        <v>27.5</v>
      </c>
      <c r="R563" t="s">
        <v>8319</v>
      </c>
      <c r="S563" t="s">
        <v>8320</v>
      </c>
      <c r="T563" s="17">
        <f>(((Table1[[#This Row],[launched_at]]/60)/60)/24)+DATE(1970,1,1)</f>
        <v>42268.658715277779</v>
      </c>
      <c r="U563" s="17">
        <f>(((Table1[[#This Row],[deadline]]/60)/60)/24)+DATE(1970,1,1)</f>
        <v>42303.658715277779</v>
      </c>
    </row>
    <row r="564" spans="1:21">
      <c r="A564">
        <v>562</v>
      </c>
      <c r="B564" s="3" t="s">
        <v>563</v>
      </c>
      <c r="C564" s="3" t="s">
        <v>4672</v>
      </c>
      <c r="D564" t="str" cm="1">
        <f t="array" ref="D5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64">
        <v>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 s="6">
        <f>Table1[[#This Row],[pledged]]/Table1[[#This Row],[goal]]</f>
        <v>0</v>
      </c>
      <c r="Q564" s="12" t="e">
        <f>Table1[[#This Row],[pledged]]/Table1[[#This Row],[backers_count]]</f>
        <v>#DIV/0!</v>
      </c>
      <c r="R564" t="s">
        <v>8319</v>
      </c>
      <c r="S564" t="s">
        <v>8320</v>
      </c>
      <c r="T564" s="17">
        <f>(((Table1[[#This Row],[launched_at]]/60)/60)/24)+DATE(1970,1,1)</f>
        <v>42692.389062500006</v>
      </c>
      <c r="U564" s="17">
        <f>(((Table1[[#This Row],[deadline]]/60)/60)/24)+DATE(1970,1,1)</f>
        <v>42722.389062500006</v>
      </c>
    </row>
    <row r="565" spans="1:21">
      <c r="A565">
        <v>563</v>
      </c>
      <c r="B565" s="3" t="s">
        <v>564</v>
      </c>
      <c r="C565" s="3" t="s">
        <v>4673</v>
      </c>
      <c r="D565" t="str" cm="1">
        <f t="array" ref="D5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65">
        <v>75000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 s="6">
        <f>Table1[[#This Row],[pledged]]/Table1[[#This Row],[goal]]</f>
        <v>9.0666666666666662E-4</v>
      </c>
      <c r="Q565" s="12">
        <f>Table1[[#This Row],[pledged]]/Table1[[#This Row],[backers_count]]</f>
        <v>34</v>
      </c>
      <c r="R565" t="s">
        <v>8319</v>
      </c>
      <c r="S565" t="s">
        <v>8320</v>
      </c>
      <c r="T565" s="17">
        <f>(((Table1[[#This Row],[launched_at]]/60)/60)/24)+DATE(1970,1,1)</f>
        <v>42022.069988425923</v>
      </c>
      <c r="U565" s="17">
        <f>(((Table1[[#This Row],[deadline]]/60)/60)/24)+DATE(1970,1,1)</f>
        <v>42052.069988425923</v>
      </c>
    </row>
    <row r="566" spans="1:21">
      <c r="A566">
        <v>564</v>
      </c>
      <c r="B566" s="3" t="s">
        <v>565</v>
      </c>
      <c r="C566" s="3" t="s">
        <v>4674</v>
      </c>
      <c r="D566" t="str" cm="1">
        <f t="array" ref="D5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566">
        <v>18000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 s="6">
        <f>Table1[[#This Row],[pledged]]/Table1[[#This Row],[goal]]</f>
        <v>5.5555555555555558E-5</v>
      </c>
      <c r="Q566" s="12">
        <f>Table1[[#This Row],[pledged]]/Table1[[#This Row],[backers_count]]</f>
        <v>1</v>
      </c>
      <c r="R566" t="s">
        <v>8319</v>
      </c>
      <c r="S566" t="s">
        <v>8320</v>
      </c>
      <c r="T566" s="17">
        <f>(((Table1[[#This Row],[launched_at]]/60)/60)/24)+DATE(1970,1,1)</f>
        <v>42411.942997685182</v>
      </c>
      <c r="U566" s="17">
        <f>(((Table1[[#This Row],[deadline]]/60)/60)/24)+DATE(1970,1,1)</f>
        <v>42441.942997685182</v>
      </c>
    </row>
    <row r="567" spans="1:21">
      <c r="A567">
        <v>565</v>
      </c>
      <c r="B567" s="3" t="s">
        <v>566</v>
      </c>
      <c r="C567" s="3" t="s">
        <v>4675</v>
      </c>
      <c r="D567" t="str" cm="1">
        <f t="array" ref="D5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567">
        <v>25000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 s="6">
        <f>Table1[[#This Row],[pledged]]/Table1[[#This Row],[goal]]</f>
        <v>0</v>
      </c>
      <c r="Q567" s="12" t="e">
        <f>Table1[[#This Row],[pledged]]/Table1[[#This Row],[backers_count]]</f>
        <v>#DIV/0!</v>
      </c>
      <c r="R567" t="s">
        <v>8319</v>
      </c>
      <c r="S567" t="s">
        <v>8320</v>
      </c>
      <c r="T567" s="17">
        <f>(((Table1[[#This Row],[launched_at]]/60)/60)/24)+DATE(1970,1,1)</f>
        <v>42165.785289351858</v>
      </c>
      <c r="U567" s="17">
        <f>(((Table1[[#This Row],[deadline]]/60)/60)/24)+DATE(1970,1,1)</f>
        <v>42195.785289351858</v>
      </c>
    </row>
    <row r="568" spans="1:21">
      <c r="A568">
        <v>566</v>
      </c>
      <c r="B568" s="3" t="s">
        <v>567</v>
      </c>
      <c r="C568" s="3" t="s">
        <v>4676</v>
      </c>
      <c r="D568" t="str" cm="1">
        <f t="array" ref="D5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68">
        <v>5000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 s="6">
        <f>Table1[[#This Row],[pledged]]/Table1[[#This Row],[goal]]</f>
        <v>2.0000000000000001E-4</v>
      </c>
      <c r="Q568" s="12">
        <f>Table1[[#This Row],[pledged]]/Table1[[#This Row],[backers_count]]</f>
        <v>1</v>
      </c>
      <c r="R568" t="s">
        <v>8319</v>
      </c>
      <c r="S568" t="s">
        <v>8320</v>
      </c>
      <c r="T568" s="17">
        <f>(((Table1[[#This Row],[launched_at]]/60)/60)/24)+DATE(1970,1,1)</f>
        <v>42535.68440972222</v>
      </c>
      <c r="U568" s="17">
        <f>(((Table1[[#This Row],[deadline]]/60)/60)/24)+DATE(1970,1,1)</f>
        <v>42565.68440972222</v>
      </c>
    </row>
    <row r="569" spans="1:21">
      <c r="A569">
        <v>567</v>
      </c>
      <c r="B569" s="3" t="s">
        <v>568</v>
      </c>
      <c r="C569" s="3" t="s">
        <v>4677</v>
      </c>
      <c r="D569" t="str" cm="1">
        <f t="array" ref="D5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569">
        <v>10000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 s="6">
        <f>Table1[[#This Row],[pledged]]/Table1[[#This Row],[goal]]</f>
        <v>0</v>
      </c>
      <c r="Q569" s="12" t="e">
        <f>Table1[[#This Row],[pledged]]/Table1[[#This Row],[backers_count]]</f>
        <v>#DIV/0!</v>
      </c>
      <c r="R569" t="s">
        <v>8319</v>
      </c>
      <c r="S569" t="s">
        <v>8320</v>
      </c>
      <c r="T569" s="17">
        <f>(((Table1[[#This Row],[launched_at]]/60)/60)/24)+DATE(1970,1,1)</f>
        <v>41975.842523148152</v>
      </c>
      <c r="U569" s="17">
        <f>(((Table1[[#This Row],[deadline]]/60)/60)/24)+DATE(1970,1,1)</f>
        <v>42005.842523148152</v>
      </c>
    </row>
    <row r="570" spans="1:21" ht="28.8">
      <c r="A570">
        <v>568</v>
      </c>
      <c r="B570" s="3" t="s">
        <v>569</v>
      </c>
      <c r="C570" s="3" t="s">
        <v>4678</v>
      </c>
      <c r="D570" t="str" cm="1">
        <f t="array" ref="D5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570">
        <v>24500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 s="6">
        <f>Table1[[#This Row],[pledged]]/Table1[[#This Row],[goal]]</f>
        <v>0.01</v>
      </c>
      <c r="Q570" s="12">
        <f>Table1[[#This Row],[pledged]]/Table1[[#This Row],[backers_count]]</f>
        <v>49</v>
      </c>
      <c r="R570" t="s">
        <v>8319</v>
      </c>
      <c r="S570" t="s">
        <v>8320</v>
      </c>
      <c r="T570" s="17">
        <f>(((Table1[[#This Row],[launched_at]]/60)/60)/24)+DATE(1970,1,1)</f>
        <v>42348.9215625</v>
      </c>
      <c r="U570" s="17">
        <f>(((Table1[[#This Row],[deadline]]/60)/60)/24)+DATE(1970,1,1)</f>
        <v>42385.458333333328</v>
      </c>
    </row>
    <row r="571" spans="1:21">
      <c r="A571">
        <v>569</v>
      </c>
      <c r="B571" s="3" t="s">
        <v>570</v>
      </c>
      <c r="C571" s="3" t="s">
        <v>4679</v>
      </c>
      <c r="D571" t="str" cm="1">
        <f t="array" ref="D5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71">
        <v>2500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 s="6">
        <f>Table1[[#This Row],[pledged]]/Table1[[#This Row],[goal]]</f>
        <v>8.0000000000000002E-3</v>
      </c>
      <c r="Q571" s="12">
        <f>Table1[[#This Row],[pledged]]/Table1[[#This Row],[backers_count]]</f>
        <v>20</v>
      </c>
      <c r="R571" t="s">
        <v>8319</v>
      </c>
      <c r="S571" t="s">
        <v>8320</v>
      </c>
      <c r="T571" s="17">
        <f>(((Table1[[#This Row],[launched_at]]/60)/60)/24)+DATE(1970,1,1)</f>
        <v>42340.847361111111</v>
      </c>
      <c r="U571" s="17">
        <f>(((Table1[[#This Row],[deadline]]/60)/60)/24)+DATE(1970,1,1)</f>
        <v>42370.847361111111</v>
      </c>
    </row>
    <row r="572" spans="1:21">
      <c r="A572">
        <v>570</v>
      </c>
      <c r="B572" s="3" t="s">
        <v>571</v>
      </c>
      <c r="C572" s="3" t="s">
        <v>4680</v>
      </c>
      <c r="D572" t="str" cm="1">
        <f t="array" ref="D5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72">
        <v>85000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 s="6">
        <f>Table1[[#This Row],[pledged]]/Table1[[#This Row],[goal]]</f>
        <v>1.6705882352941177E-3</v>
      </c>
      <c r="Q572" s="12">
        <f>Table1[[#This Row],[pledged]]/Table1[[#This Row],[backers_count]]</f>
        <v>142</v>
      </c>
      <c r="R572" t="s">
        <v>8319</v>
      </c>
      <c r="S572" t="s">
        <v>8320</v>
      </c>
      <c r="T572" s="17">
        <f>(((Table1[[#This Row],[launched_at]]/60)/60)/24)+DATE(1970,1,1)</f>
        <v>42388.798252314817</v>
      </c>
      <c r="U572" s="17">
        <f>(((Table1[[#This Row],[deadline]]/60)/60)/24)+DATE(1970,1,1)</f>
        <v>42418.798252314817</v>
      </c>
    </row>
    <row r="573" spans="1:21">
      <c r="A573">
        <v>571</v>
      </c>
      <c r="B573" s="3" t="s">
        <v>572</v>
      </c>
      <c r="C573" s="3" t="s">
        <v>4681</v>
      </c>
      <c r="D573" t="str" cm="1">
        <f t="array" ref="D5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573">
        <v>25000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 s="6">
        <f>Table1[[#This Row],[pledged]]/Table1[[#This Row],[goal]]</f>
        <v>4.2399999999999998E-3</v>
      </c>
      <c r="Q573" s="12">
        <f>Table1[[#This Row],[pledged]]/Table1[[#This Row],[backers_count]]</f>
        <v>53</v>
      </c>
      <c r="R573" t="s">
        <v>8319</v>
      </c>
      <c r="S573" t="s">
        <v>8320</v>
      </c>
      <c r="T573" s="17">
        <f>(((Table1[[#This Row],[launched_at]]/60)/60)/24)+DATE(1970,1,1)</f>
        <v>42192.816238425927</v>
      </c>
      <c r="U573" s="17">
        <f>(((Table1[[#This Row],[deadline]]/60)/60)/24)+DATE(1970,1,1)</f>
        <v>42212.165972222225</v>
      </c>
    </row>
    <row r="574" spans="1:21">
      <c r="A574">
        <v>572</v>
      </c>
      <c r="B574" s="3" t="s">
        <v>573</v>
      </c>
      <c r="C574" s="3" t="s">
        <v>4682</v>
      </c>
      <c r="D574" t="str" cm="1">
        <f t="array" ref="D5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74">
        <v>2500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 s="6">
        <f>Table1[[#This Row],[pledged]]/Table1[[#This Row],[goal]]</f>
        <v>0</v>
      </c>
      <c r="Q574" s="12" t="e">
        <f>Table1[[#This Row],[pledged]]/Table1[[#This Row],[backers_count]]</f>
        <v>#DIV/0!</v>
      </c>
      <c r="R574" t="s">
        <v>8319</v>
      </c>
      <c r="S574" t="s">
        <v>8320</v>
      </c>
      <c r="T574" s="17">
        <f>(((Table1[[#This Row],[launched_at]]/60)/60)/24)+DATE(1970,1,1)</f>
        <v>42282.71629629629</v>
      </c>
      <c r="U574" s="17">
        <f>(((Table1[[#This Row],[deadline]]/60)/60)/24)+DATE(1970,1,1)</f>
        <v>42312.757962962962</v>
      </c>
    </row>
    <row r="575" spans="1:21">
      <c r="A575">
        <v>573</v>
      </c>
      <c r="B575" s="3" t="s">
        <v>574</v>
      </c>
      <c r="C575" s="3" t="s">
        <v>4683</v>
      </c>
      <c r="D575" t="str" cm="1">
        <f t="array" ref="D5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75">
        <v>88888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 s="6">
        <f>Table1[[#This Row],[pledged]]/Table1[[#This Row],[goal]]</f>
        <v>3.892538925389254E-3</v>
      </c>
      <c r="Q575" s="12">
        <f>Table1[[#This Row],[pledged]]/Table1[[#This Row],[backers_count]]</f>
        <v>38.444444444444443</v>
      </c>
      <c r="R575" t="s">
        <v>8319</v>
      </c>
      <c r="S575" t="s">
        <v>8320</v>
      </c>
      <c r="T575" s="17">
        <f>(((Table1[[#This Row],[launched_at]]/60)/60)/24)+DATE(1970,1,1)</f>
        <v>41963.050127314811</v>
      </c>
      <c r="U575" s="17">
        <f>(((Table1[[#This Row],[deadline]]/60)/60)/24)+DATE(1970,1,1)</f>
        <v>42022.05</v>
      </c>
    </row>
    <row r="576" spans="1:21">
      <c r="A576">
        <v>574</v>
      </c>
      <c r="B576" s="3" t="s">
        <v>575</v>
      </c>
      <c r="C576" s="3" t="s">
        <v>4684</v>
      </c>
      <c r="D576" t="str" cm="1">
        <f t="array" ref="D5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576">
        <v>11180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 s="6">
        <f>Table1[[#This Row],[pledged]]/Table1[[#This Row],[goal]]</f>
        <v>7.1556350626118068E-3</v>
      </c>
      <c r="Q576" s="12">
        <f>Table1[[#This Row],[pledged]]/Table1[[#This Row],[backers_count]]</f>
        <v>20</v>
      </c>
      <c r="R576" t="s">
        <v>8319</v>
      </c>
      <c r="S576" t="s">
        <v>8320</v>
      </c>
      <c r="T576" s="17">
        <f>(((Table1[[#This Row],[launched_at]]/60)/60)/24)+DATE(1970,1,1)</f>
        <v>42632.443368055552</v>
      </c>
      <c r="U576" s="17">
        <f>(((Table1[[#This Row],[deadline]]/60)/60)/24)+DATE(1970,1,1)</f>
        <v>42662.443368055552</v>
      </c>
    </row>
    <row r="577" spans="1:21">
      <c r="A577">
        <v>575</v>
      </c>
      <c r="B577" s="3" t="s">
        <v>576</v>
      </c>
      <c r="C577" s="3" t="s">
        <v>4685</v>
      </c>
      <c r="D577" t="str" cm="1">
        <f t="array" ref="D5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77">
        <v>60000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 s="6">
        <f>Table1[[#This Row],[pledged]]/Table1[[#This Row],[goal]]</f>
        <v>4.3166666666666666E-3</v>
      </c>
      <c r="Q577" s="12">
        <f>Table1[[#This Row],[pledged]]/Table1[[#This Row],[backers_count]]</f>
        <v>64.75</v>
      </c>
      <c r="R577" t="s">
        <v>8319</v>
      </c>
      <c r="S577" t="s">
        <v>8320</v>
      </c>
      <c r="T577" s="17">
        <f>(((Table1[[#This Row],[launched_at]]/60)/60)/24)+DATE(1970,1,1)</f>
        <v>42138.692627314813</v>
      </c>
      <c r="U577" s="17">
        <f>(((Table1[[#This Row],[deadline]]/60)/60)/24)+DATE(1970,1,1)</f>
        <v>42168.692627314813</v>
      </c>
    </row>
    <row r="578" spans="1:21">
      <c r="A578">
        <v>576</v>
      </c>
      <c r="B578" s="3" t="s">
        <v>577</v>
      </c>
      <c r="C578" s="3" t="s">
        <v>4686</v>
      </c>
      <c r="D578" t="str" cm="1">
        <f t="array" ref="D5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78">
        <v>80000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 s="6">
        <f>Table1[[#This Row],[pledged]]/Table1[[#This Row],[goal]]</f>
        <v>1.2500000000000001E-5</v>
      </c>
      <c r="Q578" s="12">
        <f>Table1[[#This Row],[pledged]]/Table1[[#This Row],[backers_count]]</f>
        <v>1</v>
      </c>
      <c r="R578" t="s">
        <v>8319</v>
      </c>
      <c r="S578" t="s">
        <v>8320</v>
      </c>
      <c r="T578" s="17">
        <f>(((Table1[[#This Row],[launched_at]]/60)/60)/24)+DATE(1970,1,1)</f>
        <v>42031.471666666665</v>
      </c>
      <c r="U578" s="17">
        <f>(((Table1[[#This Row],[deadline]]/60)/60)/24)+DATE(1970,1,1)</f>
        <v>42091.43</v>
      </c>
    </row>
    <row r="579" spans="1:21">
      <c r="A579">
        <v>577</v>
      </c>
      <c r="B579" s="3" t="s">
        <v>578</v>
      </c>
      <c r="C579" s="3" t="s">
        <v>4687</v>
      </c>
      <c r="D579" t="str" cm="1">
        <f t="array" ref="D5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79">
        <v>5000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 s="6">
        <f>Table1[[#This Row],[pledged]]/Table1[[#This Row],[goal]]</f>
        <v>2E-3</v>
      </c>
      <c r="Q579" s="12">
        <f>Table1[[#This Row],[pledged]]/Table1[[#This Row],[backers_count]]</f>
        <v>10</v>
      </c>
      <c r="R579" t="s">
        <v>8319</v>
      </c>
      <c r="S579" t="s">
        <v>8320</v>
      </c>
      <c r="T579" s="17">
        <f>(((Table1[[#This Row],[launched_at]]/60)/60)/24)+DATE(1970,1,1)</f>
        <v>42450.589143518519</v>
      </c>
      <c r="U579" s="17">
        <f>(((Table1[[#This Row],[deadline]]/60)/60)/24)+DATE(1970,1,1)</f>
        <v>42510.589143518519</v>
      </c>
    </row>
    <row r="580" spans="1:21">
      <c r="A580">
        <v>578</v>
      </c>
      <c r="B580" s="3" t="s">
        <v>579</v>
      </c>
      <c r="C580" s="3" t="s">
        <v>4688</v>
      </c>
      <c r="D580" t="str" cm="1">
        <f t="array" ref="D5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80">
        <v>125000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 s="6">
        <f>Table1[[#This Row],[pledged]]/Table1[[#This Row],[goal]]</f>
        <v>1.12E-4</v>
      </c>
      <c r="Q580" s="12">
        <f>Table1[[#This Row],[pledged]]/Table1[[#This Row],[backers_count]]</f>
        <v>2</v>
      </c>
      <c r="R580" t="s">
        <v>8319</v>
      </c>
      <c r="S580" t="s">
        <v>8320</v>
      </c>
      <c r="T580" s="17">
        <f>(((Table1[[#This Row],[launched_at]]/60)/60)/24)+DATE(1970,1,1)</f>
        <v>42230.578622685185</v>
      </c>
      <c r="U580" s="17">
        <f>(((Table1[[#This Row],[deadline]]/60)/60)/24)+DATE(1970,1,1)</f>
        <v>42254.578622685185</v>
      </c>
    </row>
    <row r="581" spans="1:21">
      <c r="A581">
        <v>579</v>
      </c>
      <c r="B581" s="3" t="s">
        <v>580</v>
      </c>
      <c r="C581" s="3" t="s">
        <v>4689</v>
      </c>
      <c r="D581" t="str" cm="1">
        <f t="array" ref="D5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581">
        <v>12000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 s="6">
        <f>Table1[[#This Row],[pledged]]/Table1[[#This Row],[goal]]</f>
        <v>1.4583333333333334E-2</v>
      </c>
      <c r="Q581" s="12">
        <f>Table1[[#This Row],[pledged]]/Table1[[#This Row],[backers_count]]</f>
        <v>35</v>
      </c>
      <c r="R581" t="s">
        <v>8319</v>
      </c>
      <c r="S581" t="s">
        <v>8320</v>
      </c>
      <c r="T581" s="17">
        <f>(((Table1[[#This Row],[launched_at]]/60)/60)/24)+DATE(1970,1,1)</f>
        <v>41968.852118055554</v>
      </c>
      <c r="U581" s="17">
        <f>(((Table1[[#This Row],[deadline]]/60)/60)/24)+DATE(1970,1,1)</f>
        <v>41998.852118055554</v>
      </c>
    </row>
    <row r="582" spans="1:21">
      <c r="A582">
        <v>580</v>
      </c>
      <c r="B582" s="3" t="s">
        <v>581</v>
      </c>
      <c r="C582" s="3" t="s">
        <v>4690</v>
      </c>
      <c r="D582" t="str" cm="1">
        <f t="array" ref="D5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82">
        <v>3000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 s="6">
        <f>Table1[[#This Row],[pledged]]/Table1[[#This Row],[goal]]</f>
        <v>3.3333333333333332E-4</v>
      </c>
      <c r="Q582" s="12">
        <f>Table1[[#This Row],[pledged]]/Table1[[#This Row],[backers_count]]</f>
        <v>1</v>
      </c>
      <c r="R582" t="s">
        <v>8319</v>
      </c>
      <c r="S582" t="s">
        <v>8320</v>
      </c>
      <c r="T582" s="17">
        <f>(((Table1[[#This Row],[launched_at]]/60)/60)/24)+DATE(1970,1,1)</f>
        <v>42605.908182870371</v>
      </c>
      <c r="U582" s="17">
        <f>(((Table1[[#This Row],[deadline]]/60)/60)/24)+DATE(1970,1,1)</f>
        <v>42635.908182870371</v>
      </c>
    </row>
    <row r="583" spans="1:21">
      <c r="A583">
        <v>581</v>
      </c>
      <c r="B583" s="3" t="s">
        <v>582</v>
      </c>
      <c r="C583" s="3" t="s">
        <v>4691</v>
      </c>
      <c r="D583" t="str" cm="1">
        <f t="array" ref="D5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583">
        <v>400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 s="6">
        <f>Table1[[#This Row],[pledged]]/Table1[[#This Row],[goal]]</f>
        <v>0</v>
      </c>
      <c r="Q583" s="12" t="e">
        <f>Table1[[#This Row],[pledged]]/Table1[[#This Row],[backers_count]]</f>
        <v>#DIV/0!</v>
      </c>
      <c r="R583" t="s">
        <v>8319</v>
      </c>
      <c r="S583" t="s">
        <v>8320</v>
      </c>
      <c r="T583" s="17">
        <f>(((Table1[[#This Row],[launched_at]]/60)/60)/24)+DATE(1970,1,1)</f>
        <v>42188.012777777782</v>
      </c>
      <c r="U583" s="17">
        <f>(((Table1[[#This Row],[deadline]]/60)/60)/24)+DATE(1970,1,1)</f>
        <v>42218.012777777782</v>
      </c>
    </row>
    <row r="584" spans="1:21">
      <c r="A584">
        <v>582</v>
      </c>
      <c r="B584" s="3" t="s">
        <v>583</v>
      </c>
      <c r="C584" s="3" t="s">
        <v>4692</v>
      </c>
      <c r="D584" t="str" cm="1">
        <f t="array" ref="D5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84">
        <v>100000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 s="6">
        <f>Table1[[#This Row],[pledged]]/Table1[[#This Row],[goal]]</f>
        <v>0</v>
      </c>
      <c r="Q584" s="12" t="e">
        <f>Table1[[#This Row],[pledged]]/Table1[[#This Row],[backers_count]]</f>
        <v>#DIV/0!</v>
      </c>
      <c r="R584" t="s">
        <v>8319</v>
      </c>
      <c r="S584" t="s">
        <v>8320</v>
      </c>
      <c r="T584" s="17">
        <f>(((Table1[[#This Row],[launched_at]]/60)/60)/24)+DATE(1970,1,1)</f>
        <v>42055.739803240736</v>
      </c>
      <c r="U584" s="17">
        <f>(((Table1[[#This Row],[deadline]]/60)/60)/24)+DATE(1970,1,1)</f>
        <v>42078.75</v>
      </c>
    </row>
    <row r="585" spans="1:21">
      <c r="A585">
        <v>583</v>
      </c>
      <c r="B585" s="3" t="s">
        <v>584</v>
      </c>
      <c r="C585" s="3" t="s">
        <v>4693</v>
      </c>
      <c r="D585" t="str" cm="1">
        <f t="array" ref="D5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85">
        <v>9000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 s="6">
        <f>Table1[[#This Row],[pledged]]/Table1[[#This Row],[goal]]</f>
        <v>1.1111111111111112E-4</v>
      </c>
      <c r="Q585" s="12">
        <f>Table1[[#This Row],[pledged]]/Table1[[#This Row],[backers_count]]</f>
        <v>1</v>
      </c>
      <c r="R585" t="s">
        <v>8319</v>
      </c>
      <c r="S585" t="s">
        <v>8320</v>
      </c>
      <c r="T585" s="17">
        <f>(((Table1[[#This Row],[launched_at]]/60)/60)/24)+DATE(1970,1,1)</f>
        <v>42052.93850694444</v>
      </c>
      <c r="U585" s="17">
        <f>(((Table1[[#This Row],[deadline]]/60)/60)/24)+DATE(1970,1,1)</f>
        <v>42082.896840277783</v>
      </c>
    </row>
    <row r="586" spans="1:21">
      <c r="A586">
        <v>584</v>
      </c>
      <c r="B586" s="3" t="s">
        <v>585</v>
      </c>
      <c r="C586" s="3" t="s">
        <v>4694</v>
      </c>
      <c r="D586" t="str" cm="1">
        <f t="array" ref="D5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586">
        <v>1000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 s="6">
        <f>Table1[[#This Row],[pledged]]/Table1[[#This Row],[goal]]</f>
        <v>0.01</v>
      </c>
      <c r="Q586" s="12">
        <f>Table1[[#This Row],[pledged]]/Table1[[#This Row],[backers_count]]</f>
        <v>5</v>
      </c>
      <c r="R586" t="s">
        <v>8319</v>
      </c>
      <c r="S586" t="s">
        <v>8320</v>
      </c>
      <c r="T586" s="17">
        <f>(((Table1[[#This Row],[launched_at]]/60)/60)/24)+DATE(1970,1,1)</f>
        <v>42049.716620370367</v>
      </c>
      <c r="U586" s="17">
        <f>(((Table1[[#This Row],[deadline]]/60)/60)/24)+DATE(1970,1,1)</f>
        <v>42079.674953703703</v>
      </c>
    </row>
    <row r="587" spans="1:21" ht="43.2">
      <c r="A587">
        <v>585</v>
      </c>
      <c r="B587" s="3" t="s">
        <v>586</v>
      </c>
      <c r="C587" s="3" t="s">
        <v>4695</v>
      </c>
      <c r="D587" t="str" cm="1">
        <f t="array" ref="D5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87">
        <v>9000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 s="6">
        <f>Table1[[#This Row],[pledged]]/Table1[[#This Row],[goal]]</f>
        <v>0</v>
      </c>
      <c r="Q587" s="12" t="e">
        <f>Table1[[#This Row],[pledged]]/Table1[[#This Row],[backers_count]]</f>
        <v>#DIV/0!</v>
      </c>
      <c r="R587" t="s">
        <v>8319</v>
      </c>
      <c r="S587" t="s">
        <v>8320</v>
      </c>
      <c r="T587" s="17">
        <f>(((Table1[[#This Row],[launched_at]]/60)/60)/24)+DATE(1970,1,1)</f>
        <v>42283.3909375</v>
      </c>
      <c r="U587" s="17">
        <f>(((Table1[[#This Row],[deadline]]/60)/60)/24)+DATE(1970,1,1)</f>
        <v>42339</v>
      </c>
    </row>
    <row r="588" spans="1:21">
      <c r="A588">
        <v>586</v>
      </c>
      <c r="B588" s="3" t="s">
        <v>587</v>
      </c>
      <c r="C588" s="3" t="s">
        <v>4696</v>
      </c>
      <c r="D588" t="str" cm="1">
        <f t="array" ref="D5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588">
        <v>10000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 s="6">
        <f>Table1[[#This Row],[pledged]]/Table1[[#This Row],[goal]]</f>
        <v>5.5999999999999999E-3</v>
      </c>
      <c r="Q588" s="12">
        <f>Table1[[#This Row],[pledged]]/Table1[[#This Row],[backers_count]]</f>
        <v>14</v>
      </c>
      <c r="R588" t="s">
        <v>8319</v>
      </c>
      <c r="S588" t="s">
        <v>8320</v>
      </c>
      <c r="T588" s="17">
        <f>(((Table1[[#This Row],[launched_at]]/60)/60)/24)+DATE(1970,1,1)</f>
        <v>42020.854247685187</v>
      </c>
      <c r="U588" s="17">
        <f>(((Table1[[#This Row],[deadline]]/60)/60)/24)+DATE(1970,1,1)</f>
        <v>42050.854247685187</v>
      </c>
    </row>
    <row r="589" spans="1:21" ht="43.2">
      <c r="A589">
        <v>587</v>
      </c>
      <c r="B589" s="3" t="s">
        <v>588</v>
      </c>
      <c r="C589" s="3" t="s">
        <v>4697</v>
      </c>
      <c r="D589" t="str" cm="1">
        <f t="array" ref="D5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589">
        <v>30000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 s="6">
        <f>Table1[[#This Row],[pledged]]/Table1[[#This Row],[goal]]</f>
        <v>9.0833333333333335E-2</v>
      </c>
      <c r="Q589" s="12">
        <f>Table1[[#This Row],[pledged]]/Table1[[#This Row],[backers_count]]</f>
        <v>389.28571428571428</v>
      </c>
      <c r="R589" t="s">
        <v>8319</v>
      </c>
      <c r="S589" t="s">
        <v>8320</v>
      </c>
      <c r="T589" s="17">
        <f>(((Table1[[#This Row],[launched_at]]/60)/60)/24)+DATE(1970,1,1)</f>
        <v>42080.757326388892</v>
      </c>
      <c r="U589" s="17">
        <f>(((Table1[[#This Row],[deadline]]/60)/60)/24)+DATE(1970,1,1)</f>
        <v>42110.757326388892</v>
      </c>
    </row>
    <row r="590" spans="1:21">
      <c r="A590">
        <v>588</v>
      </c>
      <c r="B590" s="3" t="s">
        <v>589</v>
      </c>
      <c r="C590" s="3" t="s">
        <v>4698</v>
      </c>
      <c r="D590" t="str" cm="1">
        <f t="array" ref="D5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90">
        <v>9000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 s="6">
        <f>Table1[[#This Row],[pledged]]/Table1[[#This Row],[goal]]</f>
        <v>3.3444444444444443E-2</v>
      </c>
      <c r="Q590" s="12">
        <f>Table1[[#This Row],[pledged]]/Table1[[#This Row],[backers_count]]</f>
        <v>150.5</v>
      </c>
      <c r="R590" t="s">
        <v>8319</v>
      </c>
      <c r="S590" t="s">
        <v>8320</v>
      </c>
      <c r="T590" s="17">
        <f>(((Table1[[#This Row],[launched_at]]/60)/60)/24)+DATE(1970,1,1)</f>
        <v>42631.769513888896</v>
      </c>
      <c r="U590" s="17">
        <f>(((Table1[[#This Row],[deadline]]/60)/60)/24)+DATE(1970,1,1)</f>
        <v>42691.811180555553</v>
      </c>
    </row>
    <row r="591" spans="1:21">
      <c r="A591">
        <v>589</v>
      </c>
      <c r="B591" s="3" t="s">
        <v>590</v>
      </c>
      <c r="C591" s="3" t="s">
        <v>4699</v>
      </c>
      <c r="D591" t="str" cm="1">
        <f t="array" ref="D5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91">
        <v>7500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 s="6">
        <f>Table1[[#This Row],[pledged]]/Table1[[#This Row],[goal]]</f>
        <v>1.3333333333333334E-4</v>
      </c>
      <c r="Q591" s="12">
        <f>Table1[[#This Row],[pledged]]/Table1[[#This Row],[backers_count]]</f>
        <v>1</v>
      </c>
      <c r="R591" t="s">
        <v>8319</v>
      </c>
      <c r="S591" t="s">
        <v>8320</v>
      </c>
      <c r="T591" s="17">
        <f>(((Table1[[#This Row],[launched_at]]/60)/60)/24)+DATE(1970,1,1)</f>
        <v>42178.614571759259</v>
      </c>
      <c r="U591" s="17">
        <f>(((Table1[[#This Row],[deadline]]/60)/60)/24)+DATE(1970,1,1)</f>
        <v>42193.614571759259</v>
      </c>
    </row>
    <row r="592" spans="1:21">
      <c r="A592">
        <v>590</v>
      </c>
      <c r="B592" s="3" t="s">
        <v>591</v>
      </c>
      <c r="C592" s="3" t="s">
        <v>4700</v>
      </c>
      <c r="D592" t="str" cm="1">
        <f t="array" ref="D5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92">
        <v>5000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 s="6">
        <f>Table1[[#This Row],[pledged]]/Table1[[#This Row],[goal]]</f>
        <v>4.4600000000000001E-2</v>
      </c>
      <c r="Q592" s="12">
        <f>Table1[[#This Row],[pledged]]/Table1[[#This Row],[backers_count]]</f>
        <v>24.777777777777779</v>
      </c>
      <c r="R592" t="s">
        <v>8319</v>
      </c>
      <c r="S592" t="s">
        <v>8320</v>
      </c>
      <c r="T592" s="17">
        <f>(((Table1[[#This Row],[launched_at]]/60)/60)/24)+DATE(1970,1,1)</f>
        <v>42377.554756944446</v>
      </c>
      <c r="U592" s="17">
        <f>(((Table1[[#This Row],[deadline]]/60)/60)/24)+DATE(1970,1,1)</f>
        <v>42408.542361111111</v>
      </c>
    </row>
    <row r="593" spans="1:21">
      <c r="A593">
        <v>591</v>
      </c>
      <c r="B593" s="3" t="s">
        <v>592</v>
      </c>
      <c r="C593" s="3" t="s">
        <v>4701</v>
      </c>
      <c r="D593" t="str" cm="1">
        <f t="array" ref="D5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93">
        <v>100000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 s="6">
        <f>Table1[[#This Row],[pledged]]/Table1[[#This Row],[goal]]</f>
        <v>6.0999999999999997E-4</v>
      </c>
      <c r="Q593" s="12">
        <f>Table1[[#This Row],[pledged]]/Table1[[#This Row],[backers_count]]</f>
        <v>30.5</v>
      </c>
      <c r="R593" t="s">
        <v>8319</v>
      </c>
      <c r="S593" t="s">
        <v>8320</v>
      </c>
      <c r="T593" s="17">
        <f>(((Table1[[#This Row],[launched_at]]/60)/60)/24)+DATE(1970,1,1)</f>
        <v>42177.543171296296</v>
      </c>
      <c r="U593" s="17">
        <f>(((Table1[[#This Row],[deadline]]/60)/60)/24)+DATE(1970,1,1)</f>
        <v>42207.543171296296</v>
      </c>
    </row>
    <row r="594" spans="1:21">
      <c r="A594">
        <v>592</v>
      </c>
      <c r="B594" s="3" t="s">
        <v>593</v>
      </c>
      <c r="C594" s="3" t="s">
        <v>4702</v>
      </c>
      <c r="D594" t="str" cm="1">
        <f t="array" ref="D5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94">
        <v>7500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 s="6">
        <f>Table1[[#This Row],[pledged]]/Table1[[#This Row],[goal]]</f>
        <v>3.3333333333333333E-2</v>
      </c>
      <c r="Q594" s="12">
        <f>Table1[[#This Row],[pledged]]/Table1[[#This Row],[backers_count]]</f>
        <v>250</v>
      </c>
      <c r="R594" t="s">
        <v>8319</v>
      </c>
      <c r="S594" t="s">
        <v>8320</v>
      </c>
      <c r="T594" s="17">
        <f>(((Table1[[#This Row],[launched_at]]/60)/60)/24)+DATE(1970,1,1)</f>
        <v>41946.232175925928</v>
      </c>
      <c r="U594" s="17">
        <f>(((Table1[[#This Row],[deadline]]/60)/60)/24)+DATE(1970,1,1)</f>
        <v>41976.232175925921</v>
      </c>
    </row>
    <row r="595" spans="1:21">
      <c r="A595">
        <v>593</v>
      </c>
      <c r="B595" s="3" t="s">
        <v>594</v>
      </c>
      <c r="C595" s="3" t="s">
        <v>4703</v>
      </c>
      <c r="D595" t="str" cm="1">
        <f t="array" ref="D5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595">
        <v>500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 s="6">
        <f>Table1[[#This Row],[pledged]]/Table1[[#This Row],[goal]]</f>
        <v>0.23</v>
      </c>
      <c r="Q595" s="12">
        <f>Table1[[#This Row],[pledged]]/Table1[[#This Row],[backers_count]]</f>
        <v>16.428571428571427</v>
      </c>
      <c r="R595" t="s">
        <v>8319</v>
      </c>
      <c r="S595" t="s">
        <v>8320</v>
      </c>
      <c r="T595" s="17">
        <f>(((Table1[[#This Row],[launched_at]]/60)/60)/24)+DATE(1970,1,1)</f>
        <v>42070.677604166667</v>
      </c>
      <c r="U595" s="17">
        <f>(((Table1[[#This Row],[deadline]]/60)/60)/24)+DATE(1970,1,1)</f>
        <v>42100.635937500003</v>
      </c>
    </row>
    <row r="596" spans="1:21">
      <c r="A596">
        <v>594</v>
      </c>
      <c r="B596" s="3" t="s">
        <v>595</v>
      </c>
      <c r="C596" s="3" t="s">
        <v>4704</v>
      </c>
      <c r="D596" t="str" cm="1">
        <f t="array" ref="D5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596">
        <v>25000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 s="6">
        <f>Table1[[#This Row],[pledged]]/Table1[[#This Row],[goal]]</f>
        <v>1.0399999999999999E-3</v>
      </c>
      <c r="Q596" s="12">
        <f>Table1[[#This Row],[pledged]]/Table1[[#This Row],[backers_count]]</f>
        <v>13</v>
      </c>
      <c r="R596" t="s">
        <v>8319</v>
      </c>
      <c r="S596" t="s">
        <v>8320</v>
      </c>
      <c r="T596" s="17">
        <f>(((Table1[[#This Row],[launched_at]]/60)/60)/24)+DATE(1970,1,1)</f>
        <v>42446.780162037037</v>
      </c>
      <c r="U596" s="17">
        <f>(((Table1[[#This Row],[deadline]]/60)/60)/24)+DATE(1970,1,1)</f>
        <v>42476.780162037037</v>
      </c>
    </row>
    <row r="597" spans="1:21">
      <c r="A597">
        <v>595</v>
      </c>
      <c r="B597" s="3" t="s">
        <v>596</v>
      </c>
      <c r="C597" s="3" t="s">
        <v>4705</v>
      </c>
      <c r="D597" t="str" cm="1">
        <f t="array" ref="D5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597">
        <v>100000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 s="6">
        <f>Table1[[#This Row],[pledged]]/Table1[[#This Row],[goal]]</f>
        <v>4.2599999999999999E-3</v>
      </c>
      <c r="Q597" s="12">
        <f>Table1[[#This Row],[pledged]]/Table1[[#This Row],[backers_count]]</f>
        <v>53.25</v>
      </c>
      <c r="R597" t="s">
        <v>8319</v>
      </c>
      <c r="S597" t="s">
        <v>8320</v>
      </c>
      <c r="T597" s="17">
        <f>(((Table1[[#This Row],[launched_at]]/60)/60)/24)+DATE(1970,1,1)</f>
        <v>42083.069884259254</v>
      </c>
      <c r="U597" s="17">
        <f>(((Table1[[#This Row],[deadline]]/60)/60)/24)+DATE(1970,1,1)</f>
        <v>42128.069884259254</v>
      </c>
    </row>
    <row r="598" spans="1:21">
      <c r="A598">
        <v>596</v>
      </c>
      <c r="B598" s="3" t="s">
        <v>597</v>
      </c>
      <c r="C598" s="3" t="s">
        <v>4706</v>
      </c>
      <c r="D598" t="str" cm="1">
        <f t="array" ref="D5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598">
        <v>20000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 s="6">
        <f>Table1[[#This Row],[pledged]]/Table1[[#This Row],[goal]]</f>
        <v>2.9999999999999997E-4</v>
      </c>
      <c r="Q598" s="12">
        <f>Table1[[#This Row],[pledged]]/Table1[[#This Row],[backers_count]]</f>
        <v>3</v>
      </c>
      <c r="R598" t="s">
        <v>8319</v>
      </c>
      <c r="S598" t="s">
        <v>8320</v>
      </c>
      <c r="T598" s="17">
        <f>(((Table1[[#This Row],[launched_at]]/60)/60)/24)+DATE(1970,1,1)</f>
        <v>42646.896898148145</v>
      </c>
      <c r="U598" s="17">
        <f>(((Table1[[#This Row],[deadline]]/60)/60)/24)+DATE(1970,1,1)</f>
        <v>42676.896898148145</v>
      </c>
    </row>
    <row r="599" spans="1:21">
      <c r="A599">
        <v>597</v>
      </c>
      <c r="B599" s="3" t="s">
        <v>598</v>
      </c>
      <c r="C599" s="3" t="s">
        <v>4707</v>
      </c>
      <c r="D599" t="str" cm="1">
        <f t="array" ref="D5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599">
        <v>7500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 s="6">
        <f>Table1[[#This Row],[pledged]]/Table1[[#This Row],[goal]]</f>
        <v>2.6666666666666666E-3</v>
      </c>
      <c r="Q599" s="12">
        <f>Table1[[#This Row],[pledged]]/Table1[[#This Row],[backers_count]]</f>
        <v>10</v>
      </c>
      <c r="R599" t="s">
        <v>8319</v>
      </c>
      <c r="S599" t="s">
        <v>8320</v>
      </c>
      <c r="T599" s="17">
        <f>(((Table1[[#This Row],[launched_at]]/60)/60)/24)+DATE(1970,1,1)</f>
        <v>42545.705266203702</v>
      </c>
      <c r="U599" s="17">
        <f>(((Table1[[#This Row],[deadline]]/60)/60)/24)+DATE(1970,1,1)</f>
        <v>42582.666666666672</v>
      </c>
    </row>
    <row r="600" spans="1:21">
      <c r="A600">
        <v>598</v>
      </c>
      <c r="B600" s="3" t="s">
        <v>599</v>
      </c>
      <c r="C600" s="3" t="s">
        <v>4708</v>
      </c>
      <c r="D600" t="str" cm="1">
        <f t="array" ref="D6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600">
        <v>2500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 s="6">
        <f>Table1[[#This Row],[pledged]]/Table1[[#This Row],[goal]]</f>
        <v>0.34</v>
      </c>
      <c r="Q600" s="12">
        <f>Table1[[#This Row],[pledged]]/Table1[[#This Row],[backers_count]]</f>
        <v>121.42857142857143</v>
      </c>
      <c r="R600" t="s">
        <v>8319</v>
      </c>
      <c r="S600" t="s">
        <v>8320</v>
      </c>
      <c r="T600" s="17">
        <f>(((Table1[[#This Row],[launched_at]]/60)/60)/24)+DATE(1970,1,1)</f>
        <v>41948.00209490741</v>
      </c>
      <c r="U600" s="17">
        <f>(((Table1[[#This Row],[deadline]]/60)/60)/24)+DATE(1970,1,1)</f>
        <v>41978.00209490741</v>
      </c>
    </row>
    <row r="601" spans="1:21">
      <c r="A601">
        <v>599</v>
      </c>
      <c r="B601" s="3" t="s">
        <v>600</v>
      </c>
      <c r="C601" s="3" t="s">
        <v>4709</v>
      </c>
      <c r="D601" t="str" cm="1">
        <f t="array" ref="D6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01">
        <v>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 s="6">
        <f>Table1[[#This Row],[pledged]]/Table1[[#This Row],[goal]]</f>
        <v>6.2E-4</v>
      </c>
      <c r="Q601" s="12">
        <f>Table1[[#This Row],[pledged]]/Table1[[#This Row],[backers_count]]</f>
        <v>15.5</v>
      </c>
      <c r="R601" t="s">
        <v>8319</v>
      </c>
      <c r="S601" t="s">
        <v>8320</v>
      </c>
      <c r="T601" s="17">
        <f>(((Table1[[#This Row],[launched_at]]/60)/60)/24)+DATE(1970,1,1)</f>
        <v>42047.812523148154</v>
      </c>
      <c r="U601" s="17">
        <f>(((Table1[[#This Row],[deadline]]/60)/60)/24)+DATE(1970,1,1)</f>
        <v>42071.636111111111</v>
      </c>
    </row>
    <row r="602" spans="1:21">
      <c r="A602">
        <v>600</v>
      </c>
      <c r="B602" s="3" t="s">
        <v>601</v>
      </c>
      <c r="C602" s="3" t="s">
        <v>4710</v>
      </c>
      <c r="D602" t="str" cm="1">
        <f t="array" ref="D6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602">
        <v>5000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 s="6">
        <f>Table1[[#This Row],[pledged]]/Table1[[#This Row],[goal]]</f>
        <v>0.02</v>
      </c>
      <c r="Q602" s="12">
        <f>Table1[[#This Row],[pledged]]/Table1[[#This Row],[backers_count]]</f>
        <v>100</v>
      </c>
      <c r="R602" t="s">
        <v>8319</v>
      </c>
      <c r="S602" t="s">
        <v>8320</v>
      </c>
      <c r="T602" s="17">
        <f>(((Table1[[#This Row],[launched_at]]/60)/60)/24)+DATE(1970,1,1)</f>
        <v>42073.798171296294</v>
      </c>
      <c r="U602" s="17">
        <f>(((Table1[[#This Row],[deadline]]/60)/60)/24)+DATE(1970,1,1)</f>
        <v>42133.798171296294</v>
      </c>
    </row>
    <row r="603" spans="1:21">
      <c r="A603">
        <v>601</v>
      </c>
      <c r="B603" s="3" t="s">
        <v>602</v>
      </c>
      <c r="C603" s="3" t="s">
        <v>4711</v>
      </c>
      <c r="D603" t="str" cm="1">
        <f t="array" ref="D6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603">
        <v>10000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 s="6">
        <f>Table1[[#This Row],[pledged]]/Table1[[#This Row],[goal]]</f>
        <v>1.4E-2</v>
      </c>
      <c r="Q603" s="12">
        <f>Table1[[#This Row],[pledged]]/Table1[[#This Row],[backers_count]]</f>
        <v>23.333333333333332</v>
      </c>
      <c r="R603" t="s">
        <v>8319</v>
      </c>
      <c r="S603" t="s">
        <v>8320</v>
      </c>
      <c r="T603" s="17">
        <f>(((Table1[[#This Row],[launched_at]]/60)/60)/24)+DATE(1970,1,1)</f>
        <v>41969.858090277776</v>
      </c>
      <c r="U603" s="17">
        <f>(((Table1[[#This Row],[deadline]]/60)/60)/24)+DATE(1970,1,1)</f>
        <v>41999.858090277776</v>
      </c>
    </row>
    <row r="604" spans="1:21">
      <c r="A604">
        <v>602</v>
      </c>
      <c r="B604" s="3" t="s">
        <v>603</v>
      </c>
      <c r="C604" s="3" t="s">
        <v>4712</v>
      </c>
      <c r="D604" t="str" cm="1">
        <f t="array" ref="D6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04">
        <v>70000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 s="6">
        <f>Table1[[#This Row],[pledged]]/Table1[[#This Row],[goal]]</f>
        <v>0</v>
      </c>
      <c r="Q604" s="12" t="e">
        <f>Table1[[#This Row],[pledged]]/Table1[[#This Row],[backers_count]]</f>
        <v>#DIV/0!</v>
      </c>
      <c r="R604" t="s">
        <v>8319</v>
      </c>
      <c r="S604" t="s">
        <v>8320</v>
      </c>
      <c r="T604" s="17">
        <f>(((Table1[[#This Row],[launched_at]]/60)/60)/24)+DATE(1970,1,1)</f>
        <v>42143.79415509259</v>
      </c>
      <c r="U604" s="17">
        <f>(((Table1[[#This Row],[deadline]]/60)/60)/24)+DATE(1970,1,1)</f>
        <v>42173.79415509259</v>
      </c>
    </row>
    <row r="605" spans="1:21">
      <c r="A605">
        <v>603</v>
      </c>
      <c r="B605" s="3" t="s">
        <v>604</v>
      </c>
      <c r="C605" s="3" t="s">
        <v>4713</v>
      </c>
      <c r="D605" t="str" cm="1">
        <f t="array" ref="D6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605">
        <v>15000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 s="6">
        <f>Table1[[#This Row],[pledged]]/Table1[[#This Row],[goal]]</f>
        <v>3.9334666666666664E-2</v>
      </c>
      <c r="Q605" s="12">
        <f>Table1[[#This Row],[pledged]]/Table1[[#This Row],[backers_count]]</f>
        <v>45.386153846153846</v>
      </c>
      <c r="R605" t="s">
        <v>8319</v>
      </c>
      <c r="S605" t="s">
        <v>8320</v>
      </c>
      <c r="T605" s="17">
        <f>(((Table1[[#This Row],[launched_at]]/60)/60)/24)+DATE(1970,1,1)</f>
        <v>41835.639155092591</v>
      </c>
      <c r="U605" s="17">
        <f>(((Table1[[#This Row],[deadline]]/60)/60)/24)+DATE(1970,1,1)</f>
        <v>41865.639155092591</v>
      </c>
    </row>
    <row r="606" spans="1:21">
      <c r="A606">
        <v>604</v>
      </c>
      <c r="B606" s="3" t="s">
        <v>605</v>
      </c>
      <c r="C606" s="3" t="s">
        <v>4714</v>
      </c>
      <c r="D606" t="str" cm="1">
        <f t="array" ref="D6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606">
        <v>1500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 s="6">
        <f>Table1[[#This Row],[pledged]]/Table1[[#This Row],[goal]]</f>
        <v>0</v>
      </c>
      <c r="Q606" s="12" t="e">
        <f>Table1[[#This Row],[pledged]]/Table1[[#This Row],[backers_count]]</f>
        <v>#DIV/0!</v>
      </c>
      <c r="R606" t="s">
        <v>8319</v>
      </c>
      <c r="S606" t="s">
        <v>8320</v>
      </c>
      <c r="T606" s="17">
        <f>(((Table1[[#This Row],[launched_at]]/60)/60)/24)+DATE(1970,1,1)</f>
        <v>41849.035370370373</v>
      </c>
      <c r="U606" s="17">
        <f>(((Table1[[#This Row],[deadline]]/60)/60)/24)+DATE(1970,1,1)</f>
        <v>41879.035370370373</v>
      </c>
    </row>
    <row r="607" spans="1:21">
      <c r="A607">
        <v>605</v>
      </c>
      <c r="B607" s="3" t="s">
        <v>606</v>
      </c>
      <c r="C607" s="3" t="s">
        <v>4715</v>
      </c>
      <c r="D607" t="str" cm="1">
        <f t="array" ref="D6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607">
        <v>5000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 s="6">
        <f>Table1[[#This Row],[pledged]]/Table1[[#This Row],[goal]]</f>
        <v>2.6200000000000001E-2</v>
      </c>
      <c r="Q607" s="12">
        <f>Table1[[#This Row],[pledged]]/Table1[[#This Row],[backers_count]]</f>
        <v>16.375</v>
      </c>
      <c r="R607" t="s">
        <v>8319</v>
      </c>
      <c r="S607" t="s">
        <v>8320</v>
      </c>
      <c r="T607" s="17">
        <f>(((Table1[[#This Row],[launched_at]]/60)/60)/24)+DATE(1970,1,1)</f>
        <v>42194.357731481476</v>
      </c>
      <c r="U607" s="17">
        <f>(((Table1[[#This Row],[deadline]]/60)/60)/24)+DATE(1970,1,1)</f>
        <v>42239.357731481476</v>
      </c>
    </row>
    <row r="608" spans="1:21">
      <c r="A608">
        <v>606</v>
      </c>
      <c r="B608" s="3" t="s">
        <v>607</v>
      </c>
      <c r="C608" s="3" t="s">
        <v>4716</v>
      </c>
      <c r="D608" t="str" cm="1">
        <f t="array" ref="D6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608">
        <v>5000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 s="6">
        <f>Table1[[#This Row],[pledged]]/Table1[[#This Row],[goal]]</f>
        <v>2E-3</v>
      </c>
      <c r="Q608" s="12">
        <f>Table1[[#This Row],[pledged]]/Table1[[#This Row],[backers_count]]</f>
        <v>10</v>
      </c>
      <c r="R608" t="s">
        <v>8319</v>
      </c>
      <c r="S608" t="s">
        <v>8320</v>
      </c>
      <c r="T608" s="17">
        <f>(((Table1[[#This Row],[launched_at]]/60)/60)/24)+DATE(1970,1,1)</f>
        <v>42102.650567129633</v>
      </c>
      <c r="U608" s="17">
        <f>(((Table1[[#This Row],[deadline]]/60)/60)/24)+DATE(1970,1,1)</f>
        <v>42148.625</v>
      </c>
    </row>
    <row r="609" spans="1:21">
      <c r="A609">
        <v>607</v>
      </c>
      <c r="B609" s="3" t="s">
        <v>608</v>
      </c>
      <c r="C609" s="3" t="s">
        <v>4717</v>
      </c>
      <c r="D609" t="str" cm="1">
        <f t="array" ref="D6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609">
        <v>250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 s="6">
        <f>Table1[[#This Row],[pledged]]/Table1[[#This Row],[goal]]</f>
        <v>0</v>
      </c>
      <c r="Q609" s="12" t="e">
        <f>Table1[[#This Row],[pledged]]/Table1[[#This Row],[backers_count]]</f>
        <v>#DIV/0!</v>
      </c>
      <c r="R609" t="s">
        <v>8319</v>
      </c>
      <c r="S609" t="s">
        <v>8320</v>
      </c>
      <c r="T609" s="17">
        <f>(((Table1[[#This Row],[launched_at]]/60)/60)/24)+DATE(1970,1,1)</f>
        <v>42300.825648148151</v>
      </c>
      <c r="U609" s="17">
        <f>(((Table1[[#This Row],[deadline]]/60)/60)/24)+DATE(1970,1,1)</f>
        <v>42330.867314814815</v>
      </c>
    </row>
    <row r="610" spans="1:21">
      <c r="A610">
        <v>608</v>
      </c>
      <c r="B610" s="3" t="s">
        <v>609</v>
      </c>
      <c r="C610" s="3" t="s">
        <v>4718</v>
      </c>
      <c r="D610" t="str" cm="1">
        <f t="array" ref="D6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10">
        <v>150000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 s="6">
        <f>Table1[[#This Row],[pledged]]/Table1[[#This Row],[goal]]</f>
        <v>9.7400000000000004E-3</v>
      </c>
      <c r="Q610" s="12">
        <f>Table1[[#This Row],[pledged]]/Table1[[#This Row],[backers_count]]</f>
        <v>292.2</v>
      </c>
      <c r="R610" t="s">
        <v>8319</v>
      </c>
      <c r="S610" t="s">
        <v>8320</v>
      </c>
      <c r="T610" s="17">
        <f>(((Table1[[#This Row],[launched_at]]/60)/60)/24)+DATE(1970,1,1)</f>
        <v>42140.921064814815</v>
      </c>
      <c r="U610" s="17">
        <f>(((Table1[[#This Row],[deadline]]/60)/60)/24)+DATE(1970,1,1)</f>
        <v>42170.921064814815</v>
      </c>
    </row>
    <row r="611" spans="1:21">
      <c r="A611">
        <v>609</v>
      </c>
      <c r="B611" s="3" t="s">
        <v>610</v>
      </c>
      <c r="C611" s="3" t="s">
        <v>4719</v>
      </c>
      <c r="D611" t="str" cm="1">
        <f t="array" ref="D6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611">
        <v>780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 s="6">
        <f>Table1[[#This Row],[pledged]]/Table1[[#This Row],[goal]]</f>
        <v>6.41025641025641E-3</v>
      </c>
      <c r="Q611" s="12">
        <f>Table1[[#This Row],[pledged]]/Table1[[#This Row],[backers_count]]</f>
        <v>5</v>
      </c>
      <c r="R611" t="s">
        <v>8319</v>
      </c>
      <c r="S611" t="s">
        <v>8320</v>
      </c>
      <c r="T611" s="17">
        <f>(((Table1[[#This Row],[launched_at]]/60)/60)/24)+DATE(1970,1,1)</f>
        <v>42307.034074074079</v>
      </c>
      <c r="U611" s="17">
        <f>(((Table1[[#This Row],[deadline]]/60)/60)/24)+DATE(1970,1,1)</f>
        <v>42337.075740740736</v>
      </c>
    </row>
    <row r="612" spans="1:21">
      <c r="A612">
        <v>610</v>
      </c>
      <c r="B612" s="3" t="s">
        <v>611</v>
      </c>
      <c r="C612" s="3" t="s">
        <v>4720</v>
      </c>
      <c r="D612" t="str" cm="1">
        <f t="array" ref="D6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612">
        <v>13803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 s="6">
        <f>Table1[[#This Row],[pledged]]/Table1[[#This Row],[goal]]</f>
        <v>0</v>
      </c>
      <c r="Q612" s="12" t="e">
        <f>Table1[[#This Row],[pledged]]/Table1[[#This Row],[backers_count]]</f>
        <v>#DIV/0!</v>
      </c>
      <c r="R612" t="s">
        <v>8319</v>
      </c>
      <c r="S612" t="s">
        <v>8320</v>
      </c>
      <c r="T612" s="17">
        <f>(((Table1[[#This Row],[launched_at]]/60)/60)/24)+DATE(1970,1,1)</f>
        <v>42086.83085648148</v>
      </c>
      <c r="U612" s="17">
        <f>(((Table1[[#This Row],[deadline]]/60)/60)/24)+DATE(1970,1,1)</f>
        <v>42116.83085648148</v>
      </c>
    </row>
    <row r="613" spans="1:21">
      <c r="A613">
        <v>611</v>
      </c>
      <c r="B613" s="3" t="s">
        <v>612</v>
      </c>
      <c r="C613" s="3" t="s">
        <v>4721</v>
      </c>
      <c r="D613" t="str" cm="1">
        <f t="array" ref="D6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13">
        <v>80000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 s="6">
        <f>Table1[[#This Row],[pledged]]/Table1[[#This Row],[goal]]</f>
        <v>0</v>
      </c>
      <c r="Q613" s="12" t="e">
        <f>Table1[[#This Row],[pledged]]/Table1[[#This Row],[backers_count]]</f>
        <v>#DIV/0!</v>
      </c>
      <c r="R613" t="s">
        <v>8319</v>
      </c>
      <c r="S613" t="s">
        <v>8320</v>
      </c>
      <c r="T613" s="17">
        <f>(((Table1[[#This Row],[launched_at]]/60)/60)/24)+DATE(1970,1,1)</f>
        <v>42328.560613425929</v>
      </c>
      <c r="U613" s="17">
        <f>(((Table1[[#This Row],[deadline]]/60)/60)/24)+DATE(1970,1,1)</f>
        <v>42388.560613425929</v>
      </c>
    </row>
    <row r="614" spans="1:21">
      <c r="A614">
        <v>612</v>
      </c>
      <c r="B614" s="3" t="s">
        <v>613</v>
      </c>
      <c r="C614" s="3" t="s">
        <v>4722</v>
      </c>
      <c r="D614" t="str" cm="1">
        <f t="array" ref="D6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614">
        <v>10000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 s="6">
        <f>Table1[[#This Row],[pledged]]/Table1[[#This Row],[goal]]</f>
        <v>0</v>
      </c>
      <c r="Q614" s="12" t="e">
        <f>Table1[[#This Row],[pledged]]/Table1[[#This Row],[backers_count]]</f>
        <v>#DIV/0!</v>
      </c>
      <c r="R614" t="s">
        <v>8319</v>
      </c>
      <c r="S614" t="s">
        <v>8320</v>
      </c>
      <c r="T614" s="17">
        <f>(((Table1[[#This Row],[launched_at]]/60)/60)/24)+DATE(1970,1,1)</f>
        <v>42585.031782407401</v>
      </c>
      <c r="U614" s="17">
        <f>(((Table1[[#This Row],[deadline]]/60)/60)/24)+DATE(1970,1,1)</f>
        <v>42615.031782407401</v>
      </c>
    </row>
    <row r="615" spans="1:21">
      <c r="A615">
        <v>613</v>
      </c>
      <c r="B615" s="3" t="s">
        <v>614</v>
      </c>
      <c r="C615" s="3" t="s">
        <v>4723</v>
      </c>
      <c r="D615" t="str" cm="1">
        <f t="array" ref="D6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15">
        <v>60000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 s="6">
        <f>Table1[[#This Row],[pledged]]/Table1[[#This Row],[goal]]</f>
        <v>0.21363333333333334</v>
      </c>
      <c r="Q615" s="12">
        <f>Table1[[#This Row],[pledged]]/Table1[[#This Row],[backers_count]]</f>
        <v>105.93388429752066</v>
      </c>
      <c r="R615" t="s">
        <v>8319</v>
      </c>
      <c r="S615" t="s">
        <v>8320</v>
      </c>
      <c r="T615" s="17">
        <f>(((Table1[[#This Row],[launched_at]]/60)/60)/24)+DATE(1970,1,1)</f>
        <v>42247.496759259258</v>
      </c>
      <c r="U615" s="17">
        <f>(((Table1[[#This Row],[deadline]]/60)/60)/24)+DATE(1970,1,1)</f>
        <v>42278.207638888889</v>
      </c>
    </row>
    <row r="616" spans="1:21">
      <c r="A616">
        <v>614</v>
      </c>
      <c r="B616" s="3" t="s">
        <v>615</v>
      </c>
      <c r="C616" s="3" t="s">
        <v>4724</v>
      </c>
      <c r="D616" t="str" cm="1">
        <f t="array" ref="D6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616">
        <v>10000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 s="6">
        <f>Table1[[#This Row],[pledged]]/Table1[[#This Row],[goal]]</f>
        <v>0</v>
      </c>
      <c r="Q616" s="12" t="e">
        <f>Table1[[#This Row],[pledged]]/Table1[[#This Row],[backers_count]]</f>
        <v>#DIV/0!</v>
      </c>
      <c r="R616" t="s">
        <v>8319</v>
      </c>
      <c r="S616" t="s">
        <v>8320</v>
      </c>
      <c r="T616" s="17">
        <f>(((Table1[[#This Row],[launched_at]]/60)/60)/24)+DATE(1970,1,1)</f>
        <v>42515.061805555553</v>
      </c>
      <c r="U616" s="17">
        <f>(((Table1[[#This Row],[deadline]]/60)/60)/24)+DATE(1970,1,1)</f>
        <v>42545.061805555553</v>
      </c>
    </row>
    <row r="617" spans="1:21">
      <c r="A617">
        <v>615</v>
      </c>
      <c r="B617" s="3" t="s">
        <v>616</v>
      </c>
      <c r="C617" s="3" t="s">
        <v>4725</v>
      </c>
      <c r="D617" t="str" cm="1">
        <f t="array" ref="D6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617">
        <v>515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 s="6">
        <f>Table1[[#This Row],[pledged]]/Table1[[#This Row],[goal]]</f>
        <v>0</v>
      </c>
      <c r="Q617" s="12" t="e">
        <f>Table1[[#This Row],[pledged]]/Table1[[#This Row],[backers_count]]</f>
        <v>#DIV/0!</v>
      </c>
      <c r="R617" t="s">
        <v>8319</v>
      </c>
      <c r="S617" t="s">
        <v>8320</v>
      </c>
      <c r="T617" s="17">
        <f>(((Table1[[#This Row],[launched_at]]/60)/60)/24)+DATE(1970,1,1)</f>
        <v>42242.122210648144</v>
      </c>
      <c r="U617" s="17">
        <f>(((Table1[[#This Row],[deadline]]/60)/60)/24)+DATE(1970,1,1)</f>
        <v>42272.122210648144</v>
      </c>
    </row>
    <row r="618" spans="1:21">
      <c r="A618">
        <v>616</v>
      </c>
      <c r="B618" s="3" t="s">
        <v>617</v>
      </c>
      <c r="C618" s="3" t="s">
        <v>4726</v>
      </c>
      <c r="D618" t="str" cm="1">
        <f t="array" ref="D6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618">
        <v>5000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 s="6">
        <f>Table1[[#This Row],[pledged]]/Table1[[#This Row],[goal]]</f>
        <v>0</v>
      </c>
      <c r="Q618" s="12" t="e">
        <f>Table1[[#This Row],[pledged]]/Table1[[#This Row],[backers_count]]</f>
        <v>#DIV/0!</v>
      </c>
      <c r="R618" t="s">
        <v>8319</v>
      </c>
      <c r="S618" t="s">
        <v>8320</v>
      </c>
      <c r="T618" s="17">
        <f>(((Table1[[#This Row],[launched_at]]/60)/60)/24)+DATE(1970,1,1)</f>
        <v>42761.376238425932</v>
      </c>
      <c r="U618" s="17">
        <f>(((Table1[[#This Row],[deadline]]/60)/60)/24)+DATE(1970,1,1)</f>
        <v>42791.376238425932</v>
      </c>
    </row>
    <row r="619" spans="1:21">
      <c r="A619">
        <v>617</v>
      </c>
      <c r="B619" s="3" t="s">
        <v>618</v>
      </c>
      <c r="C619" s="3" t="s">
        <v>4727</v>
      </c>
      <c r="D619" t="str" cm="1">
        <f t="array" ref="D6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619">
        <v>2000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 s="6">
        <f>Table1[[#This Row],[pledged]]/Table1[[#This Row],[goal]]</f>
        <v>0.03</v>
      </c>
      <c r="Q619" s="12">
        <f>Table1[[#This Row],[pledged]]/Table1[[#This Row],[backers_count]]</f>
        <v>20</v>
      </c>
      <c r="R619" t="s">
        <v>8319</v>
      </c>
      <c r="S619" t="s">
        <v>8320</v>
      </c>
      <c r="T619" s="17">
        <f>(((Table1[[#This Row],[launched_at]]/60)/60)/24)+DATE(1970,1,1)</f>
        <v>42087.343090277776</v>
      </c>
      <c r="U619" s="17">
        <f>(((Table1[[#This Row],[deadline]]/60)/60)/24)+DATE(1970,1,1)</f>
        <v>42132.343090277776</v>
      </c>
    </row>
    <row r="620" spans="1:21">
      <c r="A620">
        <v>618</v>
      </c>
      <c r="B620" s="3" t="s">
        <v>619</v>
      </c>
      <c r="C620" s="3" t="s">
        <v>4728</v>
      </c>
      <c r="D620" t="str" cm="1">
        <f t="array" ref="D6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620">
        <v>400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 s="6">
        <f>Table1[[#This Row],[pledged]]/Table1[[#This Row],[goal]]</f>
        <v>0</v>
      </c>
      <c r="Q620" s="12" t="e">
        <f>Table1[[#This Row],[pledged]]/Table1[[#This Row],[backers_count]]</f>
        <v>#DIV/0!</v>
      </c>
      <c r="R620" t="s">
        <v>8319</v>
      </c>
      <c r="S620" t="s">
        <v>8320</v>
      </c>
      <c r="T620" s="17">
        <f>(((Table1[[#This Row],[launched_at]]/60)/60)/24)+DATE(1970,1,1)</f>
        <v>42317.810219907406</v>
      </c>
      <c r="U620" s="17">
        <f>(((Table1[[#This Row],[deadline]]/60)/60)/24)+DATE(1970,1,1)</f>
        <v>42347.810219907406</v>
      </c>
    </row>
    <row r="621" spans="1:21">
      <c r="A621">
        <v>619</v>
      </c>
      <c r="B621" s="3" t="s">
        <v>620</v>
      </c>
      <c r="C621" s="3" t="s">
        <v>4729</v>
      </c>
      <c r="D621" t="str" cm="1">
        <f t="array" ref="D6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21">
        <v>2500000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 s="6">
        <f>Table1[[#This Row],[pledged]]/Table1[[#This Row],[goal]]</f>
        <v>3.9999999999999998E-7</v>
      </c>
      <c r="Q621" s="12">
        <f>Table1[[#This Row],[pledged]]/Table1[[#This Row],[backers_count]]</f>
        <v>1</v>
      </c>
      <c r="R621" t="s">
        <v>8319</v>
      </c>
      <c r="S621" t="s">
        <v>8320</v>
      </c>
      <c r="T621" s="17">
        <f>(((Table1[[#This Row],[launched_at]]/60)/60)/24)+DATE(1970,1,1)</f>
        <v>41908.650347222225</v>
      </c>
      <c r="U621" s="17">
        <f>(((Table1[[#This Row],[deadline]]/60)/60)/24)+DATE(1970,1,1)</f>
        <v>41968.692013888889</v>
      </c>
    </row>
    <row r="622" spans="1:21">
      <c r="A622">
        <v>620</v>
      </c>
      <c r="B622" s="3" t="s">
        <v>621</v>
      </c>
      <c r="C622" s="3" t="s">
        <v>4730</v>
      </c>
      <c r="D622" t="str" cm="1">
        <f t="array" ref="D6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622">
        <v>30000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 s="6">
        <f>Table1[[#This Row],[pledged]]/Table1[[#This Row],[goal]]</f>
        <v>0.01</v>
      </c>
      <c r="Q622" s="12">
        <f>Table1[[#This Row],[pledged]]/Table1[[#This Row],[backers_count]]</f>
        <v>300</v>
      </c>
      <c r="R622" t="s">
        <v>8319</v>
      </c>
      <c r="S622" t="s">
        <v>8320</v>
      </c>
      <c r="T622" s="17">
        <f>(((Table1[[#This Row],[launched_at]]/60)/60)/24)+DATE(1970,1,1)</f>
        <v>41831.716874999998</v>
      </c>
      <c r="U622" s="17">
        <f>(((Table1[[#This Row],[deadline]]/60)/60)/24)+DATE(1970,1,1)</f>
        <v>41876.716874999998</v>
      </c>
    </row>
    <row r="623" spans="1:21">
      <c r="A623">
        <v>621</v>
      </c>
      <c r="B623" s="3" t="s">
        <v>622</v>
      </c>
      <c r="C623" s="3" t="s">
        <v>4731</v>
      </c>
      <c r="D623" t="str" cm="1">
        <f t="array" ref="D6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623">
        <v>25000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 s="6">
        <f>Table1[[#This Row],[pledged]]/Table1[[#This Row],[goal]]</f>
        <v>1.044E-2</v>
      </c>
      <c r="Q623" s="12">
        <f>Table1[[#This Row],[pledged]]/Table1[[#This Row],[backers_count]]</f>
        <v>87</v>
      </c>
      <c r="R623" t="s">
        <v>8319</v>
      </c>
      <c r="S623" t="s">
        <v>8320</v>
      </c>
      <c r="T623" s="17">
        <f>(((Table1[[#This Row],[launched_at]]/60)/60)/24)+DATE(1970,1,1)</f>
        <v>42528.987696759257</v>
      </c>
      <c r="U623" s="17">
        <f>(((Table1[[#This Row],[deadline]]/60)/60)/24)+DATE(1970,1,1)</f>
        <v>42558.987696759257</v>
      </c>
    </row>
    <row r="624" spans="1:21">
      <c r="A624">
        <v>622</v>
      </c>
      <c r="B624" s="3" t="s">
        <v>623</v>
      </c>
      <c r="C624" s="3" t="s">
        <v>4732</v>
      </c>
      <c r="D624" t="str" cm="1">
        <f t="array" ref="D6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624">
        <v>6000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 s="6">
        <f>Table1[[#This Row],[pledged]]/Table1[[#This Row],[goal]]</f>
        <v>5.6833333333333333E-2</v>
      </c>
      <c r="Q624" s="12">
        <f>Table1[[#This Row],[pledged]]/Table1[[#This Row],[backers_count]]</f>
        <v>37.888888888888886</v>
      </c>
      <c r="R624" t="s">
        <v>8319</v>
      </c>
      <c r="S624" t="s">
        <v>8320</v>
      </c>
      <c r="T624" s="17">
        <f>(((Table1[[#This Row],[launched_at]]/60)/60)/24)+DATE(1970,1,1)</f>
        <v>42532.774745370371</v>
      </c>
      <c r="U624" s="17">
        <f>(((Table1[[#This Row],[deadline]]/60)/60)/24)+DATE(1970,1,1)</f>
        <v>42552.774745370371</v>
      </c>
    </row>
    <row r="625" spans="1:21">
      <c r="A625">
        <v>623</v>
      </c>
      <c r="B625" s="3" t="s">
        <v>624</v>
      </c>
      <c r="C625" s="3" t="s">
        <v>4733</v>
      </c>
      <c r="D625" t="str" cm="1">
        <f t="array" ref="D6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25">
        <v>75000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 s="6">
        <f>Table1[[#This Row],[pledged]]/Table1[[#This Row],[goal]]</f>
        <v>0</v>
      </c>
      <c r="Q625" s="12" t="e">
        <f>Table1[[#This Row],[pledged]]/Table1[[#This Row],[backers_count]]</f>
        <v>#DIV/0!</v>
      </c>
      <c r="R625" t="s">
        <v>8319</v>
      </c>
      <c r="S625" t="s">
        <v>8320</v>
      </c>
      <c r="T625" s="17">
        <f>(((Table1[[#This Row],[launched_at]]/60)/60)/24)+DATE(1970,1,1)</f>
        <v>42122.009224537032</v>
      </c>
      <c r="U625" s="17">
        <f>(((Table1[[#This Row],[deadline]]/60)/60)/24)+DATE(1970,1,1)</f>
        <v>42152.009224537032</v>
      </c>
    </row>
    <row r="626" spans="1:21">
      <c r="A626">
        <v>624</v>
      </c>
      <c r="B626" s="3" t="s">
        <v>625</v>
      </c>
      <c r="C626" s="3" t="s">
        <v>4734</v>
      </c>
      <c r="D626" t="str" cm="1">
        <f t="array" ref="D6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626">
        <v>5000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 s="6">
        <f>Table1[[#This Row],[pledged]]/Table1[[#This Row],[goal]]</f>
        <v>0</v>
      </c>
      <c r="Q626" s="12" t="e">
        <f>Table1[[#This Row],[pledged]]/Table1[[#This Row],[backers_count]]</f>
        <v>#DIV/0!</v>
      </c>
      <c r="R626" t="s">
        <v>8319</v>
      </c>
      <c r="S626" t="s">
        <v>8320</v>
      </c>
      <c r="T626" s="17">
        <f>(((Table1[[#This Row],[launched_at]]/60)/60)/24)+DATE(1970,1,1)</f>
        <v>42108.988900462966</v>
      </c>
      <c r="U626" s="17">
        <f>(((Table1[[#This Row],[deadline]]/60)/60)/24)+DATE(1970,1,1)</f>
        <v>42138.988900462966</v>
      </c>
    </row>
    <row r="627" spans="1:21">
      <c r="A627">
        <v>625</v>
      </c>
      <c r="B627" s="3" t="s">
        <v>626</v>
      </c>
      <c r="C627" s="3" t="s">
        <v>4735</v>
      </c>
      <c r="D627" t="str" cm="1">
        <f t="array" ref="D6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627">
        <v>25000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 s="6">
        <f>Table1[[#This Row],[pledged]]/Table1[[#This Row],[goal]]</f>
        <v>0</v>
      </c>
      <c r="Q627" s="12" t="e">
        <f>Table1[[#This Row],[pledged]]/Table1[[#This Row],[backers_count]]</f>
        <v>#DIV/0!</v>
      </c>
      <c r="R627" t="s">
        <v>8319</v>
      </c>
      <c r="S627" t="s">
        <v>8320</v>
      </c>
      <c r="T627" s="17">
        <f>(((Table1[[#This Row],[launched_at]]/60)/60)/24)+DATE(1970,1,1)</f>
        <v>42790.895567129628</v>
      </c>
      <c r="U627" s="17">
        <f>(((Table1[[#This Row],[deadline]]/60)/60)/24)+DATE(1970,1,1)</f>
        <v>42820.853900462964</v>
      </c>
    </row>
    <row r="628" spans="1:21">
      <c r="A628">
        <v>626</v>
      </c>
      <c r="B628" s="3" t="s">
        <v>627</v>
      </c>
      <c r="C628" s="3" t="s">
        <v>4736</v>
      </c>
      <c r="D628" t="str" cm="1">
        <f t="array" ref="D6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628">
        <v>25000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 s="6">
        <f>Table1[[#This Row],[pledged]]/Table1[[#This Row],[goal]]</f>
        <v>0.17380000000000001</v>
      </c>
      <c r="Q628" s="12">
        <f>Table1[[#This Row],[pledged]]/Table1[[#This Row],[backers_count]]</f>
        <v>111.41025641025641</v>
      </c>
      <c r="R628" t="s">
        <v>8319</v>
      </c>
      <c r="S628" t="s">
        <v>8320</v>
      </c>
      <c r="T628" s="17">
        <f>(((Table1[[#This Row],[launched_at]]/60)/60)/24)+DATE(1970,1,1)</f>
        <v>42198.559479166666</v>
      </c>
      <c r="U628" s="17">
        <f>(((Table1[[#This Row],[deadline]]/60)/60)/24)+DATE(1970,1,1)</f>
        <v>42231.556944444441</v>
      </c>
    </row>
    <row r="629" spans="1:21">
      <c r="A629">
        <v>627</v>
      </c>
      <c r="B629" s="3" t="s">
        <v>628</v>
      </c>
      <c r="C629" s="3" t="s">
        <v>4737</v>
      </c>
      <c r="D629" t="str" cm="1">
        <f t="array" ref="D6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29">
        <v>450000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 s="6">
        <f>Table1[[#This Row],[pledged]]/Table1[[#This Row],[goal]]</f>
        <v>2.0000000000000001E-4</v>
      </c>
      <c r="Q629" s="12">
        <f>Table1[[#This Row],[pledged]]/Table1[[#This Row],[backers_count]]</f>
        <v>90</v>
      </c>
      <c r="R629" t="s">
        <v>8319</v>
      </c>
      <c r="S629" t="s">
        <v>8320</v>
      </c>
      <c r="T629" s="17">
        <f>(((Table1[[#This Row],[launched_at]]/60)/60)/24)+DATE(1970,1,1)</f>
        <v>42384.306840277779</v>
      </c>
      <c r="U629" s="17">
        <f>(((Table1[[#This Row],[deadline]]/60)/60)/24)+DATE(1970,1,1)</f>
        <v>42443.958333333328</v>
      </c>
    </row>
    <row r="630" spans="1:21">
      <c r="A630">
        <v>628</v>
      </c>
      <c r="B630" s="3" t="s">
        <v>629</v>
      </c>
      <c r="C630" s="3" t="s">
        <v>4738</v>
      </c>
      <c r="D630" t="str" cm="1">
        <f t="array" ref="D6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630">
        <v>5000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 s="6">
        <f>Table1[[#This Row],[pledged]]/Table1[[#This Row],[goal]]</f>
        <v>0</v>
      </c>
      <c r="Q630" s="12" t="e">
        <f>Table1[[#This Row],[pledged]]/Table1[[#This Row],[backers_count]]</f>
        <v>#DIV/0!</v>
      </c>
      <c r="R630" t="s">
        <v>8319</v>
      </c>
      <c r="S630" t="s">
        <v>8320</v>
      </c>
      <c r="T630" s="17">
        <f>(((Table1[[#This Row],[launched_at]]/60)/60)/24)+DATE(1970,1,1)</f>
        <v>41803.692789351851</v>
      </c>
      <c r="U630" s="17">
        <f>(((Table1[[#This Row],[deadline]]/60)/60)/24)+DATE(1970,1,1)</f>
        <v>41833.692789351851</v>
      </c>
    </row>
    <row r="631" spans="1:21">
      <c r="A631">
        <v>629</v>
      </c>
      <c r="B631" s="3" t="s">
        <v>630</v>
      </c>
      <c r="C631" s="3" t="s">
        <v>4739</v>
      </c>
      <c r="D631" t="str" cm="1">
        <f t="array" ref="D6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31">
        <v>200000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 s="6">
        <f>Table1[[#This Row],[pledged]]/Table1[[#This Row],[goal]]</f>
        <v>1.75E-3</v>
      </c>
      <c r="Q631" s="12">
        <f>Table1[[#This Row],[pledged]]/Table1[[#This Row],[backers_count]]</f>
        <v>116.66666666666667</v>
      </c>
      <c r="R631" t="s">
        <v>8319</v>
      </c>
      <c r="S631" t="s">
        <v>8320</v>
      </c>
      <c r="T631" s="17">
        <f>(((Table1[[#This Row],[launched_at]]/60)/60)/24)+DATE(1970,1,1)</f>
        <v>42474.637824074074</v>
      </c>
      <c r="U631" s="17">
        <f>(((Table1[[#This Row],[deadline]]/60)/60)/24)+DATE(1970,1,1)</f>
        <v>42504.637824074074</v>
      </c>
    </row>
    <row r="632" spans="1:21">
      <c r="A632">
        <v>630</v>
      </c>
      <c r="B632" s="3" t="s">
        <v>631</v>
      </c>
      <c r="C632" s="3" t="s">
        <v>4740</v>
      </c>
      <c r="D632" t="str" cm="1">
        <f t="array" ref="D6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632">
        <v>11999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 s="6">
        <f>Table1[[#This Row],[pledged]]/Table1[[#This Row],[goal]]</f>
        <v>8.3340278356529708E-4</v>
      </c>
      <c r="Q632" s="12">
        <f>Table1[[#This Row],[pledged]]/Table1[[#This Row],[backers_count]]</f>
        <v>10</v>
      </c>
      <c r="R632" t="s">
        <v>8319</v>
      </c>
      <c r="S632" t="s">
        <v>8320</v>
      </c>
      <c r="T632" s="17">
        <f>(((Table1[[#This Row],[launched_at]]/60)/60)/24)+DATE(1970,1,1)</f>
        <v>42223.619456018518</v>
      </c>
      <c r="U632" s="17">
        <f>(((Table1[[#This Row],[deadline]]/60)/60)/24)+DATE(1970,1,1)</f>
        <v>42253.215277777781</v>
      </c>
    </row>
    <row r="633" spans="1:21">
      <c r="A633">
        <v>631</v>
      </c>
      <c r="B633" s="3" t="s">
        <v>632</v>
      </c>
      <c r="C633" s="3" t="s">
        <v>4741</v>
      </c>
      <c r="D633" t="str" cm="1">
        <f t="array" ref="D6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33">
        <v>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 s="6">
        <f>Table1[[#This Row],[pledged]]/Table1[[#This Row],[goal]]</f>
        <v>1.38E-2</v>
      </c>
      <c r="Q633" s="12">
        <f>Table1[[#This Row],[pledged]]/Table1[[#This Row],[backers_count]]</f>
        <v>76.666666666666671</v>
      </c>
      <c r="R633" t="s">
        <v>8319</v>
      </c>
      <c r="S633" t="s">
        <v>8320</v>
      </c>
      <c r="T633" s="17">
        <f>(((Table1[[#This Row],[launched_at]]/60)/60)/24)+DATE(1970,1,1)</f>
        <v>42489.772326388891</v>
      </c>
      <c r="U633" s="17">
        <f>(((Table1[[#This Row],[deadline]]/60)/60)/24)+DATE(1970,1,1)</f>
        <v>42518.772326388891</v>
      </c>
    </row>
    <row r="634" spans="1:21">
      <c r="A634">
        <v>632</v>
      </c>
      <c r="B634" s="3" t="s">
        <v>633</v>
      </c>
      <c r="C634" s="3" t="s">
        <v>4742</v>
      </c>
      <c r="D634" t="str" cm="1">
        <f t="array" ref="D6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634">
        <v>20000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 s="6">
        <f>Table1[[#This Row],[pledged]]/Table1[[#This Row],[goal]]</f>
        <v>0</v>
      </c>
      <c r="Q634" s="12" t="e">
        <f>Table1[[#This Row],[pledged]]/Table1[[#This Row],[backers_count]]</f>
        <v>#DIV/0!</v>
      </c>
      <c r="R634" t="s">
        <v>8319</v>
      </c>
      <c r="S634" t="s">
        <v>8320</v>
      </c>
      <c r="T634" s="17">
        <f>(((Table1[[#This Row],[launched_at]]/60)/60)/24)+DATE(1970,1,1)</f>
        <v>42303.659317129626</v>
      </c>
      <c r="U634" s="17">
        <f>(((Table1[[#This Row],[deadline]]/60)/60)/24)+DATE(1970,1,1)</f>
        <v>42333.700983796298</v>
      </c>
    </row>
    <row r="635" spans="1:21">
      <c r="A635">
        <v>633</v>
      </c>
      <c r="B635" s="3" t="s">
        <v>634</v>
      </c>
      <c r="C635" s="3" t="s">
        <v>4743</v>
      </c>
      <c r="D635" t="str" cm="1">
        <f t="array" ref="D6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635">
        <v>10000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 s="6">
        <f>Table1[[#This Row],[pledged]]/Table1[[#This Row],[goal]]</f>
        <v>0.1245</v>
      </c>
      <c r="Q635" s="12">
        <f>Table1[[#This Row],[pledged]]/Table1[[#This Row],[backers_count]]</f>
        <v>49.8</v>
      </c>
      <c r="R635" t="s">
        <v>8319</v>
      </c>
      <c r="S635" t="s">
        <v>8320</v>
      </c>
      <c r="T635" s="17">
        <f>(((Table1[[#This Row],[launched_at]]/60)/60)/24)+DATE(1970,1,1)</f>
        <v>42507.29932870371</v>
      </c>
      <c r="U635" s="17">
        <f>(((Table1[[#This Row],[deadline]]/60)/60)/24)+DATE(1970,1,1)</f>
        <v>42538.958333333328</v>
      </c>
    </row>
    <row r="636" spans="1:21">
      <c r="A636">
        <v>634</v>
      </c>
      <c r="B636" s="3" t="s">
        <v>635</v>
      </c>
      <c r="C636" s="3" t="s">
        <v>4744</v>
      </c>
      <c r="D636" t="str" cm="1">
        <f t="array" ref="D6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636">
        <v>5000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 s="6">
        <f>Table1[[#This Row],[pledged]]/Table1[[#This Row],[goal]]</f>
        <v>2.0000000000000001E-4</v>
      </c>
      <c r="Q636" s="12">
        <f>Table1[[#This Row],[pledged]]/Table1[[#This Row],[backers_count]]</f>
        <v>1</v>
      </c>
      <c r="R636" t="s">
        <v>8319</v>
      </c>
      <c r="S636" t="s">
        <v>8320</v>
      </c>
      <c r="T636" s="17">
        <f>(((Table1[[#This Row],[launched_at]]/60)/60)/24)+DATE(1970,1,1)</f>
        <v>42031.928576388891</v>
      </c>
      <c r="U636" s="17">
        <f>(((Table1[[#This Row],[deadline]]/60)/60)/24)+DATE(1970,1,1)</f>
        <v>42061.928576388891</v>
      </c>
    </row>
    <row r="637" spans="1:21">
      <c r="A637">
        <v>635</v>
      </c>
      <c r="B637" s="3" t="s">
        <v>636</v>
      </c>
      <c r="C637" s="3" t="s">
        <v>4745</v>
      </c>
      <c r="D637" t="str" cm="1">
        <f t="array" ref="D6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637">
        <v>25000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 s="6">
        <f>Table1[[#This Row],[pledged]]/Table1[[#This Row],[goal]]</f>
        <v>8.0000000000000007E-5</v>
      </c>
      <c r="Q637" s="12">
        <f>Table1[[#This Row],[pledged]]/Table1[[#This Row],[backers_count]]</f>
        <v>2</v>
      </c>
      <c r="R637" t="s">
        <v>8319</v>
      </c>
      <c r="S637" t="s">
        <v>8320</v>
      </c>
      <c r="T637" s="17">
        <f>(((Table1[[#This Row],[launched_at]]/60)/60)/24)+DATE(1970,1,1)</f>
        <v>42076.092152777783</v>
      </c>
      <c r="U637" s="17">
        <f>(((Table1[[#This Row],[deadline]]/60)/60)/24)+DATE(1970,1,1)</f>
        <v>42106.092152777783</v>
      </c>
    </row>
    <row r="638" spans="1:21">
      <c r="A638">
        <v>636</v>
      </c>
      <c r="B638" s="3" t="s">
        <v>637</v>
      </c>
      <c r="C638" s="3" t="s">
        <v>4746</v>
      </c>
      <c r="D638" t="str" cm="1">
        <f t="array" ref="D6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638">
        <v>2000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 s="6">
        <f>Table1[[#This Row],[pledged]]/Table1[[#This Row],[goal]]</f>
        <v>2E-3</v>
      </c>
      <c r="Q638" s="12">
        <f>Table1[[#This Row],[pledged]]/Table1[[#This Row],[backers_count]]</f>
        <v>4</v>
      </c>
      <c r="R638" t="s">
        <v>8319</v>
      </c>
      <c r="S638" t="s">
        <v>8320</v>
      </c>
      <c r="T638" s="17">
        <f>(((Table1[[#This Row],[launched_at]]/60)/60)/24)+DATE(1970,1,1)</f>
        <v>42131.455439814818</v>
      </c>
      <c r="U638" s="17">
        <f>(((Table1[[#This Row],[deadline]]/60)/60)/24)+DATE(1970,1,1)</f>
        <v>42161.44930555555</v>
      </c>
    </row>
    <row r="639" spans="1:21">
      <c r="A639">
        <v>637</v>
      </c>
      <c r="B639" s="3" t="s">
        <v>638</v>
      </c>
      <c r="C639" s="3" t="s">
        <v>4747</v>
      </c>
      <c r="D639" t="str" cm="1">
        <f t="array" ref="D6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39">
        <v>100000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 s="6">
        <f>Table1[[#This Row],[pledged]]/Table1[[#This Row],[goal]]</f>
        <v>0</v>
      </c>
      <c r="Q639" s="12" t="e">
        <f>Table1[[#This Row],[pledged]]/Table1[[#This Row],[backers_count]]</f>
        <v>#DIV/0!</v>
      </c>
      <c r="R639" t="s">
        <v>8319</v>
      </c>
      <c r="S639" t="s">
        <v>8320</v>
      </c>
      <c r="T639" s="17">
        <f>(((Table1[[#This Row],[launched_at]]/60)/60)/24)+DATE(1970,1,1)</f>
        <v>42762.962013888886</v>
      </c>
      <c r="U639" s="17">
        <f>(((Table1[[#This Row],[deadline]]/60)/60)/24)+DATE(1970,1,1)</f>
        <v>42791.961111111115</v>
      </c>
    </row>
    <row r="640" spans="1:21">
      <c r="A640">
        <v>638</v>
      </c>
      <c r="B640" s="3" t="s">
        <v>639</v>
      </c>
      <c r="C640" s="3" t="s">
        <v>4748</v>
      </c>
      <c r="D640" t="str" cm="1">
        <f t="array" ref="D6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40">
        <v>200000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 s="6">
        <f>Table1[[#This Row],[pledged]]/Table1[[#This Row],[goal]]</f>
        <v>9.0000000000000006E-5</v>
      </c>
      <c r="Q640" s="12">
        <f>Table1[[#This Row],[pledged]]/Table1[[#This Row],[backers_count]]</f>
        <v>3</v>
      </c>
      <c r="R640" t="s">
        <v>8319</v>
      </c>
      <c r="S640" t="s">
        <v>8320</v>
      </c>
      <c r="T640" s="17">
        <f>(((Table1[[#This Row],[launched_at]]/60)/60)/24)+DATE(1970,1,1)</f>
        <v>42759.593310185184</v>
      </c>
      <c r="U640" s="17">
        <f>(((Table1[[#This Row],[deadline]]/60)/60)/24)+DATE(1970,1,1)</f>
        <v>42819.55164351852</v>
      </c>
    </row>
    <row r="641" spans="1:21">
      <c r="A641">
        <v>639</v>
      </c>
      <c r="B641" s="3" t="s">
        <v>640</v>
      </c>
      <c r="C641" s="3" t="s">
        <v>4749</v>
      </c>
      <c r="D641" t="str" cm="1">
        <f t="array" ref="D6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41">
        <v>1000000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 s="6">
        <f>Table1[[#This Row],[pledged]]/Table1[[#This Row],[goal]]</f>
        <v>9.9999999999999995E-7</v>
      </c>
      <c r="Q641" s="12">
        <f>Table1[[#This Row],[pledged]]/Table1[[#This Row],[backers_count]]</f>
        <v>1</v>
      </c>
      <c r="R641" t="s">
        <v>8319</v>
      </c>
      <c r="S641" t="s">
        <v>8320</v>
      </c>
      <c r="T641" s="17">
        <f>(((Table1[[#This Row],[launched_at]]/60)/60)/24)+DATE(1970,1,1)</f>
        <v>41865.583275462966</v>
      </c>
      <c r="U641" s="17">
        <f>(((Table1[[#This Row],[deadline]]/60)/60)/24)+DATE(1970,1,1)</f>
        <v>41925.583275462966</v>
      </c>
    </row>
    <row r="642" spans="1:21">
      <c r="A642">
        <v>640</v>
      </c>
      <c r="B642" s="3" t="s">
        <v>641</v>
      </c>
      <c r="C642" s="3" t="s">
        <v>4750</v>
      </c>
      <c r="D642" t="str" cm="1">
        <f t="array" ref="D6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642">
        <v>70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 s="6">
        <f>Table1[[#This Row],[pledged]]/Table1[[#This Row],[goal]]</f>
        <v>1.4428571428571428</v>
      </c>
      <c r="Q642" s="12">
        <f>Table1[[#This Row],[pledged]]/Table1[[#This Row],[backers_count]]</f>
        <v>50.5</v>
      </c>
      <c r="R642" t="s">
        <v>8319</v>
      </c>
      <c r="S642" t="s">
        <v>8321</v>
      </c>
      <c r="T642" s="17">
        <f>(((Table1[[#This Row],[launched_at]]/60)/60)/24)+DATE(1970,1,1)</f>
        <v>42683.420312500006</v>
      </c>
      <c r="U642" s="17">
        <f>(((Table1[[#This Row],[deadline]]/60)/60)/24)+DATE(1970,1,1)</f>
        <v>42698.958333333328</v>
      </c>
    </row>
    <row r="643" spans="1:21">
      <c r="A643">
        <v>641</v>
      </c>
      <c r="B643" s="3" t="s">
        <v>642</v>
      </c>
      <c r="C643" s="3" t="s">
        <v>4751</v>
      </c>
      <c r="D643" t="str" cm="1">
        <f t="array" ref="D6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643">
        <v>40000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 s="6">
        <f>Table1[[#This Row],[pledged]]/Table1[[#This Row],[goal]]</f>
        <v>1.1916249999999999</v>
      </c>
      <c r="Q643" s="12">
        <f>Table1[[#This Row],[pledged]]/Table1[[#This Row],[backers_count]]</f>
        <v>151.31746031746033</v>
      </c>
      <c r="R643" t="s">
        <v>8319</v>
      </c>
      <c r="S643" t="s">
        <v>8321</v>
      </c>
      <c r="T643" s="17">
        <f>(((Table1[[#This Row],[launched_at]]/60)/60)/24)+DATE(1970,1,1)</f>
        <v>42199.57</v>
      </c>
      <c r="U643" s="17">
        <f>(((Table1[[#This Row],[deadline]]/60)/60)/24)+DATE(1970,1,1)</f>
        <v>42229.57</v>
      </c>
    </row>
    <row r="644" spans="1:21">
      <c r="A644">
        <v>642</v>
      </c>
      <c r="B644" s="3" t="s">
        <v>643</v>
      </c>
      <c r="C644" s="3" t="s">
        <v>4752</v>
      </c>
      <c r="D644" t="str" cm="1">
        <f t="array" ref="D6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644">
        <v>20000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 s="6">
        <f>Table1[[#This Row],[pledged]]/Table1[[#This Row],[goal]]</f>
        <v>14.604850000000001</v>
      </c>
      <c r="Q644" s="12">
        <f>Table1[[#This Row],[pledged]]/Table1[[#This Row],[backers_count]]</f>
        <v>134.3592456301748</v>
      </c>
      <c r="R644" t="s">
        <v>8319</v>
      </c>
      <c r="S644" t="s">
        <v>8321</v>
      </c>
      <c r="T644" s="17">
        <f>(((Table1[[#This Row],[launched_at]]/60)/60)/24)+DATE(1970,1,1)</f>
        <v>42199.651319444441</v>
      </c>
      <c r="U644" s="17">
        <f>(((Table1[[#This Row],[deadline]]/60)/60)/24)+DATE(1970,1,1)</f>
        <v>42235.651319444441</v>
      </c>
    </row>
    <row r="645" spans="1:21">
      <c r="A645">
        <v>643</v>
      </c>
      <c r="B645" s="3" t="s">
        <v>644</v>
      </c>
      <c r="C645" s="3" t="s">
        <v>4753</v>
      </c>
      <c r="D645" t="str" cm="1">
        <f t="array" ref="D6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645">
        <v>25000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 s="6">
        <f>Table1[[#This Row],[pledged]]/Table1[[#This Row],[goal]]</f>
        <v>1.0580799999999999</v>
      </c>
      <c r="Q645" s="12">
        <f>Table1[[#This Row],[pledged]]/Table1[[#This Row],[backers_count]]</f>
        <v>174.02631578947367</v>
      </c>
      <c r="R645" t="s">
        <v>8319</v>
      </c>
      <c r="S645" t="s">
        <v>8321</v>
      </c>
      <c r="T645" s="17">
        <f>(((Table1[[#This Row],[launched_at]]/60)/60)/24)+DATE(1970,1,1)</f>
        <v>42100.642071759255</v>
      </c>
      <c r="U645" s="17">
        <f>(((Table1[[#This Row],[deadline]]/60)/60)/24)+DATE(1970,1,1)</f>
        <v>42155.642071759255</v>
      </c>
    </row>
    <row r="646" spans="1:21">
      <c r="A646">
        <v>644</v>
      </c>
      <c r="B646" s="3" t="s">
        <v>645</v>
      </c>
      <c r="C646" s="3" t="s">
        <v>4754</v>
      </c>
      <c r="D646" t="str" cm="1">
        <f t="array" ref="D6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646">
        <v>25000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 s="6">
        <f>Table1[[#This Row],[pledged]]/Table1[[#This Row],[goal]]</f>
        <v>3.0011791999999997</v>
      </c>
      <c r="Q646" s="12">
        <f>Table1[[#This Row],[pledged]]/Table1[[#This Row],[backers_count]]</f>
        <v>73.486268364348675</v>
      </c>
      <c r="R646" t="s">
        <v>8319</v>
      </c>
      <c r="S646" t="s">
        <v>8321</v>
      </c>
      <c r="T646" s="17">
        <f>(((Table1[[#This Row],[launched_at]]/60)/60)/24)+DATE(1970,1,1)</f>
        <v>41898.665960648148</v>
      </c>
      <c r="U646" s="17">
        <f>(((Table1[[#This Row],[deadline]]/60)/60)/24)+DATE(1970,1,1)</f>
        <v>41941.041666666664</v>
      </c>
    </row>
    <row r="647" spans="1:21">
      <c r="A647">
        <v>645</v>
      </c>
      <c r="B647" s="3" t="s">
        <v>646</v>
      </c>
      <c r="C647" s="3" t="s">
        <v>4755</v>
      </c>
      <c r="D647" t="str" cm="1">
        <f t="array" ref="D6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647">
        <v>2000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 s="6">
        <f>Table1[[#This Row],[pledged]]/Table1[[#This Row],[goal]]</f>
        <v>2.7869999999999999</v>
      </c>
      <c r="Q647" s="12">
        <f>Table1[[#This Row],[pledged]]/Table1[[#This Row],[backers_count]]</f>
        <v>23.518987341772153</v>
      </c>
      <c r="R647" t="s">
        <v>8319</v>
      </c>
      <c r="S647" t="s">
        <v>8321</v>
      </c>
      <c r="T647" s="17">
        <f>(((Table1[[#This Row],[launched_at]]/60)/60)/24)+DATE(1970,1,1)</f>
        <v>42564.026319444441</v>
      </c>
      <c r="U647" s="17">
        <f>(((Table1[[#This Row],[deadline]]/60)/60)/24)+DATE(1970,1,1)</f>
        <v>42594.026319444441</v>
      </c>
    </row>
    <row r="648" spans="1:21">
      <c r="A648">
        <v>646</v>
      </c>
      <c r="B648" s="3" t="s">
        <v>647</v>
      </c>
      <c r="C648" s="3" t="s">
        <v>4756</v>
      </c>
      <c r="D648" t="str" cm="1">
        <f t="array" ref="D6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648">
        <v>800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 s="6">
        <f>Table1[[#This Row],[pledged]]/Table1[[#This Row],[goal]]</f>
        <v>1.3187625000000001</v>
      </c>
      <c r="Q648" s="12">
        <f>Table1[[#This Row],[pledged]]/Table1[[#This Row],[backers_count]]</f>
        <v>39.074444444444445</v>
      </c>
      <c r="R648" t="s">
        <v>8319</v>
      </c>
      <c r="S648" t="s">
        <v>8321</v>
      </c>
      <c r="T648" s="17">
        <f>(((Table1[[#This Row],[launched_at]]/60)/60)/24)+DATE(1970,1,1)</f>
        <v>41832.852627314816</v>
      </c>
      <c r="U648" s="17">
        <f>(((Table1[[#This Row],[deadline]]/60)/60)/24)+DATE(1970,1,1)</f>
        <v>41862.852627314816</v>
      </c>
    </row>
    <row r="649" spans="1:21">
      <c r="A649">
        <v>647</v>
      </c>
      <c r="B649" s="3" t="s">
        <v>648</v>
      </c>
      <c r="C649" s="3" t="s">
        <v>4757</v>
      </c>
      <c r="D649" t="str" cm="1">
        <f t="array" ref="D6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649">
        <v>2000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 s="6">
        <f>Table1[[#This Row],[pledged]]/Table1[[#This Row],[goal]]</f>
        <v>1.0705</v>
      </c>
      <c r="Q649" s="12">
        <f>Table1[[#This Row],[pledged]]/Table1[[#This Row],[backers_count]]</f>
        <v>125.94117647058823</v>
      </c>
      <c r="R649" t="s">
        <v>8319</v>
      </c>
      <c r="S649" t="s">
        <v>8321</v>
      </c>
      <c r="T649" s="17">
        <f>(((Table1[[#This Row],[launched_at]]/60)/60)/24)+DATE(1970,1,1)</f>
        <v>42416.767928240741</v>
      </c>
      <c r="U649" s="17">
        <f>(((Table1[[#This Row],[deadline]]/60)/60)/24)+DATE(1970,1,1)</f>
        <v>42446.726261574076</v>
      </c>
    </row>
    <row r="650" spans="1:21">
      <c r="A650">
        <v>648</v>
      </c>
      <c r="B650" s="3" t="s">
        <v>649</v>
      </c>
      <c r="C650" s="3" t="s">
        <v>4758</v>
      </c>
      <c r="D650" t="str" cm="1">
        <f t="array" ref="D6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650">
        <v>35000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 s="6">
        <f>Table1[[#This Row],[pledged]]/Table1[[#This Row],[goal]]</f>
        <v>1.2682285714285715</v>
      </c>
      <c r="Q650" s="12">
        <f>Table1[[#This Row],[pledged]]/Table1[[#This Row],[backers_count]]</f>
        <v>1644</v>
      </c>
      <c r="R650" t="s">
        <v>8319</v>
      </c>
      <c r="S650" t="s">
        <v>8321</v>
      </c>
      <c r="T650" s="17">
        <f>(((Table1[[#This Row],[launched_at]]/60)/60)/24)+DATE(1970,1,1)</f>
        <v>41891.693379629629</v>
      </c>
      <c r="U650" s="17">
        <f>(((Table1[[#This Row],[deadline]]/60)/60)/24)+DATE(1970,1,1)</f>
        <v>41926.693379629629</v>
      </c>
    </row>
    <row r="651" spans="1:21">
      <c r="A651">
        <v>649</v>
      </c>
      <c r="B651" s="3" t="s">
        <v>650</v>
      </c>
      <c r="C651" s="3" t="s">
        <v>4759</v>
      </c>
      <c r="D651" t="str" cm="1">
        <f t="array" ref="D6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651">
        <v>2500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 s="6">
        <f>Table1[[#This Row],[pledged]]/Table1[[#This Row],[goal]]</f>
        <v>1.3996</v>
      </c>
      <c r="Q651" s="12">
        <f>Table1[[#This Row],[pledged]]/Table1[[#This Row],[backers_count]]</f>
        <v>42.670731707317074</v>
      </c>
      <c r="R651" t="s">
        <v>8319</v>
      </c>
      <c r="S651" t="s">
        <v>8321</v>
      </c>
      <c r="T651" s="17">
        <f>(((Table1[[#This Row],[launched_at]]/60)/60)/24)+DATE(1970,1,1)</f>
        <v>41877.912187499998</v>
      </c>
      <c r="U651" s="17">
        <f>(((Table1[[#This Row],[deadline]]/60)/60)/24)+DATE(1970,1,1)</f>
        <v>41898.912187499998</v>
      </c>
    </row>
    <row r="652" spans="1:21">
      <c r="A652">
        <v>650</v>
      </c>
      <c r="B652" s="3" t="s">
        <v>651</v>
      </c>
      <c r="C652" s="3" t="s">
        <v>4760</v>
      </c>
      <c r="D652" t="str" cm="1">
        <f t="array" ref="D6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652">
        <v>1500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 s="6">
        <f>Table1[[#This Row],[pledged]]/Table1[[#This Row],[goal]]</f>
        <v>1.1240000000000001</v>
      </c>
      <c r="Q652" s="12">
        <f>Table1[[#This Row],[pledged]]/Table1[[#This Row],[backers_count]]</f>
        <v>35.125</v>
      </c>
      <c r="R652" t="s">
        <v>8319</v>
      </c>
      <c r="S652" t="s">
        <v>8321</v>
      </c>
      <c r="T652" s="17">
        <f>(((Table1[[#This Row],[launched_at]]/60)/60)/24)+DATE(1970,1,1)</f>
        <v>41932.036851851852</v>
      </c>
      <c r="U652" s="17">
        <f>(((Table1[[#This Row],[deadline]]/60)/60)/24)+DATE(1970,1,1)</f>
        <v>41992.078518518523</v>
      </c>
    </row>
    <row r="653" spans="1:21">
      <c r="A653">
        <v>651</v>
      </c>
      <c r="B653" s="3" t="s">
        <v>652</v>
      </c>
      <c r="C653" s="3" t="s">
        <v>4761</v>
      </c>
      <c r="D653" t="str" cm="1">
        <f t="array" ref="D6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653">
        <v>25000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 s="6">
        <f>Table1[[#This Row],[pledged]]/Table1[[#This Row],[goal]]</f>
        <v>1.00528</v>
      </c>
      <c r="Q653" s="12">
        <f>Table1[[#This Row],[pledged]]/Table1[[#This Row],[backers_count]]</f>
        <v>239.35238095238094</v>
      </c>
      <c r="R653" t="s">
        <v>8319</v>
      </c>
      <c r="S653" t="s">
        <v>8321</v>
      </c>
      <c r="T653" s="17">
        <f>(((Table1[[#This Row],[launched_at]]/60)/60)/24)+DATE(1970,1,1)</f>
        <v>41956.017488425925</v>
      </c>
      <c r="U653" s="17">
        <f>(((Table1[[#This Row],[deadline]]/60)/60)/24)+DATE(1970,1,1)</f>
        <v>41986.017488425925</v>
      </c>
    </row>
    <row r="654" spans="1:21">
      <c r="A654">
        <v>652</v>
      </c>
      <c r="B654" s="3" t="s">
        <v>653</v>
      </c>
      <c r="C654" s="3" t="s">
        <v>4762</v>
      </c>
      <c r="D654" t="str" cm="1">
        <f t="array" ref="D6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654">
        <v>3000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 s="6">
        <f>Table1[[#This Row],[pledged]]/Table1[[#This Row],[goal]]</f>
        <v>1.0046666666666666</v>
      </c>
      <c r="Q654" s="12">
        <f>Table1[[#This Row],[pledged]]/Table1[[#This Row],[backers_count]]</f>
        <v>107.64285714285714</v>
      </c>
      <c r="R654" t="s">
        <v>8319</v>
      </c>
      <c r="S654" t="s">
        <v>8321</v>
      </c>
      <c r="T654" s="17">
        <f>(((Table1[[#This Row],[launched_at]]/60)/60)/24)+DATE(1970,1,1)</f>
        <v>42675.690393518518</v>
      </c>
      <c r="U654" s="17">
        <f>(((Table1[[#This Row],[deadline]]/60)/60)/24)+DATE(1970,1,1)</f>
        <v>42705.732060185182</v>
      </c>
    </row>
    <row r="655" spans="1:21">
      <c r="A655">
        <v>653</v>
      </c>
      <c r="B655" s="3" t="s">
        <v>654</v>
      </c>
      <c r="C655" s="3" t="s">
        <v>4763</v>
      </c>
      <c r="D655" t="str" cm="1">
        <f t="array" ref="D6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55">
        <v>75000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 s="6">
        <f>Table1[[#This Row],[pledged]]/Table1[[#This Row],[goal]]</f>
        <v>1.4144600000000001</v>
      </c>
      <c r="Q655" s="12">
        <f>Table1[[#This Row],[pledged]]/Table1[[#This Row],[backers_count]]</f>
        <v>95.830623306233065</v>
      </c>
      <c r="R655" t="s">
        <v>8319</v>
      </c>
      <c r="S655" t="s">
        <v>8321</v>
      </c>
      <c r="T655" s="17">
        <f>(((Table1[[#This Row],[launched_at]]/60)/60)/24)+DATE(1970,1,1)</f>
        <v>42199.618518518517</v>
      </c>
      <c r="U655" s="17">
        <f>(((Table1[[#This Row],[deadline]]/60)/60)/24)+DATE(1970,1,1)</f>
        <v>42236.618518518517</v>
      </c>
    </row>
    <row r="656" spans="1:21">
      <c r="A656">
        <v>654</v>
      </c>
      <c r="B656" s="3" t="s">
        <v>655</v>
      </c>
      <c r="C656" s="3" t="s">
        <v>4764</v>
      </c>
      <c r="D656" t="str" cm="1">
        <f t="array" ref="D6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656">
        <v>12000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 s="6">
        <f>Table1[[#This Row],[pledged]]/Table1[[#This Row],[goal]]</f>
        <v>2.6729166666666666</v>
      </c>
      <c r="Q656" s="12">
        <f>Table1[[#This Row],[pledged]]/Table1[[#This Row],[backers_count]]</f>
        <v>31.663376110562684</v>
      </c>
      <c r="R656" t="s">
        <v>8319</v>
      </c>
      <c r="S656" t="s">
        <v>8321</v>
      </c>
      <c r="T656" s="17">
        <f>(((Table1[[#This Row],[launched_at]]/60)/60)/24)+DATE(1970,1,1)</f>
        <v>42163.957326388889</v>
      </c>
      <c r="U656" s="17">
        <f>(((Table1[[#This Row],[deadline]]/60)/60)/24)+DATE(1970,1,1)</f>
        <v>42193.957326388889</v>
      </c>
    </row>
    <row r="657" spans="1:21">
      <c r="A657">
        <v>655</v>
      </c>
      <c r="B657" s="3" t="s">
        <v>656</v>
      </c>
      <c r="C657" s="3" t="s">
        <v>4765</v>
      </c>
      <c r="D657" t="str" cm="1">
        <f t="array" ref="D6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657">
        <v>8000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 s="6">
        <f>Table1[[#This Row],[pledged]]/Table1[[#This Row],[goal]]</f>
        <v>1.4688749999999999</v>
      </c>
      <c r="Q657" s="12">
        <f>Table1[[#This Row],[pledged]]/Table1[[#This Row],[backers_count]]</f>
        <v>42.886861313868614</v>
      </c>
      <c r="R657" t="s">
        <v>8319</v>
      </c>
      <c r="S657" t="s">
        <v>8321</v>
      </c>
      <c r="T657" s="17">
        <f>(((Table1[[#This Row],[launched_at]]/60)/60)/24)+DATE(1970,1,1)</f>
        <v>42045.957314814819</v>
      </c>
      <c r="U657" s="17">
        <f>(((Table1[[#This Row],[deadline]]/60)/60)/24)+DATE(1970,1,1)</f>
        <v>42075.915648148148</v>
      </c>
    </row>
    <row r="658" spans="1:21">
      <c r="A658">
        <v>656</v>
      </c>
      <c r="B658" s="3" t="s">
        <v>657</v>
      </c>
      <c r="C658" s="3" t="s">
        <v>4766</v>
      </c>
      <c r="D658" t="str" cm="1">
        <f t="array" ref="D6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658">
        <v>5000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 s="6">
        <f>Table1[[#This Row],[pledged]]/Table1[[#This Row],[goal]]</f>
        <v>2.1356000000000002</v>
      </c>
      <c r="Q658" s="12">
        <f>Table1[[#This Row],[pledged]]/Table1[[#This Row],[backers_count]]</f>
        <v>122.73563218390805</v>
      </c>
      <c r="R658" t="s">
        <v>8319</v>
      </c>
      <c r="S658" t="s">
        <v>8321</v>
      </c>
      <c r="T658" s="17">
        <f>(((Table1[[#This Row],[launched_at]]/60)/60)/24)+DATE(1970,1,1)</f>
        <v>42417.804618055554</v>
      </c>
      <c r="U658" s="17">
        <f>(((Table1[[#This Row],[deadline]]/60)/60)/24)+DATE(1970,1,1)</f>
        <v>42477.762951388882</v>
      </c>
    </row>
    <row r="659" spans="1:21">
      <c r="A659">
        <v>657</v>
      </c>
      <c r="B659" s="3" t="s">
        <v>658</v>
      </c>
      <c r="C659" s="3" t="s">
        <v>4767</v>
      </c>
      <c r="D659" t="str" cm="1">
        <f t="array" ref="D6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659">
        <v>15000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 s="6">
        <f>Table1[[#This Row],[pledged]]/Table1[[#This Row],[goal]]</f>
        <v>1.2569999999999999</v>
      </c>
      <c r="Q659" s="12">
        <f>Table1[[#This Row],[pledged]]/Table1[[#This Row],[backers_count]]</f>
        <v>190.45454545454547</v>
      </c>
      <c r="R659" t="s">
        <v>8319</v>
      </c>
      <c r="S659" t="s">
        <v>8321</v>
      </c>
      <c r="T659" s="17">
        <f>(((Table1[[#This Row],[launched_at]]/60)/60)/24)+DATE(1970,1,1)</f>
        <v>42331.84574074074</v>
      </c>
      <c r="U659" s="17">
        <f>(((Table1[[#This Row],[deadline]]/60)/60)/24)+DATE(1970,1,1)</f>
        <v>42361.84574074074</v>
      </c>
    </row>
    <row r="660" spans="1:21">
      <c r="A660">
        <v>658</v>
      </c>
      <c r="B660" s="3" t="s">
        <v>659</v>
      </c>
      <c r="C660" s="3" t="s">
        <v>4768</v>
      </c>
      <c r="D660" t="str" cm="1">
        <f t="array" ref="D6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660">
        <v>28888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 s="6">
        <f>Table1[[#This Row],[pledged]]/Table1[[#This Row],[goal]]</f>
        <v>1.0446206037108834</v>
      </c>
      <c r="Q660" s="12">
        <f>Table1[[#This Row],[pledged]]/Table1[[#This Row],[backers_count]]</f>
        <v>109.33695652173913</v>
      </c>
      <c r="R660" t="s">
        <v>8319</v>
      </c>
      <c r="S660" t="s">
        <v>8321</v>
      </c>
      <c r="T660" s="17">
        <f>(((Table1[[#This Row],[launched_at]]/60)/60)/24)+DATE(1970,1,1)</f>
        <v>42179.160752314812</v>
      </c>
      <c r="U660" s="17">
        <f>(((Table1[[#This Row],[deadline]]/60)/60)/24)+DATE(1970,1,1)</f>
        <v>42211.75</v>
      </c>
    </row>
    <row r="661" spans="1:21">
      <c r="A661">
        <v>659</v>
      </c>
      <c r="B661" s="3" t="s">
        <v>660</v>
      </c>
      <c r="C661" s="3" t="s">
        <v>4769</v>
      </c>
      <c r="D661" t="str" cm="1">
        <f t="array" ref="D6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661">
        <v>3000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 s="6">
        <f>Table1[[#This Row],[pledged]]/Table1[[#This Row],[goal]]</f>
        <v>1.0056666666666667</v>
      </c>
      <c r="Q661" s="12">
        <f>Table1[[#This Row],[pledged]]/Table1[[#This Row],[backers_count]]</f>
        <v>143.66666666666666</v>
      </c>
      <c r="R661" t="s">
        <v>8319</v>
      </c>
      <c r="S661" t="s">
        <v>8321</v>
      </c>
      <c r="T661" s="17">
        <f>(((Table1[[#This Row],[launched_at]]/60)/60)/24)+DATE(1970,1,1)</f>
        <v>42209.593692129631</v>
      </c>
      <c r="U661" s="17">
        <f>(((Table1[[#This Row],[deadline]]/60)/60)/24)+DATE(1970,1,1)</f>
        <v>42239.593692129631</v>
      </c>
    </row>
    <row r="662" spans="1:21">
      <c r="A662">
        <v>660</v>
      </c>
      <c r="B662" s="3" t="s">
        <v>661</v>
      </c>
      <c r="C662" s="3" t="s">
        <v>4770</v>
      </c>
      <c r="D662" t="str" cm="1">
        <f t="array" ref="D6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62">
        <v>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 s="6">
        <f>Table1[[#This Row],[pledged]]/Table1[[#This Row],[goal]]</f>
        <v>3.058E-2</v>
      </c>
      <c r="Q662" s="12">
        <f>Table1[[#This Row],[pledged]]/Table1[[#This Row],[backers_count]]</f>
        <v>84.944444444444443</v>
      </c>
      <c r="R662" t="s">
        <v>8319</v>
      </c>
      <c r="S662" t="s">
        <v>8321</v>
      </c>
      <c r="T662" s="17">
        <f>(((Table1[[#This Row],[launched_at]]/60)/60)/24)+DATE(1970,1,1)</f>
        <v>41922.741655092592</v>
      </c>
      <c r="U662" s="17">
        <f>(((Table1[[#This Row],[deadline]]/60)/60)/24)+DATE(1970,1,1)</f>
        <v>41952.783321759263</v>
      </c>
    </row>
    <row r="663" spans="1:21">
      <c r="A663">
        <v>661</v>
      </c>
      <c r="B663" s="3" t="s">
        <v>662</v>
      </c>
      <c r="C663" s="3" t="s">
        <v>4771</v>
      </c>
      <c r="D663" t="str" cm="1">
        <f t="array" ref="D6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663">
        <v>10000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 s="6">
        <f>Table1[[#This Row],[pledged]]/Table1[[#This Row],[goal]]</f>
        <v>9.4999999999999998E-3</v>
      </c>
      <c r="Q663" s="12">
        <f>Table1[[#This Row],[pledged]]/Table1[[#This Row],[backers_count]]</f>
        <v>10.555555555555555</v>
      </c>
      <c r="R663" t="s">
        <v>8319</v>
      </c>
      <c r="S663" t="s">
        <v>8321</v>
      </c>
      <c r="T663" s="17">
        <f>(((Table1[[#This Row],[launched_at]]/60)/60)/24)+DATE(1970,1,1)</f>
        <v>42636.645358796297</v>
      </c>
      <c r="U663" s="17">
        <f>(((Table1[[#This Row],[deadline]]/60)/60)/24)+DATE(1970,1,1)</f>
        <v>42666.645358796297</v>
      </c>
    </row>
    <row r="664" spans="1:21">
      <c r="A664">
        <v>662</v>
      </c>
      <c r="B664" s="3" t="s">
        <v>663</v>
      </c>
      <c r="C664" s="3" t="s">
        <v>4772</v>
      </c>
      <c r="D664" t="str" cm="1">
        <f t="array" ref="D6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664">
        <v>39000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 s="6">
        <f>Table1[[#This Row],[pledged]]/Table1[[#This Row],[goal]]</f>
        <v>4.0000000000000001E-3</v>
      </c>
      <c r="Q664" s="12">
        <f>Table1[[#This Row],[pledged]]/Table1[[#This Row],[backers_count]]</f>
        <v>39</v>
      </c>
      <c r="R664" t="s">
        <v>8319</v>
      </c>
      <c r="S664" t="s">
        <v>8321</v>
      </c>
      <c r="T664" s="17">
        <f>(((Table1[[#This Row],[launched_at]]/60)/60)/24)+DATE(1970,1,1)</f>
        <v>41990.438043981485</v>
      </c>
      <c r="U664" s="17">
        <f>(((Table1[[#This Row],[deadline]]/60)/60)/24)+DATE(1970,1,1)</f>
        <v>42020.438043981485</v>
      </c>
    </row>
    <row r="665" spans="1:21">
      <c r="A665">
        <v>663</v>
      </c>
      <c r="B665" s="3" t="s">
        <v>664</v>
      </c>
      <c r="C665" s="3" t="s">
        <v>4773</v>
      </c>
      <c r="D665" t="str" cm="1">
        <f t="array" ref="D6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65">
        <v>200000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 s="6">
        <f>Table1[[#This Row],[pledged]]/Table1[[#This Row],[goal]]</f>
        <v>3.5000000000000001E-3</v>
      </c>
      <c r="Q665" s="12">
        <f>Table1[[#This Row],[pledged]]/Table1[[#This Row],[backers_count]]</f>
        <v>100</v>
      </c>
      <c r="R665" t="s">
        <v>8319</v>
      </c>
      <c r="S665" t="s">
        <v>8321</v>
      </c>
      <c r="T665" s="17">
        <f>(((Table1[[#This Row],[launched_at]]/60)/60)/24)+DATE(1970,1,1)</f>
        <v>42173.843240740738</v>
      </c>
      <c r="U665" s="17">
        <f>(((Table1[[#This Row],[deadline]]/60)/60)/24)+DATE(1970,1,1)</f>
        <v>42203.843240740738</v>
      </c>
    </row>
    <row r="666" spans="1:21">
      <c r="A666">
        <v>664</v>
      </c>
      <c r="B666" s="3" t="s">
        <v>665</v>
      </c>
      <c r="C666" s="3" t="s">
        <v>4774</v>
      </c>
      <c r="D666" t="str" cm="1">
        <f t="array" ref="D6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666">
        <v>12000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 s="6">
        <f>Table1[[#This Row],[pledged]]/Table1[[#This Row],[goal]]</f>
        <v>7.5333333333333335E-2</v>
      </c>
      <c r="Q666" s="12">
        <f>Table1[[#This Row],[pledged]]/Table1[[#This Row],[backers_count]]</f>
        <v>31.172413793103448</v>
      </c>
      <c r="R666" t="s">
        <v>8319</v>
      </c>
      <c r="S666" t="s">
        <v>8321</v>
      </c>
      <c r="T666" s="17">
        <f>(((Table1[[#This Row],[launched_at]]/60)/60)/24)+DATE(1970,1,1)</f>
        <v>42077.666377314818</v>
      </c>
      <c r="U666" s="17">
        <f>(((Table1[[#This Row],[deadline]]/60)/60)/24)+DATE(1970,1,1)</f>
        <v>42107.666377314818</v>
      </c>
    </row>
    <row r="667" spans="1:21">
      <c r="A667">
        <v>665</v>
      </c>
      <c r="B667" s="3" t="s">
        <v>666</v>
      </c>
      <c r="C667" s="3" t="s">
        <v>4775</v>
      </c>
      <c r="D667" t="str" cm="1">
        <f t="array" ref="D6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667">
        <v>10000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 s="6">
        <f>Table1[[#This Row],[pledged]]/Table1[[#This Row],[goal]]</f>
        <v>0.18640000000000001</v>
      </c>
      <c r="Q667" s="12">
        <f>Table1[[#This Row],[pledged]]/Table1[[#This Row],[backers_count]]</f>
        <v>155.33333333333334</v>
      </c>
      <c r="R667" t="s">
        <v>8319</v>
      </c>
      <c r="S667" t="s">
        <v>8321</v>
      </c>
      <c r="T667" s="17">
        <f>(((Table1[[#This Row],[launched_at]]/60)/60)/24)+DATE(1970,1,1)</f>
        <v>42688.711354166662</v>
      </c>
      <c r="U667" s="17">
        <f>(((Table1[[#This Row],[deadline]]/60)/60)/24)+DATE(1970,1,1)</f>
        <v>42748.711354166662</v>
      </c>
    </row>
    <row r="668" spans="1:21">
      <c r="A668">
        <v>666</v>
      </c>
      <c r="B668" s="3" t="s">
        <v>667</v>
      </c>
      <c r="C668" s="3" t="s">
        <v>4776</v>
      </c>
      <c r="D668" t="str" cm="1">
        <f t="array" ref="D6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68">
        <v>200000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 s="6">
        <f>Table1[[#This Row],[pledged]]/Table1[[#This Row],[goal]]</f>
        <v>4.0000000000000003E-5</v>
      </c>
      <c r="Q668" s="12">
        <f>Table1[[#This Row],[pledged]]/Table1[[#This Row],[backers_count]]</f>
        <v>2</v>
      </c>
      <c r="R668" t="s">
        <v>8319</v>
      </c>
      <c r="S668" t="s">
        <v>8321</v>
      </c>
      <c r="T668" s="17">
        <f>(((Table1[[#This Row],[launched_at]]/60)/60)/24)+DATE(1970,1,1)</f>
        <v>41838.832152777781</v>
      </c>
      <c r="U668" s="17">
        <f>(((Table1[[#This Row],[deadline]]/60)/60)/24)+DATE(1970,1,1)</f>
        <v>41868.832152777781</v>
      </c>
    </row>
    <row r="669" spans="1:21">
      <c r="A669">
        <v>667</v>
      </c>
      <c r="B669" s="3" t="s">
        <v>668</v>
      </c>
      <c r="C669" s="3" t="s">
        <v>4777</v>
      </c>
      <c r="D669" t="str" cm="1">
        <f t="array" ref="D6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69">
        <v>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 s="6">
        <f>Table1[[#This Row],[pledged]]/Table1[[#This Row],[goal]]</f>
        <v>0.1002</v>
      </c>
      <c r="Q669" s="12">
        <f>Table1[[#This Row],[pledged]]/Table1[[#This Row],[backers_count]]</f>
        <v>178.92857142857142</v>
      </c>
      <c r="R669" t="s">
        <v>8319</v>
      </c>
      <c r="S669" t="s">
        <v>8321</v>
      </c>
      <c r="T669" s="17">
        <f>(((Table1[[#This Row],[launched_at]]/60)/60)/24)+DATE(1970,1,1)</f>
        <v>42632.373414351852</v>
      </c>
      <c r="U669" s="17">
        <f>(((Table1[[#This Row],[deadline]]/60)/60)/24)+DATE(1970,1,1)</f>
        <v>42672.373414351852</v>
      </c>
    </row>
    <row r="670" spans="1:21">
      <c r="A670">
        <v>668</v>
      </c>
      <c r="B670" s="3" t="s">
        <v>669</v>
      </c>
      <c r="C670" s="3" t="s">
        <v>4778</v>
      </c>
      <c r="D670" t="str" cm="1">
        <f t="array" ref="D6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670">
        <v>15000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 s="6">
        <f>Table1[[#This Row],[pledged]]/Table1[[#This Row],[goal]]</f>
        <v>4.5600000000000002E-2</v>
      </c>
      <c r="Q670" s="12">
        <f>Table1[[#This Row],[pledged]]/Table1[[#This Row],[backers_count]]</f>
        <v>27.36</v>
      </c>
      <c r="R670" t="s">
        <v>8319</v>
      </c>
      <c r="S670" t="s">
        <v>8321</v>
      </c>
      <c r="T670" s="17">
        <f>(((Table1[[#This Row],[launched_at]]/60)/60)/24)+DATE(1970,1,1)</f>
        <v>42090.831273148149</v>
      </c>
      <c r="U670" s="17">
        <f>(((Table1[[#This Row],[deadline]]/60)/60)/24)+DATE(1970,1,1)</f>
        <v>42135.831273148149</v>
      </c>
    </row>
    <row r="671" spans="1:21" ht="28.8">
      <c r="A671">
        <v>669</v>
      </c>
      <c r="B671" s="3" t="s">
        <v>670</v>
      </c>
      <c r="C671" s="3" t="s">
        <v>4779</v>
      </c>
      <c r="D671" t="str" cm="1">
        <f t="array" ref="D6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71">
        <v>200000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 s="6">
        <f>Table1[[#This Row],[pledged]]/Table1[[#This Row],[goal]]</f>
        <v>0.21507499999999999</v>
      </c>
      <c r="Q671" s="12">
        <f>Table1[[#This Row],[pledged]]/Table1[[#This Row],[backers_count]]</f>
        <v>1536.25</v>
      </c>
      <c r="R671" t="s">
        <v>8319</v>
      </c>
      <c r="S671" t="s">
        <v>8321</v>
      </c>
      <c r="T671" s="17">
        <f>(((Table1[[#This Row],[launched_at]]/60)/60)/24)+DATE(1970,1,1)</f>
        <v>42527.625671296293</v>
      </c>
      <c r="U671" s="17">
        <f>(((Table1[[#This Row],[deadline]]/60)/60)/24)+DATE(1970,1,1)</f>
        <v>42557.625671296293</v>
      </c>
    </row>
    <row r="672" spans="1:21">
      <c r="A672">
        <v>670</v>
      </c>
      <c r="B672" s="3" t="s">
        <v>671</v>
      </c>
      <c r="C672" s="3" t="s">
        <v>4780</v>
      </c>
      <c r="D672" t="str" cm="1">
        <f t="array" ref="D6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72">
        <v>90000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 s="6">
        <f>Table1[[#This Row],[pledged]]/Table1[[#This Row],[goal]]</f>
        <v>0.29276666666666668</v>
      </c>
      <c r="Q672" s="12">
        <f>Table1[[#This Row],[pledged]]/Table1[[#This Row],[backers_count]]</f>
        <v>84.99677419354839</v>
      </c>
      <c r="R672" t="s">
        <v>8319</v>
      </c>
      <c r="S672" t="s">
        <v>8321</v>
      </c>
      <c r="T672" s="17">
        <f>(((Table1[[#This Row],[launched_at]]/60)/60)/24)+DATE(1970,1,1)</f>
        <v>42506.709722222222</v>
      </c>
      <c r="U672" s="17">
        <f>(((Table1[[#This Row],[deadline]]/60)/60)/24)+DATE(1970,1,1)</f>
        <v>42540.340277777781</v>
      </c>
    </row>
    <row r="673" spans="1:21">
      <c r="A673">
        <v>671</v>
      </c>
      <c r="B673" s="3" t="s">
        <v>672</v>
      </c>
      <c r="C673" s="3" t="s">
        <v>4781</v>
      </c>
      <c r="D673" t="str" cm="1">
        <f t="array" ref="D6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673">
        <v>30000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 s="6">
        <f>Table1[[#This Row],[pledged]]/Table1[[#This Row],[goal]]</f>
        <v>0.39426666666666665</v>
      </c>
      <c r="Q673" s="12">
        <f>Table1[[#This Row],[pledged]]/Table1[[#This Row],[backers_count]]</f>
        <v>788.5333333333333</v>
      </c>
      <c r="R673" t="s">
        <v>8319</v>
      </c>
      <c r="S673" t="s">
        <v>8321</v>
      </c>
      <c r="T673" s="17">
        <f>(((Table1[[#This Row],[launched_at]]/60)/60)/24)+DATE(1970,1,1)</f>
        <v>41984.692731481482</v>
      </c>
      <c r="U673" s="17">
        <f>(((Table1[[#This Row],[deadline]]/60)/60)/24)+DATE(1970,1,1)</f>
        <v>42018.166666666672</v>
      </c>
    </row>
    <row r="674" spans="1:21">
      <c r="A674">
        <v>672</v>
      </c>
      <c r="B674" s="3" t="s">
        <v>673</v>
      </c>
      <c r="C674" s="3" t="s">
        <v>4782</v>
      </c>
      <c r="D674" t="str" cm="1">
        <f t="array" ref="D6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74">
        <v>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 s="6">
        <f>Table1[[#This Row],[pledged]]/Table1[[#This Row],[goal]]</f>
        <v>0.21628</v>
      </c>
      <c r="Q674" s="12">
        <f>Table1[[#This Row],[pledged]]/Table1[[#This Row],[backers_count]]</f>
        <v>50.29767441860465</v>
      </c>
      <c r="R674" t="s">
        <v>8319</v>
      </c>
      <c r="S674" t="s">
        <v>8321</v>
      </c>
      <c r="T674" s="17">
        <f>(((Table1[[#This Row],[launched_at]]/60)/60)/24)+DATE(1970,1,1)</f>
        <v>41974.219490740739</v>
      </c>
      <c r="U674" s="17">
        <f>(((Table1[[#This Row],[deadline]]/60)/60)/24)+DATE(1970,1,1)</f>
        <v>42005.207638888889</v>
      </c>
    </row>
    <row r="675" spans="1:21">
      <c r="A675">
        <v>673</v>
      </c>
      <c r="B675" s="3" t="s">
        <v>674</v>
      </c>
      <c r="C675" s="3" t="s">
        <v>4783</v>
      </c>
      <c r="D675" t="str" cm="1">
        <f t="array" ref="D6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75">
        <v>100000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 s="6">
        <f>Table1[[#This Row],[pledged]]/Table1[[#This Row],[goal]]</f>
        <v>2.0500000000000002E-3</v>
      </c>
      <c r="Q675" s="12">
        <f>Table1[[#This Row],[pledged]]/Table1[[#This Row],[backers_count]]</f>
        <v>68.333333333333329</v>
      </c>
      <c r="R675" t="s">
        <v>8319</v>
      </c>
      <c r="S675" t="s">
        <v>8321</v>
      </c>
      <c r="T675" s="17">
        <f>(((Table1[[#This Row],[launched_at]]/60)/60)/24)+DATE(1970,1,1)</f>
        <v>41838.840474537035</v>
      </c>
      <c r="U675" s="17">
        <f>(((Table1[[#This Row],[deadline]]/60)/60)/24)+DATE(1970,1,1)</f>
        <v>41883.840474537035</v>
      </c>
    </row>
    <row r="676" spans="1:21">
      <c r="A676">
        <v>674</v>
      </c>
      <c r="B676" s="3" t="s">
        <v>675</v>
      </c>
      <c r="C676" s="3" t="s">
        <v>4784</v>
      </c>
      <c r="D676" t="str" cm="1">
        <f t="array" ref="D6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76">
        <v>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 s="6">
        <f>Table1[[#This Row],[pledged]]/Table1[[#This Row],[goal]]</f>
        <v>2.9999999999999997E-4</v>
      </c>
      <c r="Q676" s="12">
        <f>Table1[[#This Row],[pledged]]/Table1[[#This Row],[backers_count]]</f>
        <v>7.5</v>
      </c>
      <c r="R676" t="s">
        <v>8319</v>
      </c>
      <c r="S676" t="s">
        <v>8321</v>
      </c>
      <c r="T676" s="17">
        <f>(((Table1[[#This Row],[launched_at]]/60)/60)/24)+DATE(1970,1,1)</f>
        <v>41803.116053240738</v>
      </c>
      <c r="U676" s="17">
        <f>(((Table1[[#This Row],[deadline]]/60)/60)/24)+DATE(1970,1,1)</f>
        <v>41863.116053240738</v>
      </c>
    </row>
    <row r="677" spans="1:21">
      <c r="A677">
        <v>675</v>
      </c>
      <c r="B677" s="3" t="s">
        <v>676</v>
      </c>
      <c r="C677" s="3" t="s">
        <v>4785</v>
      </c>
      <c r="D677" t="str" cm="1">
        <f t="array" ref="D6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677">
        <v>6000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 s="6">
        <f>Table1[[#This Row],[pledged]]/Table1[[#This Row],[goal]]</f>
        <v>0.14849999999999999</v>
      </c>
      <c r="Q677" s="12">
        <f>Table1[[#This Row],[pledged]]/Table1[[#This Row],[backers_count]]</f>
        <v>34.269230769230766</v>
      </c>
      <c r="R677" t="s">
        <v>8319</v>
      </c>
      <c r="S677" t="s">
        <v>8321</v>
      </c>
      <c r="T677" s="17">
        <f>(((Table1[[#This Row],[launched_at]]/60)/60)/24)+DATE(1970,1,1)</f>
        <v>41975.930601851855</v>
      </c>
      <c r="U677" s="17">
        <f>(((Table1[[#This Row],[deadline]]/60)/60)/24)+DATE(1970,1,1)</f>
        <v>42005.290972222225</v>
      </c>
    </row>
    <row r="678" spans="1:21" ht="28.8">
      <c r="A678">
        <v>676</v>
      </c>
      <c r="B678" s="3" t="s">
        <v>677</v>
      </c>
      <c r="C678" s="3" t="s">
        <v>4786</v>
      </c>
      <c r="D678" t="str" cm="1">
        <f t="array" ref="D6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78">
        <v>100000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 s="6">
        <f>Table1[[#This Row],[pledged]]/Table1[[#This Row],[goal]]</f>
        <v>1.4710000000000001E-2</v>
      </c>
      <c r="Q678" s="12">
        <f>Table1[[#This Row],[pledged]]/Table1[[#This Row],[backers_count]]</f>
        <v>61.291666666666664</v>
      </c>
      <c r="R678" t="s">
        <v>8319</v>
      </c>
      <c r="S678" t="s">
        <v>8321</v>
      </c>
      <c r="T678" s="17">
        <f>(((Table1[[#This Row],[launched_at]]/60)/60)/24)+DATE(1970,1,1)</f>
        <v>42012.768298611118</v>
      </c>
      <c r="U678" s="17">
        <f>(((Table1[[#This Row],[deadline]]/60)/60)/24)+DATE(1970,1,1)</f>
        <v>42042.768298611118</v>
      </c>
    </row>
    <row r="679" spans="1:21" ht="28.8">
      <c r="A679">
        <v>677</v>
      </c>
      <c r="B679" s="3" t="s">
        <v>678</v>
      </c>
      <c r="C679" s="3" t="s">
        <v>4787</v>
      </c>
      <c r="D679" t="str" cm="1">
        <f t="array" ref="D6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79">
        <v>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 s="6">
        <f>Table1[[#This Row],[pledged]]/Table1[[#This Row],[goal]]</f>
        <v>0.25584000000000001</v>
      </c>
      <c r="Q679" s="12">
        <f>Table1[[#This Row],[pledged]]/Table1[[#This Row],[backers_count]]</f>
        <v>133.25</v>
      </c>
      <c r="R679" t="s">
        <v>8319</v>
      </c>
      <c r="S679" t="s">
        <v>8321</v>
      </c>
      <c r="T679" s="17">
        <f>(((Table1[[#This Row],[launched_at]]/60)/60)/24)+DATE(1970,1,1)</f>
        <v>42504.403877314813</v>
      </c>
      <c r="U679" s="17">
        <f>(((Table1[[#This Row],[deadline]]/60)/60)/24)+DATE(1970,1,1)</f>
        <v>42549.403877314813</v>
      </c>
    </row>
    <row r="680" spans="1:21">
      <c r="A680">
        <v>678</v>
      </c>
      <c r="B680" s="3" t="s">
        <v>679</v>
      </c>
      <c r="C680" s="3" t="s">
        <v>4788</v>
      </c>
      <c r="D680" t="str" cm="1">
        <f t="array" ref="D6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680">
        <v>29000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 s="6">
        <f>Table1[[#This Row],[pledged]]/Table1[[#This Row],[goal]]</f>
        <v>3.8206896551724136E-2</v>
      </c>
      <c r="Q680" s="12">
        <f>Table1[[#This Row],[pledged]]/Table1[[#This Row],[backers_count]]</f>
        <v>65.17647058823529</v>
      </c>
      <c r="R680" t="s">
        <v>8319</v>
      </c>
      <c r="S680" t="s">
        <v>8321</v>
      </c>
      <c r="T680" s="17">
        <f>(((Table1[[#This Row],[launched_at]]/60)/60)/24)+DATE(1970,1,1)</f>
        <v>42481.376597222217</v>
      </c>
      <c r="U680" s="17">
        <f>(((Table1[[#This Row],[deadline]]/60)/60)/24)+DATE(1970,1,1)</f>
        <v>42511.376597222217</v>
      </c>
    </row>
    <row r="681" spans="1:21">
      <c r="A681">
        <v>679</v>
      </c>
      <c r="B681" s="3" t="s">
        <v>680</v>
      </c>
      <c r="C681" s="3" t="s">
        <v>4789</v>
      </c>
      <c r="D681" t="str" cm="1">
        <f t="array" ref="D6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81">
        <v>57000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 s="6">
        <f>Table1[[#This Row],[pledged]]/Table1[[#This Row],[goal]]</f>
        <v>0.15485964912280703</v>
      </c>
      <c r="Q681" s="12">
        <f>Table1[[#This Row],[pledged]]/Table1[[#This Row],[backers_count]]</f>
        <v>93.90425531914893</v>
      </c>
      <c r="R681" t="s">
        <v>8319</v>
      </c>
      <c r="S681" t="s">
        <v>8321</v>
      </c>
      <c r="T681" s="17">
        <f>(((Table1[[#This Row],[launched_at]]/60)/60)/24)+DATE(1970,1,1)</f>
        <v>42556.695706018523</v>
      </c>
      <c r="U681" s="17">
        <f>(((Table1[[#This Row],[deadline]]/60)/60)/24)+DATE(1970,1,1)</f>
        <v>42616.695706018523</v>
      </c>
    </row>
    <row r="682" spans="1:21">
      <c r="A682">
        <v>680</v>
      </c>
      <c r="B682" s="3" t="s">
        <v>681</v>
      </c>
      <c r="C682" s="3" t="s">
        <v>4790</v>
      </c>
      <c r="D682" t="str" cm="1">
        <f t="array" ref="D6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82">
        <v>75000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 s="6">
        <f>Table1[[#This Row],[pledged]]/Table1[[#This Row],[goal]]</f>
        <v>0.25912000000000002</v>
      </c>
      <c r="Q682" s="12">
        <f>Table1[[#This Row],[pledged]]/Table1[[#This Row],[backers_count]]</f>
        <v>150.65116279069767</v>
      </c>
      <c r="R682" t="s">
        <v>8319</v>
      </c>
      <c r="S682" t="s">
        <v>8321</v>
      </c>
      <c r="T682" s="17">
        <f>(((Table1[[#This Row],[launched_at]]/60)/60)/24)+DATE(1970,1,1)</f>
        <v>41864.501516203702</v>
      </c>
      <c r="U682" s="17">
        <f>(((Table1[[#This Row],[deadline]]/60)/60)/24)+DATE(1970,1,1)</f>
        <v>41899.501516203702</v>
      </c>
    </row>
    <row r="683" spans="1:21">
      <c r="A683">
        <v>681</v>
      </c>
      <c r="B683" s="3" t="s">
        <v>682</v>
      </c>
      <c r="C683" s="3" t="s">
        <v>4791</v>
      </c>
      <c r="D683" t="str" cm="1">
        <f t="array" ref="D6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683">
        <v>2500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 s="6">
        <f>Table1[[#This Row],[pledged]]/Table1[[#This Row],[goal]]</f>
        <v>4.0000000000000002E-4</v>
      </c>
      <c r="Q683" s="12">
        <f>Table1[[#This Row],[pledged]]/Table1[[#This Row],[backers_count]]</f>
        <v>1</v>
      </c>
      <c r="R683" t="s">
        <v>8319</v>
      </c>
      <c r="S683" t="s">
        <v>8321</v>
      </c>
      <c r="T683" s="17">
        <f>(((Table1[[#This Row],[launched_at]]/60)/60)/24)+DATE(1970,1,1)</f>
        <v>42639.805601851855</v>
      </c>
      <c r="U683" s="17">
        <f>(((Table1[[#This Row],[deadline]]/60)/60)/24)+DATE(1970,1,1)</f>
        <v>42669.805601851855</v>
      </c>
    </row>
    <row r="684" spans="1:21">
      <c r="A684">
        <v>682</v>
      </c>
      <c r="B684" s="3" t="s">
        <v>683</v>
      </c>
      <c r="C684" s="3" t="s">
        <v>4792</v>
      </c>
      <c r="D684" t="str" cm="1">
        <f t="array" ref="D6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84">
        <v>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 s="6">
        <f>Table1[[#This Row],[pledged]]/Table1[[#This Row],[goal]]</f>
        <v>1.06E-3</v>
      </c>
      <c r="Q684" s="12">
        <f>Table1[[#This Row],[pledged]]/Table1[[#This Row],[backers_count]]</f>
        <v>13.25</v>
      </c>
      <c r="R684" t="s">
        <v>8319</v>
      </c>
      <c r="S684" t="s">
        <v>8321</v>
      </c>
      <c r="T684" s="17">
        <f>(((Table1[[#This Row],[launched_at]]/60)/60)/24)+DATE(1970,1,1)</f>
        <v>42778.765300925923</v>
      </c>
      <c r="U684" s="17">
        <f>(((Table1[[#This Row],[deadline]]/60)/60)/24)+DATE(1970,1,1)</f>
        <v>42808.723634259266</v>
      </c>
    </row>
    <row r="685" spans="1:21">
      <c r="A685">
        <v>683</v>
      </c>
      <c r="B685" s="3" t="s">
        <v>684</v>
      </c>
      <c r="C685" s="3" t="s">
        <v>4793</v>
      </c>
      <c r="D685" t="str" cm="1">
        <f t="array" ref="D6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685">
        <v>35000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 s="6">
        <f>Table1[[#This Row],[pledged]]/Table1[[#This Row],[goal]]</f>
        <v>8.5142857142857138E-3</v>
      </c>
      <c r="Q685" s="12">
        <f>Table1[[#This Row],[pledged]]/Table1[[#This Row],[backers_count]]</f>
        <v>99.333333333333329</v>
      </c>
      <c r="R685" t="s">
        <v>8319</v>
      </c>
      <c r="S685" t="s">
        <v>8321</v>
      </c>
      <c r="T685" s="17">
        <f>(((Table1[[#This Row],[launched_at]]/60)/60)/24)+DATE(1970,1,1)</f>
        <v>42634.900046296301</v>
      </c>
      <c r="U685" s="17">
        <f>(((Table1[[#This Row],[deadline]]/60)/60)/24)+DATE(1970,1,1)</f>
        <v>42674.900046296301</v>
      </c>
    </row>
    <row r="686" spans="1:21">
      <c r="A686">
        <v>684</v>
      </c>
      <c r="B686" s="3" t="s">
        <v>685</v>
      </c>
      <c r="C686" s="3" t="s">
        <v>4794</v>
      </c>
      <c r="D686" t="str" cm="1">
        <f t="array" ref="D6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86">
        <v>320000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 s="6">
        <f>Table1[[#This Row],[pledged]]/Table1[[#This Row],[goal]]</f>
        <v>7.4837500000000001E-2</v>
      </c>
      <c r="Q686" s="12">
        <f>Table1[[#This Row],[pledged]]/Table1[[#This Row],[backers_count]]</f>
        <v>177.39259259259259</v>
      </c>
      <c r="R686" t="s">
        <v>8319</v>
      </c>
      <c r="S686" t="s">
        <v>8321</v>
      </c>
      <c r="T686" s="17">
        <f>(((Table1[[#This Row],[launched_at]]/60)/60)/24)+DATE(1970,1,1)</f>
        <v>41809.473275462966</v>
      </c>
      <c r="U686" s="17">
        <f>(((Table1[[#This Row],[deadline]]/60)/60)/24)+DATE(1970,1,1)</f>
        <v>41845.125</v>
      </c>
    </row>
    <row r="687" spans="1:21">
      <c r="A687">
        <v>685</v>
      </c>
      <c r="B687" s="3" t="s">
        <v>686</v>
      </c>
      <c r="C687" s="3" t="s">
        <v>4795</v>
      </c>
      <c r="D687" t="str" cm="1">
        <f t="array" ref="D6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687">
        <v>2000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 s="6">
        <f>Table1[[#This Row],[pledged]]/Table1[[#This Row],[goal]]</f>
        <v>0.27650000000000002</v>
      </c>
      <c r="Q687" s="12">
        <f>Table1[[#This Row],[pledged]]/Table1[[#This Row],[backers_count]]</f>
        <v>55.3</v>
      </c>
      <c r="R687" t="s">
        <v>8319</v>
      </c>
      <c r="S687" t="s">
        <v>8321</v>
      </c>
      <c r="T687" s="17">
        <f>(((Table1[[#This Row],[launched_at]]/60)/60)/24)+DATE(1970,1,1)</f>
        <v>41971.866574074069</v>
      </c>
      <c r="U687" s="17">
        <f>(((Table1[[#This Row],[deadline]]/60)/60)/24)+DATE(1970,1,1)</f>
        <v>42016.866574074069</v>
      </c>
    </row>
    <row r="688" spans="1:21" ht="28.8">
      <c r="A688">
        <v>686</v>
      </c>
      <c r="B688" s="3" t="s">
        <v>687</v>
      </c>
      <c r="C688" s="3" t="s">
        <v>4796</v>
      </c>
      <c r="D688" t="str" cm="1">
        <f t="array" ref="D6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88">
        <v>500000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s="6">
        <f>Table1[[#This Row],[pledged]]/Table1[[#This Row],[goal]]</f>
        <v>0</v>
      </c>
      <c r="Q688" s="12" t="e">
        <f>Table1[[#This Row],[pledged]]/Table1[[#This Row],[backers_count]]</f>
        <v>#DIV/0!</v>
      </c>
      <c r="R688" t="s">
        <v>8319</v>
      </c>
      <c r="S688" t="s">
        <v>8321</v>
      </c>
      <c r="T688" s="17">
        <f>(((Table1[[#This Row],[launched_at]]/60)/60)/24)+DATE(1970,1,1)</f>
        <v>42189.673263888893</v>
      </c>
      <c r="U688" s="17">
        <f>(((Table1[[#This Row],[deadline]]/60)/60)/24)+DATE(1970,1,1)</f>
        <v>42219.673263888893</v>
      </c>
    </row>
    <row r="689" spans="1:21">
      <c r="A689">
        <v>687</v>
      </c>
      <c r="B689" s="3" t="s">
        <v>688</v>
      </c>
      <c r="C689" s="3" t="s">
        <v>4797</v>
      </c>
      <c r="D689" t="str" cm="1">
        <f t="array" ref="D6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89">
        <v>100000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 s="6">
        <f>Table1[[#This Row],[pledged]]/Table1[[#This Row],[goal]]</f>
        <v>3.5499999999999997E-2</v>
      </c>
      <c r="Q689" s="12">
        <f>Table1[[#This Row],[pledged]]/Table1[[#This Row],[backers_count]]</f>
        <v>591.66666666666663</v>
      </c>
      <c r="R689" t="s">
        <v>8319</v>
      </c>
      <c r="S689" t="s">
        <v>8321</v>
      </c>
      <c r="T689" s="17">
        <f>(((Table1[[#This Row],[launched_at]]/60)/60)/24)+DATE(1970,1,1)</f>
        <v>42711.750613425931</v>
      </c>
      <c r="U689" s="17">
        <f>(((Table1[[#This Row],[deadline]]/60)/60)/24)+DATE(1970,1,1)</f>
        <v>42771.750613425931</v>
      </c>
    </row>
    <row r="690" spans="1:21">
      <c r="A690">
        <v>688</v>
      </c>
      <c r="B690" s="3" t="s">
        <v>689</v>
      </c>
      <c r="C690" s="3" t="s">
        <v>4798</v>
      </c>
      <c r="D690" t="str" cm="1">
        <f t="array" ref="D6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690">
        <v>20000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 s="6">
        <f>Table1[[#This Row],[pledged]]/Table1[[#This Row],[goal]]</f>
        <v>0.72989999999999999</v>
      </c>
      <c r="Q690" s="12">
        <f>Table1[[#This Row],[pledged]]/Table1[[#This Row],[backers_count]]</f>
        <v>405.5</v>
      </c>
      <c r="R690" t="s">
        <v>8319</v>
      </c>
      <c r="S690" t="s">
        <v>8321</v>
      </c>
      <c r="T690" s="17">
        <f>(((Table1[[#This Row],[launched_at]]/60)/60)/24)+DATE(1970,1,1)</f>
        <v>42262.104780092588</v>
      </c>
      <c r="U690" s="17">
        <f>(((Table1[[#This Row],[deadline]]/60)/60)/24)+DATE(1970,1,1)</f>
        <v>42292.104780092588</v>
      </c>
    </row>
    <row r="691" spans="1:21">
      <c r="A691">
        <v>689</v>
      </c>
      <c r="B691" s="3" t="s">
        <v>690</v>
      </c>
      <c r="C691" s="3" t="s">
        <v>4799</v>
      </c>
      <c r="D691" t="str" cm="1">
        <f t="array" ref="D6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91">
        <v>200000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 s="6">
        <f>Table1[[#This Row],[pledged]]/Table1[[#This Row],[goal]]</f>
        <v>0.57648750000000004</v>
      </c>
      <c r="Q691" s="12">
        <f>Table1[[#This Row],[pledged]]/Table1[[#This Row],[backers_count]]</f>
        <v>343.14732142857144</v>
      </c>
      <c r="R691" t="s">
        <v>8319</v>
      </c>
      <c r="S691" t="s">
        <v>8321</v>
      </c>
      <c r="T691" s="17">
        <f>(((Table1[[#This Row],[launched_at]]/60)/60)/24)+DATE(1970,1,1)</f>
        <v>42675.66778935185</v>
      </c>
      <c r="U691" s="17">
        <f>(((Table1[[#This Row],[deadline]]/60)/60)/24)+DATE(1970,1,1)</f>
        <v>42712.207638888889</v>
      </c>
    </row>
    <row r="692" spans="1:21">
      <c r="A692">
        <v>690</v>
      </c>
      <c r="B692" s="3" t="s">
        <v>691</v>
      </c>
      <c r="C692" s="3" t="s">
        <v>4800</v>
      </c>
      <c r="D692" t="str" cm="1">
        <f t="array" ref="D6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692">
        <v>20000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 s="6">
        <f>Table1[[#This Row],[pledged]]/Table1[[#This Row],[goal]]</f>
        <v>0.1234</v>
      </c>
      <c r="Q692" s="12">
        <f>Table1[[#This Row],[pledged]]/Table1[[#This Row],[backers_count]]</f>
        <v>72.588235294117652</v>
      </c>
      <c r="R692" t="s">
        <v>8319</v>
      </c>
      <c r="S692" t="s">
        <v>8321</v>
      </c>
      <c r="T692" s="17">
        <f>(((Table1[[#This Row],[launched_at]]/60)/60)/24)+DATE(1970,1,1)</f>
        <v>42579.634733796294</v>
      </c>
      <c r="U692" s="17">
        <f>(((Table1[[#This Row],[deadline]]/60)/60)/24)+DATE(1970,1,1)</f>
        <v>42622.25</v>
      </c>
    </row>
    <row r="693" spans="1:21">
      <c r="A693">
        <v>691</v>
      </c>
      <c r="B693" s="3" t="s">
        <v>692</v>
      </c>
      <c r="C693" s="3" t="s">
        <v>4801</v>
      </c>
      <c r="D693" t="str" cm="1">
        <f t="array" ref="D6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93">
        <v>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 s="6">
        <f>Table1[[#This Row],[pledged]]/Table1[[#This Row],[goal]]</f>
        <v>5.1999999999999998E-3</v>
      </c>
      <c r="Q693" s="12">
        <f>Table1[[#This Row],[pledged]]/Table1[[#This Row],[backers_count]]</f>
        <v>26</v>
      </c>
      <c r="R693" t="s">
        <v>8319</v>
      </c>
      <c r="S693" t="s">
        <v>8321</v>
      </c>
      <c r="T693" s="17">
        <f>(((Table1[[#This Row],[launched_at]]/60)/60)/24)+DATE(1970,1,1)</f>
        <v>42158.028310185182</v>
      </c>
      <c r="U693" s="17">
        <f>(((Table1[[#This Row],[deadline]]/60)/60)/24)+DATE(1970,1,1)</f>
        <v>42186.028310185182</v>
      </c>
    </row>
    <row r="694" spans="1:21">
      <c r="A694">
        <v>692</v>
      </c>
      <c r="B694" s="3" t="s">
        <v>693</v>
      </c>
      <c r="C694" s="3" t="s">
        <v>4802</v>
      </c>
      <c r="D694" t="str" cm="1">
        <f t="array" ref="D6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694">
        <v>20000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 s="6">
        <f>Table1[[#This Row],[pledged]]/Table1[[#This Row],[goal]]</f>
        <v>6.5299999999999997E-2</v>
      </c>
      <c r="Q694" s="12">
        <f>Table1[[#This Row],[pledged]]/Table1[[#This Row],[backers_count]]</f>
        <v>6.4975124378109452</v>
      </c>
      <c r="R694" t="s">
        <v>8319</v>
      </c>
      <c r="S694" t="s">
        <v>8321</v>
      </c>
      <c r="T694" s="17">
        <f>(((Table1[[#This Row],[launched_at]]/60)/60)/24)+DATE(1970,1,1)</f>
        <v>42696.37572916667</v>
      </c>
      <c r="U694" s="17">
        <f>(((Table1[[#This Row],[deadline]]/60)/60)/24)+DATE(1970,1,1)</f>
        <v>42726.37572916667</v>
      </c>
    </row>
    <row r="695" spans="1:21">
      <c r="A695">
        <v>693</v>
      </c>
      <c r="B695" s="3" t="s">
        <v>694</v>
      </c>
      <c r="C695" s="3" t="s">
        <v>4803</v>
      </c>
      <c r="D695" t="str" cm="1">
        <f t="array" ref="D6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95">
        <v>100000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 s="6">
        <f>Table1[[#This Row],[pledged]]/Table1[[#This Row],[goal]]</f>
        <v>0.35338000000000003</v>
      </c>
      <c r="Q695" s="12">
        <f>Table1[[#This Row],[pledged]]/Table1[[#This Row],[backers_count]]</f>
        <v>119.38513513513513</v>
      </c>
      <c r="R695" t="s">
        <v>8319</v>
      </c>
      <c r="S695" t="s">
        <v>8321</v>
      </c>
      <c r="T695" s="17">
        <f>(((Table1[[#This Row],[launched_at]]/60)/60)/24)+DATE(1970,1,1)</f>
        <v>42094.808182870373</v>
      </c>
      <c r="U695" s="17">
        <f>(((Table1[[#This Row],[deadline]]/60)/60)/24)+DATE(1970,1,1)</f>
        <v>42124.808182870373</v>
      </c>
    </row>
    <row r="696" spans="1:21">
      <c r="A696">
        <v>694</v>
      </c>
      <c r="B696" s="3" t="s">
        <v>695</v>
      </c>
      <c r="C696" s="3" t="s">
        <v>4804</v>
      </c>
      <c r="D696" t="str" cm="1">
        <f t="array" ref="D6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96">
        <v>150000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 s="6">
        <f>Table1[[#This Row],[pledged]]/Table1[[#This Row],[goal]]</f>
        <v>3.933333333333333E-3</v>
      </c>
      <c r="Q696" s="12">
        <f>Table1[[#This Row],[pledged]]/Table1[[#This Row],[backers_count]]</f>
        <v>84.285714285714292</v>
      </c>
      <c r="R696" t="s">
        <v>8319</v>
      </c>
      <c r="S696" t="s">
        <v>8321</v>
      </c>
      <c r="T696" s="17">
        <f>(((Table1[[#This Row],[launched_at]]/60)/60)/24)+DATE(1970,1,1)</f>
        <v>42737.663877314815</v>
      </c>
      <c r="U696" s="17">
        <f>(((Table1[[#This Row],[deadline]]/60)/60)/24)+DATE(1970,1,1)</f>
        <v>42767.663877314815</v>
      </c>
    </row>
    <row r="697" spans="1:21">
      <c r="A697">
        <v>695</v>
      </c>
      <c r="B697" s="3" t="s">
        <v>696</v>
      </c>
      <c r="C697" s="3" t="s">
        <v>4805</v>
      </c>
      <c r="D697" t="str" cm="1">
        <f t="array" ref="D6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97">
        <v>60000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 s="6">
        <f>Table1[[#This Row],[pledged]]/Table1[[#This Row],[goal]]</f>
        <v>1.06E-2</v>
      </c>
      <c r="Q697" s="12">
        <f>Table1[[#This Row],[pledged]]/Table1[[#This Row],[backers_count]]</f>
        <v>90.857142857142861</v>
      </c>
      <c r="R697" t="s">
        <v>8319</v>
      </c>
      <c r="S697" t="s">
        <v>8321</v>
      </c>
      <c r="T697" s="17">
        <f>(((Table1[[#This Row],[launched_at]]/60)/60)/24)+DATE(1970,1,1)</f>
        <v>41913.521064814813</v>
      </c>
      <c r="U697" s="17">
        <f>(((Table1[[#This Row],[deadline]]/60)/60)/24)+DATE(1970,1,1)</f>
        <v>41943.521064814813</v>
      </c>
    </row>
    <row r="698" spans="1:21">
      <c r="A698">
        <v>696</v>
      </c>
      <c r="B698" s="3" t="s">
        <v>697</v>
      </c>
      <c r="C698" s="3" t="s">
        <v>4806</v>
      </c>
      <c r="D698" t="str" cm="1">
        <f t="array" ref="D6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698">
        <v>175000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 s="6">
        <f>Table1[[#This Row],[pledged]]/Table1[[#This Row],[goal]]</f>
        <v>5.7142857142857145E-6</v>
      </c>
      <c r="Q698" s="12">
        <f>Table1[[#This Row],[pledged]]/Table1[[#This Row],[backers_count]]</f>
        <v>1</v>
      </c>
      <c r="R698" t="s">
        <v>8319</v>
      </c>
      <c r="S698" t="s">
        <v>8321</v>
      </c>
      <c r="T698" s="17">
        <f>(((Table1[[#This Row],[launched_at]]/60)/60)/24)+DATE(1970,1,1)</f>
        <v>41815.927106481482</v>
      </c>
      <c r="U698" s="17">
        <f>(((Table1[[#This Row],[deadline]]/60)/60)/24)+DATE(1970,1,1)</f>
        <v>41845.927106481482</v>
      </c>
    </row>
    <row r="699" spans="1:21">
      <c r="A699">
        <v>697</v>
      </c>
      <c r="B699" s="3" t="s">
        <v>698</v>
      </c>
      <c r="C699" s="3" t="s">
        <v>4807</v>
      </c>
      <c r="D699" t="str" cm="1">
        <f t="array" ref="D6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699">
        <v>5000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 s="6">
        <f>Table1[[#This Row],[pledged]]/Table1[[#This Row],[goal]]</f>
        <v>0.46379999999999999</v>
      </c>
      <c r="Q699" s="12">
        <f>Table1[[#This Row],[pledged]]/Table1[[#This Row],[backers_count]]</f>
        <v>20.342105263157894</v>
      </c>
      <c r="R699" t="s">
        <v>8319</v>
      </c>
      <c r="S699" t="s">
        <v>8321</v>
      </c>
      <c r="T699" s="17">
        <f>(((Table1[[#This Row],[launched_at]]/60)/60)/24)+DATE(1970,1,1)</f>
        <v>42388.523020833338</v>
      </c>
      <c r="U699" s="17">
        <f>(((Table1[[#This Row],[deadline]]/60)/60)/24)+DATE(1970,1,1)</f>
        <v>42403.523020833338</v>
      </c>
    </row>
    <row r="700" spans="1:21">
      <c r="A700">
        <v>698</v>
      </c>
      <c r="B700" s="3" t="s">
        <v>699</v>
      </c>
      <c r="C700" s="3" t="s">
        <v>4808</v>
      </c>
      <c r="D700" t="str" cm="1">
        <f t="array" ref="D7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700">
        <v>100000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 s="6">
        <f>Table1[[#This Row],[pledged]]/Table1[[#This Row],[goal]]</f>
        <v>0.15390000000000001</v>
      </c>
      <c r="Q700" s="12">
        <f>Table1[[#This Row],[pledged]]/Table1[[#This Row],[backers_count]]</f>
        <v>530.68965517241384</v>
      </c>
      <c r="R700" t="s">
        <v>8319</v>
      </c>
      <c r="S700" t="s">
        <v>8321</v>
      </c>
      <c r="T700" s="17">
        <f>(((Table1[[#This Row],[launched_at]]/60)/60)/24)+DATE(1970,1,1)</f>
        <v>41866.931076388886</v>
      </c>
      <c r="U700" s="17">
        <f>(((Table1[[#This Row],[deadline]]/60)/60)/24)+DATE(1970,1,1)</f>
        <v>41900.083333333336</v>
      </c>
    </row>
    <row r="701" spans="1:21">
      <c r="A701">
        <v>699</v>
      </c>
      <c r="B701" s="3" t="s">
        <v>700</v>
      </c>
      <c r="C701" s="3" t="s">
        <v>4809</v>
      </c>
      <c r="D701" t="str" cm="1">
        <f t="array" ref="D7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701">
        <v>130000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 s="6">
        <f>Table1[[#This Row],[pledged]]/Table1[[#This Row],[goal]]</f>
        <v>0.824221076923077</v>
      </c>
      <c r="Q701" s="12">
        <f>Table1[[#This Row],[pledged]]/Table1[[#This Row],[backers_count]]</f>
        <v>120.39184269662923</v>
      </c>
      <c r="R701" t="s">
        <v>8319</v>
      </c>
      <c r="S701" t="s">
        <v>8321</v>
      </c>
      <c r="T701" s="17">
        <f>(((Table1[[#This Row],[launched_at]]/60)/60)/24)+DATE(1970,1,1)</f>
        <v>41563.485509259262</v>
      </c>
      <c r="U701" s="17">
        <f>(((Table1[[#This Row],[deadline]]/60)/60)/24)+DATE(1970,1,1)</f>
        <v>41600.666666666664</v>
      </c>
    </row>
    <row r="702" spans="1:21">
      <c r="A702">
        <v>700</v>
      </c>
      <c r="B702" s="3" t="s">
        <v>701</v>
      </c>
      <c r="C702" s="3" t="s">
        <v>4810</v>
      </c>
      <c r="D702" t="str" cm="1">
        <f t="array" ref="D7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702">
        <v>15000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 s="6">
        <f>Table1[[#This Row],[pledged]]/Table1[[#This Row],[goal]]</f>
        <v>2.6866666666666667E-2</v>
      </c>
      <c r="Q702" s="12">
        <f>Table1[[#This Row],[pledged]]/Table1[[#This Row],[backers_count]]</f>
        <v>13</v>
      </c>
      <c r="R702" t="s">
        <v>8319</v>
      </c>
      <c r="S702" t="s">
        <v>8321</v>
      </c>
      <c r="T702" s="17">
        <f>(((Table1[[#This Row],[launched_at]]/60)/60)/24)+DATE(1970,1,1)</f>
        <v>42715.688437500001</v>
      </c>
      <c r="U702" s="17">
        <f>(((Table1[[#This Row],[deadline]]/60)/60)/24)+DATE(1970,1,1)</f>
        <v>42745.688437500001</v>
      </c>
    </row>
    <row r="703" spans="1:21">
      <c r="A703">
        <v>701</v>
      </c>
      <c r="B703" s="3" t="s">
        <v>702</v>
      </c>
      <c r="C703" s="3" t="s">
        <v>4811</v>
      </c>
      <c r="D703" t="str" cm="1">
        <f t="array" ref="D7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703">
        <v>23000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 s="6">
        <f>Table1[[#This Row],[pledged]]/Table1[[#This Row],[goal]]</f>
        <v>0.26600000000000001</v>
      </c>
      <c r="Q703" s="12">
        <f>Table1[[#This Row],[pledged]]/Table1[[#This Row],[backers_count]]</f>
        <v>291.33333333333331</v>
      </c>
      <c r="R703" t="s">
        <v>8319</v>
      </c>
      <c r="S703" t="s">
        <v>8321</v>
      </c>
      <c r="T703" s="17">
        <f>(((Table1[[#This Row],[launched_at]]/60)/60)/24)+DATE(1970,1,1)</f>
        <v>41813.662962962961</v>
      </c>
      <c r="U703" s="17">
        <f>(((Table1[[#This Row],[deadline]]/60)/60)/24)+DATE(1970,1,1)</f>
        <v>41843.662962962961</v>
      </c>
    </row>
    <row r="704" spans="1:21">
      <c r="A704">
        <v>702</v>
      </c>
      <c r="B704" s="3" t="s">
        <v>703</v>
      </c>
      <c r="C704" s="3" t="s">
        <v>4812</v>
      </c>
      <c r="D704" t="str" cm="1">
        <f t="array" ref="D7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704">
        <v>15000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 s="6">
        <f>Table1[[#This Row],[pledged]]/Table1[[#This Row],[goal]]</f>
        <v>0.30813400000000002</v>
      </c>
      <c r="Q704" s="12">
        <f>Table1[[#This Row],[pledged]]/Table1[[#This Row],[backers_count]]</f>
        <v>124.9191891891892</v>
      </c>
      <c r="R704" t="s">
        <v>8319</v>
      </c>
      <c r="S704" t="s">
        <v>8321</v>
      </c>
      <c r="T704" s="17">
        <f>(((Table1[[#This Row],[launched_at]]/60)/60)/24)+DATE(1970,1,1)</f>
        <v>42668.726701388892</v>
      </c>
      <c r="U704" s="17">
        <f>(((Table1[[#This Row],[deadline]]/60)/60)/24)+DATE(1970,1,1)</f>
        <v>42698.768368055549</v>
      </c>
    </row>
    <row r="705" spans="1:21">
      <c r="A705">
        <v>703</v>
      </c>
      <c r="B705" s="3" t="s">
        <v>704</v>
      </c>
      <c r="C705" s="3" t="s">
        <v>4813</v>
      </c>
      <c r="D705" t="str" cm="1">
        <f t="array" ref="D7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705">
        <v>15000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 s="6">
        <f>Table1[[#This Row],[pledged]]/Table1[[#This Row],[goal]]</f>
        <v>5.5800000000000002E-2</v>
      </c>
      <c r="Q705" s="12">
        <f>Table1[[#This Row],[pledged]]/Table1[[#This Row],[backers_count]]</f>
        <v>119.57142857142857</v>
      </c>
      <c r="R705" t="s">
        <v>8319</v>
      </c>
      <c r="S705" t="s">
        <v>8321</v>
      </c>
      <c r="T705" s="17">
        <f>(((Table1[[#This Row],[launched_at]]/60)/60)/24)+DATE(1970,1,1)</f>
        <v>42711.950798611113</v>
      </c>
      <c r="U705" s="17">
        <f>(((Table1[[#This Row],[deadline]]/60)/60)/24)+DATE(1970,1,1)</f>
        <v>42766.98055555555</v>
      </c>
    </row>
    <row r="706" spans="1:21">
      <c r="A706">
        <v>704</v>
      </c>
      <c r="B706" s="3" t="s">
        <v>705</v>
      </c>
      <c r="C706" s="3" t="s">
        <v>4814</v>
      </c>
      <c r="D706" t="str" cm="1">
        <f t="array" ref="D7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706">
        <v>55000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 s="6">
        <f>Table1[[#This Row],[pledged]]/Table1[[#This Row],[goal]]</f>
        <v>8.7454545454545458E-3</v>
      </c>
      <c r="Q706" s="12">
        <f>Table1[[#This Row],[pledged]]/Table1[[#This Row],[backers_count]]</f>
        <v>120.25</v>
      </c>
      <c r="R706" t="s">
        <v>8319</v>
      </c>
      <c r="S706" t="s">
        <v>8321</v>
      </c>
      <c r="T706" s="17">
        <f>(((Table1[[#This Row],[launched_at]]/60)/60)/24)+DATE(1970,1,1)</f>
        <v>42726.192916666667</v>
      </c>
      <c r="U706" s="17">
        <f>(((Table1[[#This Row],[deadline]]/60)/60)/24)+DATE(1970,1,1)</f>
        <v>42786.192916666667</v>
      </c>
    </row>
    <row r="707" spans="1:21">
      <c r="A707">
        <v>705</v>
      </c>
      <c r="B707" s="3" t="s">
        <v>706</v>
      </c>
      <c r="C707" s="3" t="s">
        <v>4815</v>
      </c>
      <c r="D707" t="str" cm="1">
        <f t="array" ref="D7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707">
        <v>100000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 s="6">
        <f>Table1[[#This Row],[pledged]]/Table1[[#This Row],[goal]]</f>
        <v>9.7699999999999992E-3</v>
      </c>
      <c r="Q707" s="12">
        <f>Table1[[#This Row],[pledged]]/Table1[[#This Row],[backers_count]]</f>
        <v>195.4</v>
      </c>
      <c r="R707" t="s">
        <v>8319</v>
      </c>
      <c r="S707" t="s">
        <v>8321</v>
      </c>
      <c r="T707" s="17">
        <f>(((Table1[[#This Row],[launched_at]]/60)/60)/24)+DATE(1970,1,1)</f>
        <v>42726.491643518515</v>
      </c>
      <c r="U707" s="17">
        <f>(((Table1[[#This Row],[deadline]]/60)/60)/24)+DATE(1970,1,1)</f>
        <v>42756.491643518515</v>
      </c>
    </row>
    <row r="708" spans="1:21">
      <c r="A708">
        <v>706</v>
      </c>
      <c r="B708" s="3" t="s">
        <v>707</v>
      </c>
      <c r="C708" s="3" t="s">
        <v>4816</v>
      </c>
      <c r="D708" t="str" cm="1">
        <f t="array" ref="D7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708">
        <v>100000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s="6">
        <f>Table1[[#This Row],[pledged]]/Table1[[#This Row],[goal]]</f>
        <v>0</v>
      </c>
      <c r="Q708" s="12" t="e">
        <f>Table1[[#This Row],[pledged]]/Table1[[#This Row],[backers_count]]</f>
        <v>#DIV/0!</v>
      </c>
      <c r="R708" t="s">
        <v>8319</v>
      </c>
      <c r="S708" t="s">
        <v>8321</v>
      </c>
      <c r="T708" s="17">
        <f>(((Table1[[#This Row],[launched_at]]/60)/60)/24)+DATE(1970,1,1)</f>
        <v>42676.995173611111</v>
      </c>
      <c r="U708" s="17">
        <f>(((Table1[[#This Row],[deadline]]/60)/60)/24)+DATE(1970,1,1)</f>
        <v>42718.777083333334</v>
      </c>
    </row>
    <row r="709" spans="1:21">
      <c r="A709">
        <v>707</v>
      </c>
      <c r="B709" s="3" t="s">
        <v>708</v>
      </c>
      <c r="C709" s="3" t="s">
        <v>4817</v>
      </c>
      <c r="D709" t="str" cm="1">
        <f t="array" ref="D7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709">
        <v>68000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 s="6">
        <f>Table1[[#This Row],[pledged]]/Table1[[#This Row],[goal]]</f>
        <v>0.78927352941176465</v>
      </c>
      <c r="Q709" s="12">
        <f>Table1[[#This Row],[pledged]]/Table1[[#This Row],[backers_count]]</f>
        <v>117.69868421052631</v>
      </c>
      <c r="R709" t="s">
        <v>8319</v>
      </c>
      <c r="S709" t="s">
        <v>8321</v>
      </c>
      <c r="T709" s="17">
        <f>(((Table1[[#This Row],[launched_at]]/60)/60)/24)+DATE(1970,1,1)</f>
        <v>42696.663506944446</v>
      </c>
      <c r="U709" s="17">
        <f>(((Table1[[#This Row],[deadline]]/60)/60)/24)+DATE(1970,1,1)</f>
        <v>42736.663506944446</v>
      </c>
    </row>
    <row r="710" spans="1:21">
      <c r="A710">
        <v>708</v>
      </c>
      <c r="B710" s="3" t="s">
        <v>709</v>
      </c>
      <c r="C710" s="3" t="s">
        <v>4818</v>
      </c>
      <c r="D710" t="str" cm="1">
        <f t="array" ref="D7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710">
        <v>40000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 s="6">
        <f>Table1[[#This Row],[pledged]]/Table1[[#This Row],[goal]]</f>
        <v>0.22092500000000001</v>
      </c>
      <c r="Q710" s="12">
        <f>Table1[[#This Row],[pledged]]/Table1[[#This Row],[backers_count]]</f>
        <v>23.948509485094849</v>
      </c>
      <c r="R710" t="s">
        <v>8319</v>
      </c>
      <c r="S710" t="s">
        <v>8321</v>
      </c>
      <c r="T710" s="17">
        <f>(((Table1[[#This Row],[launched_at]]/60)/60)/24)+DATE(1970,1,1)</f>
        <v>41835.581018518518</v>
      </c>
      <c r="U710" s="17">
        <f>(((Table1[[#This Row],[deadline]]/60)/60)/24)+DATE(1970,1,1)</f>
        <v>41895.581018518518</v>
      </c>
    </row>
    <row r="711" spans="1:21">
      <c r="A711">
        <v>709</v>
      </c>
      <c r="B711" s="3" t="s">
        <v>710</v>
      </c>
      <c r="C711" s="3" t="s">
        <v>4819</v>
      </c>
      <c r="D711" t="str" cm="1">
        <f t="array" ref="D7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711">
        <v>15000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 s="6">
        <f>Table1[[#This Row],[pledged]]/Table1[[#This Row],[goal]]</f>
        <v>4.0666666666666663E-3</v>
      </c>
      <c r="Q711" s="12">
        <f>Table1[[#This Row],[pledged]]/Table1[[#This Row],[backers_count]]</f>
        <v>30.5</v>
      </c>
      <c r="R711" t="s">
        <v>8319</v>
      </c>
      <c r="S711" t="s">
        <v>8321</v>
      </c>
      <c r="T711" s="17">
        <f>(((Table1[[#This Row],[launched_at]]/60)/60)/24)+DATE(1970,1,1)</f>
        <v>41948.041192129633</v>
      </c>
      <c r="U711" s="17">
        <f>(((Table1[[#This Row],[deadline]]/60)/60)/24)+DATE(1970,1,1)</f>
        <v>41978.041192129633</v>
      </c>
    </row>
    <row r="712" spans="1:21">
      <c r="A712">
        <v>710</v>
      </c>
      <c r="B712" s="3" t="s">
        <v>711</v>
      </c>
      <c r="C712" s="3" t="s">
        <v>4820</v>
      </c>
      <c r="D712" t="str" cm="1">
        <f t="array" ref="D7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12">
        <v>1200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s="6">
        <f>Table1[[#This Row],[pledged]]/Table1[[#This Row],[goal]]</f>
        <v>0</v>
      </c>
      <c r="Q712" s="12" t="e">
        <f>Table1[[#This Row],[pledged]]/Table1[[#This Row],[backers_count]]</f>
        <v>#DIV/0!</v>
      </c>
      <c r="R712" t="s">
        <v>8319</v>
      </c>
      <c r="S712" t="s">
        <v>8321</v>
      </c>
      <c r="T712" s="17">
        <f>(((Table1[[#This Row],[launched_at]]/60)/60)/24)+DATE(1970,1,1)</f>
        <v>41837.984976851854</v>
      </c>
      <c r="U712" s="17">
        <f>(((Table1[[#This Row],[deadline]]/60)/60)/24)+DATE(1970,1,1)</f>
        <v>41871.030555555553</v>
      </c>
    </row>
    <row r="713" spans="1:21">
      <c r="A713">
        <v>711</v>
      </c>
      <c r="B713" s="3" t="s">
        <v>712</v>
      </c>
      <c r="C713" s="3" t="s">
        <v>4821</v>
      </c>
      <c r="D713" t="str" cm="1">
        <f t="array" ref="D7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713">
        <v>100000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 s="6">
        <f>Table1[[#This Row],[pledged]]/Table1[[#This Row],[goal]]</f>
        <v>0.33790999999999999</v>
      </c>
      <c r="Q713" s="12">
        <f>Table1[[#This Row],[pledged]]/Table1[[#This Row],[backers_count]]</f>
        <v>99.973372781065095</v>
      </c>
      <c r="R713" t="s">
        <v>8319</v>
      </c>
      <c r="S713" t="s">
        <v>8321</v>
      </c>
      <c r="T713" s="17">
        <f>(((Table1[[#This Row],[launched_at]]/60)/60)/24)+DATE(1970,1,1)</f>
        <v>42678.459120370375</v>
      </c>
      <c r="U713" s="17">
        <f>(((Table1[[#This Row],[deadline]]/60)/60)/24)+DATE(1970,1,1)</f>
        <v>42718.500787037032</v>
      </c>
    </row>
    <row r="714" spans="1:21">
      <c r="A714">
        <v>712</v>
      </c>
      <c r="B714" s="3" t="s">
        <v>713</v>
      </c>
      <c r="C714" s="3" t="s">
        <v>4822</v>
      </c>
      <c r="D714" t="str" cm="1">
        <f t="array" ref="D7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714">
        <v>48500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 s="6">
        <f>Table1[[#This Row],[pledged]]/Table1[[#This Row],[goal]]</f>
        <v>2.1649484536082476E-3</v>
      </c>
      <c r="Q714" s="12">
        <f>Table1[[#This Row],[pledged]]/Table1[[#This Row],[backers_count]]</f>
        <v>26.25</v>
      </c>
      <c r="R714" t="s">
        <v>8319</v>
      </c>
      <c r="S714" t="s">
        <v>8321</v>
      </c>
      <c r="T714" s="17">
        <f>(((Table1[[#This Row],[launched_at]]/60)/60)/24)+DATE(1970,1,1)</f>
        <v>42384.680925925932</v>
      </c>
      <c r="U714" s="17">
        <f>(((Table1[[#This Row],[deadline]]/60)/60)/24)+DATE(1970,1,1)</f>
        <v>42414.680925925932</v>
      </c>
    </row>
    <row r="715" spans="1:21">
      <c r="A715">
        <v>713</v>
      </c>
      <c r="B715" s="3" t="s">
        <v>714</v>
      </c>
      <c r="C715" s="3" t="s">
        <v>4823</v>
      </c>
      <c r="D715" t="str" cm="1">
        <f t="array" ref="D7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715">
        <v>25000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 s="6">
        <f>Table1[[#This Row],[pledged]]/Table1[[#This Row],[goal]]</f>
        <v>7.9600000000000001E-3</v>
      </c>
      <c r="Q715" s="12">
        <f>Table1[[#This Row],[pledged]]/Table1[[#This Row],[backers_count]]</f>
        <v>199</v>
      </c>
      <c r="R715" t="s">
        <v>8319</v>
      </c>
      <c r="S715" t="s">
        <v>8321</v>
      </c>
      <c r="T715" s="17">
        <f>(((Table1[[#This Row],[launched_at]]/60)/60)/24)+DATE(1970,1,1)</f>
        <v>42496.529305555552</v>
      </c>
      <c r="U715" s="17">
        <f>(((Table1[[#This Row],[deadline]]/60)/60)/24)+DATE(1970,1,1)</f>
        <v>42526.529305555552</v>
      </c>
    </row>
    <row r="716" spans="1:21">
      <c r="A716">
        <v>714</v>
      </c>
      <c r="B716" s="3" t="s">
        <v>715</v>
      </c>
      <c r="C716" s="3" t="s">
        <v>4824</v>
      </c>
      <c r="D716" t="str" cm="1">
        <f t="array" ref="D7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716">
        <v>15000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 s="6">
        <f>Table1[[#This Row],[pledged]]/Table1[[#This Row],[goal]]</f>
        <v>0.14993333333333334</v>
      </c>
      <c r="Q716" s="12">
        <f>Table1[[#This Row],[pledged]]/Table1[[#This Row],[backers_count]]</f>
        <v>80.321428571428569</v>
      </c>
      <c r="R716" t="s">
        <v>8319</v>
      </c>
      <c r="S716" t="s">
        <v>8321</v>
      </c>
      <c r="T716" s="17">
        <f>(((Table1[[#This Row],[launched_at]]/60)/60)/24)+DATE(1970,1,1)</f>
        <v>42734.787986111114</v>
      </c>
      <c r="U716" s="17">
        <f>(((Table1[[#This Row],[deadline]]/60)/60)/24)+DATE(1970,1,1)</f>
        <v>42794.787986111114</v>
      </c>
    </row>
    <row r="717" spans="1:21">
      <c r="A717">
        <v>715</v>
      </c>
      <c r="B717" s="3" t="s">
        <v>716</v>
      </c>
      <c r="C717" s="3" t="s">
        <v>4825</v>
      </c>
      <c r="D717" t="str" cm="1">
        <f t="array" ref="D7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717">
        <v>27500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 s="6">
        <f>Table1[[#This Row],[pledged]]/Table1[[#This Row],[goal]]</f>
        <v>5.0509090909090906E-2</v>
      </c>
      <c r="Q717" s="12">
        <f>Table1[[#This Row],[pledged]]/Table1[[#This Row],[backers_count]]</f>
        <v>115.75</v>
      </c>
      <c r="R717" t="s">
        <v>8319</v>
      </c>
      <c r="S717" t="s">
        <v>8321</v>
      </c>
      <c r="T717" s="17">
        <f>(((Table1[[#This Row],[launched_at]]/60)/60)/24)+DATE(1970,1,1)</f>
        <v>42273.090740740736</v>
      </c>
      <c r="U717" s="17">
        <f>(((Table1[[#This Row],[deadline]]/60)/60)/24)+DATE(1970,1,1)</f>
        <v>42313.132407407407</v>
      </c>
    </row>
    <row r="718" spans="1:21">
      <c r="A718">
        <v>716</v>
      </c>
      <c r="B718" s="3" t="s">
        <v>717</v>
      </c>
      <c r="C718" s="3" t="s">
        <v>4826</v>
      </c>
      <c r="D718" t="str" cm="1">
        <f t="array" ref="D7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18">
        <v>7000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 s="6">
        <f>Table1[[#This Row],[pledged]]/Table1[[#This Row],[goal]]</f>
        <v>0.10214285714285715</v>
      </c>
      <c r="Q718" s="12">
        <f>Table1[[#This Row],[pledged]]/Table1[[#This Row],[backers_count]]</f>
        <v>44.6875</v>
      </c>
      <c r="R718" t="s">
        <v>8319</v>
      </c>
      <c r="S718" t="s">
        <v>8321</v>
      </c>
      <c r="T718" s="17">
        <f>(((Table1[[#This Row],[launched_at]]/60)/60)/24)+DATE(1970,1,1)</f>
        <v>41940.658645833333</v>
      </c>
      <c r="U718" s="17">
        <f>(((Table1[[#This Row],[deadline]]/60)/60)/24)+DATE(1970,1,1)</f>
        <v>41974</v>
      </c>
    </row>
    <row r="719" spans="1:21">
      <c r="A719">
        <v>717</v>
      </c>
      <c r="B719" s="3" t="s">
        <v>718</v>
      </c>
      <c r="C719" s="3" t="s">
        <v>4827</v>
      </c>
      <c r="D719" t="str" cm="1">
        <f t="array" ref="D7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719">
        <v>100000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 s="6">
        <f>Table1[[#This Row],[pledged]]/Table1[[#This Row],[goal]]</f>
        <v>3.0500000000000002E-3</v>
      </c>
      <c r="Q719" s="12">
        <f>Table1[[#This Row],[pledged]]/Table1[[#This Row],[backers_count]]</f>
        <v>76.25</v>
      </c>
      <c r="R719" t="s">
        <v>8319</v>
      </c>
      <c r="S719" t="s">
        <v>8321</v>
      </c>
      <c r="T719" s="17">
        <f>(((Table1[[#This Row],[launched_at]]/60)/60)/24)+DATE(1970,1,1)</f>
        <v>41857.854189814818</v>
      </c>
      <c r="U719" s="17">
        <f>(((Table1[[#This Row],[deadline]]/60)/60)/24)+DATE(1970,1,1)</f>
        <v>41887.854189814818</v>
      </c>
    </row>
    <row r="720" spans="1:21">
      <c r="A720">
        <v>718</v>
      </c>
      <c r="B720" s="3" t="s">
        <v>719</v>
      </c>
      <c r="C720" s="3" t="s">
        <v>4828</v>
      </c>
      <c r="D720" t="str" cm="1">
        <f t="array" ref="D7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720">
        <v>12000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 s="6">
        <f>Table1[[#This Row],[pledged]]/Table1[[#This Row],[goal]]</f>
        <v>7.4999999999999997E-3</v>
      </c>
      <c r="Q720" s="12">
        <f>Table1[[#This Row],[pledged]]/Table1[[#This Row],[backers_count]]</f>
        <v>22.5</v>
      </c>
      <c r="R720" t="s">
        <v>8319</v>
      </c>
      <c r="S720" t="s">
        <v>8321</v>
      </c>
      <c r="T720" s="17">
        <f>(((Table1[[#This Row],[launched_at]]/60)/60)/24)+DATE(1970,1,1)</f>
        <v>42752.845451388886</v>
      </c>
      <c r="U720" s="17">
        <f>(((Table1[[#This Row],[deadline]]/60)/60)/24)+DATE(1970,1,1)</f>
        <v>42784.249305555553</v>
      </c>
    </row>
    <row r="721" spans="1:21">
      <c r="A721">
        <v>719</v>
      </c>
      <c r="B721" s="3" t="s">
        <v>720</v>
      </c>
      <c r="C721" s="3" t="s">
        <v>4829</v>
      </c>
      <c r="D721" t="str" cm="1">
        <f t="array" ref="D7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721">
        <v>15000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 s="6">
        <f>Table1[[#This Row],[pledged]]/Table1[[#This Row],[goal]]</f>
        <v>1.2933333333333333E-2</v>
      </c>
      <c r="Q721" s="12">
        <f>Table1[[#This Row],[pledged]]/Table1[[#This Row],[backers_count]]</f>
        <v>19.399999999999999</v>
      </c>
      <c r="R721" t="s">
        <v>8319</v>
      </c>
      <c r="S721" t="s">
        <v>8321</v>
      </c>
      <c r="T721" s="17">
        <f>(((Table1[[#This Row],[launched_at]]/60)/60)/24)+DATE(1970,1,1)</f>
        <v>42409.040231481486</v>
      </c>
      <c r="U721" s="17">
        <f>(((Table1[[#This Row],[deadline]]/60)/60)/24)+DATE(1970,1,1)</f>
        <v>42423.040231481486</v>
      </c>
    </row>
    <row r="722" spans="1:21">
      <c r="A722">
        <v>720</v>
      </c>
      <c r="B722" s="3" t="s">
        <v>721</v>
      </c>
      <c r="C722" s="3" t="s">
        <v>4830</v>
      </c>
      <c r="D722" t="str" cm="1">
        <f t="array" ref="D7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22">
        <v>1900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 s="6">
        <f>Table1[[#This Row],[pledged]]/Table1[[#This Row],[goal]]</f>
        <v>1.4394736842105262</v>
      </c>
      <c r="Q722" s="12">
        <f>Table1[[#This Row],[pledged]]/Table1[[#This Row],[backers_count]]</f>
        <v>66.707317073170728</v>
      </c>
      <c r="R722" t="s">
        <v>8322</v>
      </c>
      <c r="S722" t="s">
        <v>8323</v>
      </c>
      <c r="T722" s="17">
        <f>(((Table1[[#This Row],[launched_at]]/60)/60)/24)+DATE(1970,1,1)</f>
        <v>40909.649201388893</v>
      </c>
      <c r="U722" s="17">
        <f>(((Table1[[#This Row],[deadline]]/60)/60)/24)+DATE(1970,1,1)</f>
        <v>40937.649201388893</v>
      </c>
    </row>
    <row r="723" spans="1:21">
      <c r="A723">
        <v>721</v>
      </c>
      <c r="B723" s="3" t="s">
        <v>722</v>
      </c>
      <c r="C723" s="3" t="s">
        <v>4831</v>
      </c>
      <c r="D723" t="str" cm="1">
        <f t="array" ref="D7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23">
        <v>8200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 s="6">
        <f>Table1[[#This Row],[pledged]]/Table1[[#This Row],[goal]]</f>
        <v>1.2210975609756098</v>
      </c>
      <c r="Q723" s="12">
        <f>Table1[[#This Row],[pledged]]/Table1[[#This Row],[backers_count]]</f>
        <v>84.142857142857139</v>
      </c>
      <c r="R723" t="s">
        <v>8322</v>
      </c>
      <c r="S723" t="s">
        <v>8323</v>
      </c>
      <c r="T723" s="17">
        <f>(((Table1[[#This Row],[launched_at]]/60)/60)/24)+DATE(1970,1,1)</f>
        <v>41807.571840277778</v>
      </c>
      <c r="U723" s="17">
        <f>(((Table1[[#This Row],[deadline]]/60)/60)/24)+DATE(1970,1,1)</f>
        <v>41852.571840277778</v>
      </c>
    </row>
    <row r="724" spans="1:21">
      <c r="A724">
        <v>722</v>
      </c>
      <c r="B724" s="3" t="s">
        <v>723</v>
      </c>
      <c r="C724" s="3" t="s">
        <v>4832</v>
      </c>
      <c r="D724" t="str" cm="1">
        <f t="array" ref="D7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724">
        <v>25000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 s="6">
        <f>Table1[[#This Row],[pledged]]/Table1[[#This Row],[goal]]</f>
        <v>1.3202400000000001</v>
      </c>
      <c r="Q724" s="12">
        <f>Table1[[#This Row],[pledged]]/Table1[[#This Row],[backers_count]]</f>
        <v>215.72549019607843</v>
      </c>
      <c r="R724" t="s">
        <v>8322</v>
      </c>
      <c r="S724" t="s">
        <v>8323</v>
      </c>
      <c r="T724" s="17">
        <f>(((Table1[[#This Row],[launched_at]]/60)/60)/24)+DATE(1970,1,1)</f>
        <v>40977.805300925924</v>
      </c>
      <c r="U724" s="17">
        <f>(((Table1[[#This Row],[deadline]]/60)/60)/24)+DATE(1970,1,1)</f>
        <v>41007.76363425926</v>
      </c>
    </row>
    <row r="725" spans="1:21">
      <c r="A725">
        <v>723</v>
      </c>
      <c r="B725" s="3" t="s">
        <v>724</v>
      </c>
      <c r="C725" s="3" t="s">
        <v>4833</v>
      </c>
      <c r="D725" t="str" cm="1">
        <f t="array" ref="D7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25">
        <v>5000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 s="6">
        <f>Table1[[#This Row],[pledged]]/Table1[[#This Row],[goal]]</f>
        <v>1.0938000000000001</v>
      </c>
      <c r="Q725" s="12">
        <f>Table1[[#This Row],[pledged]]/Table1[[#This Row],[backers_count]]</f>
        <v>54.69</v>
      </c>
      <c r="R725" t="s">
        <v>8322</v>
      </c>
      <c r="S725" t="s">
        <v>8323</v>
      </c>
      <c r="T725" s="17">
        <f>(((Table1[[#This Row],[launched_at]]/60)/60)/24)+DATE(1970,1,1)</f>
        <v>42184.816539351858</v>
      </c>
      <c r="U725" s="17">
        <f>(((Table1[[#This Row],[deadline]]/60)/60)/24)+DATE(1970,1,1)</f>
        <v>42215.165972222225</v>
      </c>
    </row>
    <row r="726" spans="1:21" ht="28.8">
      <c r="A726">
        <v>724</v>
      </c>
      <c r="B726" s="3" t="s">
        <v>725</v>
      </c>
      <c r="C726" s="3" t="s">
        <v>4834</v>
      </c>
      <c r="D726" t="str" cm="1">
        <f t="array" ref="D7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26">
        <v>7000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 s="6">
        <f>Table1[[#This Row],[pledged]]/Table1[[#This Row],[goal]]</f>
        <v>1.0547157142857144</v>
      </c>
      <c r="Q726" s="12">
        <f>Table1[[#This Row],[pledged]]/Table1[[#This Row],[backers_count]]</f>
        <v>51.62944055944056</v>
      </c>
      <c r="R726" t="s">
        <v>8322</v>
      </c>
      <c r="S726" t="s">
        <v>8323</v>
      </c>
      <c r="T726" s="17">
        <f>(((Table1[[#This Row],[launched_at]]/60)/60)/24)+DATE(1970,1,1)</f>
        <v>40694.638460648144</v>
      </c>
      <c r="U726" s="17">
        <f>(((Table1[[#This Row],[deadline]]/60)/60)/24)+DATE(1970,1,1)</f>
        <v>40724.638460648144</v>
      </c>
    </row>
    <row r="727" spans="1:21">
      <c r="A727">
        <v>725</v>
      </c>
      <c r="B727" s="3" t="s">
        <v>726</v>
      </c>
      <c r="C727" s="3" t="s">
        <v>4835</v>
      </c>
      <c r="D727" t="str" cm="1">
        <f t="array" ref="D7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727">
        <v>20000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 s="6">
        <f>Table1[[#This Row],[pledged]]/Table1[[#This Row],[goal]]</f>
        <v>1.0035000000000001</v>
      </c>
      <c r="Q727" s="12">
        <f>Table1[[#This Row],[pledged]]/Table1[[#This Row],[backers_count]]</f>
        <v>143.35714285714286</v>
      </c>
      <c r="R727" t="s">
        <v>8322</v>
      </c>
      <c r="S727" t="s">
        <v>8323</v>
      </c>
      <c r="T727" s="17">
        <f>(((Table1[[#This Row],[launched_at]]/60)/60)/24)+DATE(1970,1,1)</f>
        <v>42321.626296296294</v>
      </c>
      <c r="U727" s="17">
        <f>(((Table1[[#This Row],[deadline]]/60)/60)/24)+DATE(1970,1,1)</f>
        <v>42351.626296296294</v>
      </c>
    </row>
    <row r="728" spans="1:21">
      <c r="A728">
        <v>726</v>
      </c>
      <c r="B728" s="3" t="s">
        <v>727</v>
      </c>
      <c r="C728" s="3" t="s">
        <v>4836</v>
      </c>
      <c r="D728" t="str" cm="1">
        <f t="array" ref="D7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28">
        <v>2500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 s="6">
        <f>Table1[[#This Row],[pledged]]/Table1[[#This Row],[goal]]</f>
        <v>1.014</v>
      </c>
      <c r="Q728" s="12">
        <f>Table1[[#This Row],[pledged]]/Table1[[#This Row],[backers_count]]</f>
        <v>72.428571428571431</v>
      </c>
      <c r="R728" t="s">
        <v>8322</v>
      </c>
      <c r="S728" t="s">
        <v>8323</v>
      </c>
      <c r="T728" s="17">
        <f>(((Table1[[#This Row],[launched_at]]/60)/60)/24)+DATE(1970,1,1)</f>
        <v>41346.042673611111</v>
      </c>
      <c r="U728" s="17">
        <f>(((Table1[[#This Row],[deadline]]/60)/60)/24)+DATE(1970,1,1)</f>
        <v>41376.042673611111</v>
      </c>
    </row>
    <row r="729" spans="1:21">
      <c r="A729">
        <v>727</v>
      </c>
      <c r="B729" s="3" t="s">
        <v>728</v>
      </c>
      <c r="C729" s="3" t="s">
        <v>4837</v>
      </c>
      <c r="D729" t="str" cm="1">
        <f t="array" ref="D7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29">
        <v>3500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 s="6">
        <f>Table1[[#This Row],[pledged]]/Table1[[#This Row],[goal]]</f>
        <v>1.5551428571428572</v>
      </c>
      <c r="Q729" s="12">
        <f>Table1[[#This Row],[pledged]]/Table1[[#This Row],[backers_count]]</f>
        <v>36.530201342281877</v>
      </c>
      <c r="R729" t="s">
        <v>8322</v>
      </c>
      <c r="S729" t="s">
        <v>8323</v>
      </c>
      <c r="T729" s="17">
        <f>(((Table1[[#This Row],[launched_at]]/60)/60)/24)+DATE(1970,1,1)</f>
        <v>41247.020243055551</v>
      </c>
      <c r="U729" s="17">
        <f>(((Table1[[#This Row],[deadline]]/60)/60)/24)+DATE(1970,1,1)</f>
        <v>41288.888888888891</v>
      </c>
    </row>
    <row r="730" spans="1:21">
      <c r="A730">
        <v>728</v>
      </c>
      <c r="B730" s="3" t="s">
        <v>729</v>
      </c>
      <c r="C730" s="3" t="s">
        <v>4838</v>
      </c>
      <c r="D730" t="str" cm="1">
        <f t="array" ref="D7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30">
        <v>7500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 s="6">
        <f>Table1[[#This Row],[pledged]]/Table1[[#This Row],[goal]]</f>
        <v>1.05566</v>
      </c>
      <c r="Q730" s="12">
        <f>Table1[[#This Row],[pledged]]/Table1[[#This Row],[backers_count]]</f>
        <v>60.903461538461535</v>
      </c>
      <c r="R730" t="s">
        <v>8322</v>
      </c>
      <c r="S730" t="s">
        <v>8323</v>
      </c>
      <c r="T730" s="17">
        <f>(((Table1[[#This Row],[launched_at]]/60)/60)/24)+DATE(1970,1,1)</f>
        <v>40731.837465277778</v>
      </c>
      <c r="U730" s="17">
        <f>(((Table1[[#This Row],[deadline]]/60)/60)/24)+DATE(1970,1,1)</f>
        <v>40776.837465277778</v>
      </c>
    </row>
    <row r="731" spans="1:21">
      <c r="A731">
        <v>729</v>
      </c>
      <c r="B731" s="3" t="s">
        <v>730</v>
      </c>
      <c r="C731" s="3" t="s">
        <v>4839</v>
      </c>
      <c r="D731" t="str" cm="1">
        <f t="array" ref="D7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31">
        <v>4000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 s="6">
        <f>Table1[[#This Row],[pledged]]/Table1[[#This Row],[goal]]</f>
        <v>1.3065</v>
      </c>
      <c r="Q731" s="12">
        <f>Table1[[#This Row],[pledged]]/Table1[[#This Row],[backers_count]]</f>
        <v>43.55</v>
      </c>
      <c r="R731" t="s">
        <v>8322</v>
      </c>
      <c r="S731" t="s">
        <v>8323</v>
      </c>
      <c r="T731" s="17">
        <f>(((Table1[[#This Row],[launched_at]]/60)/60)/24)+DATE(1970,1,1)</f>
        <v>41111.185891203706</v>
      </c>
      <c r="U731" s="17">
        <f>(((Table1[[#This Row],[deadline]]/60)/60)/24)+DATE(1970,1,1)</f>
        <v>41171.185891203706</v>
      </c>
    </row>
    <row r="732" spans="1:21">
      <c r="A732">
        <v>730</v>
      </c>
      <c r="B732" s="3" t="s">
        <v>731</v>
      </c>
      <c r="C732" s="3" t="s">
        <v>4840</v>
      </c>
      <c r="D732" t="str" cm="1">
        <f t="array" ref="D7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732">
        <v>20000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 s="6">
        <f>Table1[[#This Row],[pledged]]/Table1[[#This Row],[goal]]</f>
        <v>1.3219000000000001</v>
      </c>
      <c r="Q732" s="12">
        <f>Table1[[#This Row],[pledged]]/Table1[[#This Row],[backers_count]]</f>
        <v>99.766037735849054</v>
      </c>
      <c r="R732" t="s">
        <v>8322</v>
      </c>
      <c r="S732" t="s">
        <v>8323</v>
      </c>
      <c r="T732" s="17">
        <f>(((Table1[[#This Row],[launched_at]]/60)/60)/24)+DATE(1970,1,1)</f>
        <v>40854.745266203703</v>
      </c>
      <c r="U732" s="17">
        <f>(((Table1[[#This Row],[deadline]]/60)/60)/24)+DATE(1970,1,1)</f>
        <v>40884.745266203703</v>
      </c>
    </row>
    <row r="733" spans="1:21">
      <c r="A733">
        <v>731</v>
      </c>
      <c r="B733" s="3" t="s">
        <v>732</v>
      </c>
      <c r="C733" s="3" t="s">
        <v>4841</v>
      </c>
      <c r="D733" t="str" cm="1">
        <f t="array" ref="D7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33">
        <v>5000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 s="6">
        <f>Table1[[#This Row],[pledged]]/Table1[[#This Row],[goal]]</f>
        <v>1.26</v>
      </c>
      <c r="Q733" s="12">
        <f>Table1[[#This Row],[pledged]]/Table1[[#This Row],[backers_count]]</f>
        <v>88.732394366197184</v>
      </c>
      <c r="R733" t="s">
        <v>8322</v>
      </c>
      <c r="S733" t="s">
        <v>8323</v>
      </c>
      <c r="T733" s="17">
        <f>(((Table1[[#This Row],[launched_at]]/60)/60)/24)+DATE(1970,1,1)</f>
        <v>40879.795682870368</v>
      </c>
      <c r="U733" s="17">
        <f>(((Table1[[#This Row],[deadline]]/60)/60)/24)+DATE(1970,1,1)</f>
        <v>40930.25</v>
      </c>
    </row>
    <row r="734" spans="1:21">
      <c r="A734">
        <v>732</v>
      </c>
      <c r="B734" s="3" t="s">
        <v>733</v>
      </c>
      <c r="C734" s="3" t="s">
        <v>4842</v>
      </c>
      <c r="D734" t="str" cm="1">
        <f t="array" ref="D7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734">
        <v>40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 s="6">
        <f>Table1[[#This Row],[pledged]]/Table1[[#This Row],[goal]]</f>
        <v>1.6</v>
      </c>
      <c r="Q734" s="12">
        <f>Table1[[#This Row],[pledged]]/Table1[[#This Row],[backers_count]]</f>
        <v>4.9230769230769234</v>
      </c>
      <c r="R734" t="s">
        <v>8322</v>
      </c>
      <c r="S734" t="s">
        <v>8323</v>
      </c>
      <c r="T734" s="17">
        <f>(((Table1[[#This Row],[launched_at]]/60)/60)/24)+DATE(1970,1,1)</f>
        <v>41486.424317129626</v>
      </c>
      <c r="U734" s="17">
        <f>(((Table1[[#This Row],[deadline]]/60)/60)/24)+DATE(1970,1,1)</f>
        <v>41546.424317129626</v>
      </c>
    </row>
    <row r="735" spans="1:21">
      <c r="A735">
        <v>733</v>
      </c>
      <c r="B735" s="3" t="s">
        <v>734</v>
      </c>
      <c r="C735" s="3" t="s">
        <v>4843</v>
      </c>
      <c r="D735" t="str" cm="1">
        <f t="array" ref="D7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35">
        <v>2500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 s="6">
        <f>Table1[[#This Row],[pledged]]/Table1[[#This Row],[goal]]</f>
        <v>1.2048000000000001</v>
      </c>
      <c r="Q735" s="12">
        <f>Table1[[#This Row],[pledged]]/Table1[[#This Row],[backers_count]]</f>
        <v>17.822485207100591</v>
      </c>
      <c r="R735" t="s">
        <v>8322</v>
      </c>
      <c r="S735" t="s">
        <v>8323</v>
      </c>
      <c r="T735" s="17">
        <f>(((Table1[[#This Row],[launched_at]]/60)/60)/24)+DATE(1970,1,1)</f>
        <v>41598.420046296298</v>
      </c>
      <c r="U735" s="17">
        <f>(((Table1[[#This Row],[deadline]]/60)/60)/24)+DATE(1970,1,1)</f>
        <v>41628.420046296298</v>
      </c>
    </row>
    <row r="736" spans="1:21">
      <c r="A736">
        <v>734</v>
      </c>
      <c r="B736" s="3" t="s">
        <v>735</v>
      </c>
      <c r="C736" s="3" t="s">
        <v>4844</v>
      </c>
      <c r="D736" t="str" cm="1">
        <f t="array" ref="D7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36">
        <v>8500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 s="6">
        <f>Table1[[#This Row],[pledged]]/Table1[[#This Row],[goal]]</f>
        <v>1.2552941176470589</v>
      </c>
      <c r="Q736" s="12">
        <f>Table1[[#This Row],[pledged]]/Table1[[#This Row],[backers_count]]</f>
        <v>187.19298245614036</v>
      </c>
      <c r="R736" t="s">
        <v>8322</v>
      </c>
      <c r="S736" t="s">
        <v>8323</v>
      </c>
      <c r="T736" s="17">
        <f>(((Table1[[#This Row],[launched_at]]/60)/60)/24)+DATE(1970,1,1)</f>
        <v>42102.164583333331</v>
      </c>
      <c r="U736" s="17">
        <f>(((Table1[[#This Row],[deadline]]/60)/60)/24)+DATE(1970,1,1)</f>
        <v>42133.208333333328</v>
      </c>
    </row>
    <row r="737" spans="1:21" ht="28.8">
      <c r="A737">
        <v>735</v>
      </c>
      <c r="B737" s="3" t="s">
        <v>736</v>
      </c>
      <c r="C737" s="3" t="s">
        <v>4845</v>
      </c>
      <c r="D737" t="str" cm="1">
        <f t="array" ref="D7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737">
        <v>47000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 s="6">
        <f>Table1[[#This Row],[pledged]]/Table1[[#This Row],[goal]]</f>
        <v>1.1440638297872341</v>
      </c>
      <c r="Q737" s="12">
        <f>Table1[[#This Row],[pledged]]/Table1[[#This Row],[backers_count]]</f>
        <v>234.80786026200875</v>
      </c>
      <c r="R737" t="s">
        <v>8322</v>
      </c>
      <c r="S737" t="s">
        <v>8323</v>
      </c>
      <c r="T737" s="17">
        <f>(((Table1[[#This Row],[launched_at]]/60)/60)/24)+DATE(1970,1,1)</f>
        <v>41946.029467592591</v>
      </c>
      <c r="U737" s="17">
        <f>(((Table1[[#This Row],[deadline]]/60)/60)/24)+DATE(1970,1,1)</f>
        <v>41977.027083333334</v>
      </c>
    </row>
    <row r="738" spans="1:21">
      <c r="A738">
        <v>736</v>
      </c>
      <c r="B738" s="3" t="s">
        <v>737</v>
      </c>
      <c r="C738" s="3" t="s">
        <v>4846</v>
      </c>
      <c r="D738" t="str" cm="1">
        <f t="array" ref="D7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38">
        <v>3600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 s="6">
        <f>Table1[[#This Row],[pledged]]/Table1[[#This Row],[goal]]</f>
        <v>3.151388888888889</v>
      </c>
      <c r="Q738" s="12">
        <f>Table1[[#This Row],[pledged]]/Table1[[#This Row],[backers_count]]</f>
        <v>105.04629629629629</v>
      </c>
      <c r="R738" t="s">
        <v>8322</v>
      </c>
      <c r="S738" t="s">
        <v>8323</v>
      </c>
      <c r="T738" s="17">
        <f>(((Table1[[#This Row],[launched_at]]/60)/60)/24)+DATE(1970,1,1)</f>
        <v>41579.734259259261</v>
      </c>
      <c r="U738" s="17">
        <f>(((Table1[[#This Row],[deadline]]/60)/60)/24)+DATE(1970,1,1)</f>
        <v>41599.207638888889</v>
      </c>
    </row>
    <row r="739" spans="1:21">
      <c r="A739">
        <v>737</v>
      </c>
      <c r="B739" s="3" t="s">
        <v>738</v>
      </c>
      <c r="C739" s="3" t="s">
        <v>4847</v>
      </c>
      <c r="D739" t="str" cm="1">
        <f t="array" ref="D7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39">
        <v>5000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 s="6">
        <f>Table1[[#This Row],[pledged]]/Table1[[#This Row],[goal]]</f>
        <v>1.224</v>
      </c>
      <c r="Q739" s="12">
        <f>Table1[[#This Row],[pledged]]/Table1[[#This Row],[backers_count]]</f>
        <v>56.666666666666664</v>
      </c>
      <c r="R739" t="s">
        <v>8322</v>
      </c>
      <c r="S739" t="s">
        <v>8323</v>
      </c>
      <c r="T739" s="17">
        <f>(((Table1[[#This Row],[launched_at]]/60)/60)/24)+DATE(1970,1,1)</f>
        <v>41667.275312500002</v>
      </c>
      <c r="U739" s="17">
        <f>(((Table1[[#This Row],[deadline]]/60)/60)/24)+DATE(1970,1,1)</f>
        <v>41684.833333333336</v>
      </c>
    </row>
    <row r="740" spans="1:21">
      <c r="A740">
        <v>738</v>
      </c>
      <c r="B740" s="3" t="s">
        <v>739</v>
      </c>
      <c r="C740" s="3" t="s">
        <v>4848</v>
      </c>
      <c r="D740" t="str" cm="1">
        <f t="array" ref="D7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40">
        <v>1500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 s="6">
        <f>Table1[[#This Row],[pledged]]/Table1[[#This Row],[goal]]</f>
        <v>1.0673333333333332</v>
      </c>
      <c r="Q740" s="12">
        <f>Table1[[#This Row],[pledged]]/Table1[[#This Row],[backers_count]]</f>
        <v>39.048780487804876</v>
      </c>
      <c r="R740" t="s">
        <v>8322</v>
      </c>
      <c r="S740" t="s">
        <v>8323</v>
      </c>
      <c r="T740" s="17">
        <f>(((Table1[[#This Row],[launched_at]]/60)/60)/24)+DATE(1970,1,1)</f>
        <v>41943.604097222218</v>
      </c>
      <c r="U740" s="17">
        <f>(((Table1[[#This Row],[deadline]]/60)/60)/24)+DATE(1970,1,1)</f>
        <v>41974.207638888889</v>
      </c>
    </row>
    <row r="741" spans="1:21">
      <c r="A741">
        <v>739</v>
      </c>
      <c r="B741" s="3" t="s">
        <v>740</v>
      </c>
      <c r="C741" s="3" t="s">
        <v>4849</v>
      </c>
      <c r="D741" t="str" cm="1">
        <f t="array" ref="D7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41">
        <v>6000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 s="6">
        <f>Table1[[#This Row],[pledged]]/Table1[[#This Row],[goal]]</f>
        <v>1.5833333333333333</v>
      </c>
      <c r="Q741" s="12">
        <f>Table1[[#This Row],[pledged]]/Table1[[#This Row],[backers_count]]</f>
        <v>68.345323741007192</v>
      </c>
      <c r="R741" t="s">
        <v>8322</v>
      </c>
      <c r="S741" t="s">
        <v>8323</v>
      </c>
      <c r="T741" s="17">
        <f>(((Table1[[#This Row],[launched_at]]/60)/60)/24)+DATE(1970,1,1)</f>
        <v>41829.502650462964</v>
      </c>
      <c r="U741" s="17">
        <f>(((Table1[[#This Row],[deadline]]/60)/60)/24)+DATE(1970,1,1)</f>
        <v>41862.502650462964</v>
      </c>
    </row>
    <row r="742" spans="1:21">
      <c r="A742">
        <v>740</v>
      </c>
      <c r="B742" s="3" t="s">
        <v>741</v>
      </c>
      <c r="C742" s="3" t="s">
        <v>4850</v>
      </c>
      <c r="D742" t="str" cm="1">
        <f t="array" ref="D7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42">
        <v>3000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 s="6">
        <f>Table1[[#This Row],[pledged]]/Table1[[#This Row],[goal]]</f>
        <v>1.0740000000000001</v>
      </c>
      <c r="Q742" s="12">
        <f>Table1[[#This Row],[pledged]]/Table1[[#This Row],[backers_count]]</f>
        <v>169.57894736842104</v>
      </c>
      <c r="R742" t="s">
        <v>8322</v>
      </c>
      <c r="S742" t="s">
        <v>8323</v>
      </c>
      <c r="T742" s="17">
        <f>(((Table1[[#This Row],[launched_at]]/60)/60)/24)+DATE(1970,1,1)</f>
        <v>42162.146782407406</v>
      </c>
      <c r="U742" s="17">
        <f>(((Table1[[#This Row],[deadline]]/60)/60)/24)+DATE(1970,1,1)</f>
        <v>42176.146782407406</v>
      </c>
    </row>
    <row r="743" spans="1:21">
      <c r="A743">
        <v>741</v>
      </c>
      <c r="B743" s="3" t="s">
        <v>742</v>
      </c>
      <c r="C743" s="3" t="s">
        <v>4851</v>
      </c>
      <c r="D743" t="str" cm="1">
        <f t="array" ref="D7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743">
        <v>13000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 s="6">
        <f>Table1[[#This Row],[pledged]]/Table1[[#This Row],[goal]]</f>
        <v>1.0226</v>
      </c>
      <c r="Q743" s="12">
        <f>Table1[[#This Row],[pledged]]/Table1[[#This Row],[backers_count]]</f>
        <v>141.42340425531913</v>
      </c>
      <c r="R743" t="s">
        <v>8322</v>
      </c>
      <c r="S743" t="s">
        <v>8323</v>
      </c>
      <c r="T743" s="17">
        <f>(((Table1[[#This Row],[launched_at]]/60)/60)/24)+DATE(1970,1,1)</f>
        <v>41401.648217592592</v>
      </c>
      <c r="U743" s="17">
        <f>(((Table1[[#This Row],[deadline]]/60)/60)/24)+DATE(1970,1,1)</f>
        <v>41436.648217592592</v>
      </c>
    </row>
    <row r="744" spans="1:21">
      <c r="A744">
        <v>742</v>
      </c>
      <c r="B744" s="3" t="s">
        <v>743</v>
      </c>
      <c r="C744" s="3" t="s">
        <v>4852</v>
      </c>
      <c r="D744" t="str" cm="1">
        <f t="array" ref="D7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44">
        <v>1400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 s="6">
        <f>Table1[[#This Row],[pledged]]/Table1[[#This Row],[goal]]</f>
        <v>1.1071428571428572</v>
      </c>
      <c r="Q744" s="12">
        <f>Table1[[#This Row],[pledged]]/Table1[[#This Row],[backers_count]]</f>
        <v>67.391304347826093</v>
      </c>
      <c r="R744" t="s">
        <v>8322</v>
      </c>
      <c r="S744" t="s">
        <v>8323</v>
      </c>
      <c r="T744" s="17">
        <f>(((Table1[[#This Row],[launched_at]]/60)/60)/24)+DATE(1970,1,1)</f>
        <v>41689.917962962965</v>
      </c>
      <c r="U744" s="17">
        <f>(((Table1[[#This Row],[deadline]]/60)/60)/24)+DATE(1970,1,1)</f>
        <v>41719.876296296294</v>
      </c>
    </row>
    <row r="745" spans="1:21">
      <c r="A745">
        <v>743</v>
      </c>
      <c r="B745" s="3" t="s">
        <v>744</v>
      </c>
      <c r="C745" s="3" t="s">
        <v>4853</v>
      </c>
      <c r="D745" t="str" cm="1">
        <f t="array" ref="D7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745">
        <v>550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 s="6">
        <f>Table1[[#This Row],[pledged]]/Table1[[#This Row],[goal]]</f>
        <v>1.48</v>
      </c>
      <c r="Q745" s="12">
        <f>Table1[[#This Row],[pledged]]/Table1[[#This Row],[backers_count]]</f>
        <v>54.266666666666666</v>
      </c>
      <c r="R745" t="s">
        <v>8322</v>
      </c>
      <c r="S745" t="s">
        <v>8323</v>
      </c>
      <c r="T745" s="17">
        <f>(((Table1[[#This Row],[launched_at]]/60)/60)/24)+DATE(1970,1,1)</f>
        <v>40990.709317129629</v>
      </c>
      <c r="U745" s="17">
        <f>(((Table1[[#This Row],[deadline]]/60)/60)/24)+DATE(1970,1,1)</f>
        <v>41015.875</v>
      </c>
    </row>
    <row r="746" spans="1:21">
      <c r="A746">
        <v>744</v>
      </c>
      <c r="B746" s="3" t="s">
        <v>745</v>
      </c>
      <c r="C746" s="3" t="s">
        <v>4854</v>
      </c>
      <c r="D746" t="str" cm="1">
        <f t="array" ref="D7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46">
        <v>5000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 s="6">
        <f>Table1[[#This Row],[pledged]]/Table1[[#This Row],[goal]]</f>
        <v>1.0232000000000001</v>
      </c>
      <c r="Q746" s="12">
        <f>Table1[[#This Row],[pledged]]/Table1[[#This Row],[backers_count]]</f>
        <v>82.516129032258064</v>
      </c>
      <c r="R746" t="s">
        <v>8322</v>
      </c>
      <c r="S746" t="s">
        <v>8323</v>
      </c>
      <c r="T746" s="17">
        <f>(((Table1[[#This Row],[launched_at]]/60)/60)/24)+DATE(1970,1,1)</f>
        <v>41226.95721064815</v>
      </c>
      <c r="U746" s="17">
        <f>(((Table1[[#This Row],[deadline]]/60)/60)/24)+DATE(1970,1,1)</f>
        <v>41256.95721064815</v>
      </c>
    </row>
    <row r="747" spans="1:21">
      <c r="A747">
        <v>745</v>
      </c>
      <c r="B747" s="3" t="s">
        <v>746</v>
      </c>
      <c r="C747" s="3" t="s">
        <v>4855</v>
      </c>
      <c r="D747" t="str" cm="1">
        <f t="array" ref="D7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47">
        <v>2220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 s="6">
        <f>Table1[[#This Row],[pledged]]/Table1[[#This Row],[goal]]</f>
        <v>1.7909909909909909</v>
      </c>
      <c r="Q747" s="12">
        <f>Table1[[#This Row],[pledged]]/Table1[[#This Row],[backers_count]]</f>
        <v>53.729729729729726</v>
      </c>
      <c r="R747" t="s">
        <v>8322</v>
      </c>
      <c r="S747" t="s">
        <v>8323</v>
      </c>
      <c r="T747" s="17">
        <f>(((Table1[[#This Row],[launched_at]]/60)/60)/24)+DATE(1970,1,1)</f>
        <v>41367.572280092594</v>
      </c>
      <c r="U747" s="17">
        <f>(((Table1[[#This Row],[deadline]]/60)/60)/24)+DATE(1970,1,1)</f>
        <v>41397.572280092594</v>
      </c>
    </row>
    <row r="748" spans="1:21">
      <c r="A748">
        <v>746</v>
      </c>
      <c r="B748" s="3" t="s">
        <v>747</v>
      </c>
      <c r="C748" s="3" t="s">
        <v>4856</v>
      </c>
      <c r="D748" t="str" cm="1">
        <f t="array" ref="D7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48">
        <v>2987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 s="6">
        <f>Table1[[#This Row],[pledged]]/Table1[[#This Row],[goal]]</f>
        <v>1.1108135252761968</v>
      </c>
      <c r="Q748" s="12">
        <f>Table1[[#This Row],[pledged]]/Table1[[#This Row],[backers_count]]</f>
        <v>34.206185567010309</v>
      </c>
      <c r="R748" t="s">
        <v>8322</v>
      </c>
      <c r="S748" t="s">
        <v>8323</v>
      </c>
      <c r="T748" s="17">
        <f>(((Table1[[#This Row],[launched_at]]/60)/60)/24)+DATE(1970,1,1)</f>
        <v>41157.042928240742</v>
      </c>
      <c r="U748" s="17">
        <f>(((Table1[[#This Row],[deadline]]/60)/60)/24)+DATE(1970,1,1)</f>
        <v>41175.165972222225</v>
      </c>
    </row>
    <row r="749" spans="1:21">
      <c r="A749">
        <v>747</v>
      </c>
      <c r="B749" s="3" t="s">
        <v>748</v>
      </c>
      <c r="C749" s="3" t="s">
        <v>4857</v>
      </c>
      <c r="D749" t="str" cm="1">
        <f t="array" ref="D7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49">
        <v>7000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 s="6">
        <f>Table1[[#This Row],[pledged]]/Table1[[#This Row],[goal]]</f>
        <v>1.0004285714285714</v>
      </c>
      <c r="Q749" s="12">
        <f>Table1[[#This Row],[pledged]]/Table1[[#This Row],[backers_count]]</f>
        <v>127.32727272727273</v>
      </c>
      <c r="R749" t="s">
        <v>8322</v>
      </c>
      <c r="S749" t="s">
        <v>8323</v>
      </c>
      <c r="T749" s="17">
        <f>(((Table1[[#This Row],[launched_at]]/60)/60)/24)+DATE(1970,1,1)</f>
        <v>41988.548831018517</v>
      </c>
      <c r="U749" s="17">
        <f>(((Table1[[#This Row],[deadline]]/60)/60)/24)+DATE(1970,1,1)</f>
        <v>42019.454166666663</v>
      </c>
    </row>
    <row r="750" spans="1:21">
      <c r="A750">
        <v>748</v>
      </c>
      <c r="B750" s="3" t="s">
        <v>749</v>
      </c>
      <c r="C750" s="3" t="s">
        <v>4858</v>
      </c>
      <c r="D750" t="str" cm="1">
        <f t="array" ref="D7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50">
        <v>2000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 s="6">
        <f>Table1[[#This Row],[pledged]]/Table1[[#This Row],[goal]]</f>
        <v>1.0024999999999999</v>
      </c>
      <c r="Q750" s="12">
        <f>Table1[[#This Row],[pledged]]/Table1[[#This Row],[backers_count]]</f>
        <v>45.56818181818182</v>
      </c>
      <c r="R750" t="s">
        <v>8322</v>
      </c>
      <c r="S750" t="s">
        <v>8323</v>
      </c>
      <c r="T750" s="17">
        <f>(((Table1[[#This Row],[launched_at]]/60)/60)/24)+DATE(1970,1,1)</f>
        <v>41831.846828703703</v>
      </c>
      <c r="U750" s="17">
        <f>(((Table1[[#This Row],[deadline]]/60)/60)/24)+DATE(1970,1,1)</f>
        <v>41861.846828703703</v>
      </c>
    </row>
    <row r="751" spans="1:21">
      <c r="A751">
        <v>749</v>
      </c>
      <c r="B751" s="3" t="s">
        <v>750</v>
      </c>
      <c r="C751" s="3" t="s">
        <v>4859</v>
      </c>
      <c r="D751" t="str" cm="1">
        <f t="array" ref="D7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751">
        <v>10000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 s="6">
        <f>Table1[[#This Row],[pledged]]/Table1[[#This Row],[goal]]</f>
        <v>1.0556000000000001</v>
      </c>
      <c r="Q751" s="12">
        <f>Table1[[#This Row],[pledged]]/Table1[[#This Row],[backers_count]]</f>
        <v>95.963636363636368</v>
      </c>
      <c r="R751" t="s">
        <v>8322</v>
      </c>
      <c r="S751" t="s">
        <v>8323</v>
      </c>
      <c r="T751" s="17">
        <f>(((Table1[[#This Row],[launched_at]]/60)/60)/24)+DATE(1970,1,1)</f>
        <v>42733.94131944445</v>
      </c>
      <c r="U751" s="17">
        <f>(((Table1[[#This Row],[deadline]]/60)/60)/24)+DATE(1970,1,1)</f>
        <v>42763.94131944445</v>
      </c>
    </row>
    <row r="752" spans="1:21">
      <c r="A752">
        <v>750</v>
      </c>
      <c r="B752" s="3" t="s">
        <v>751</v>
      </c>
      <c r="C752" s="3" t="s">
        <v>4860</v>
      </c>
      <c r="D752" t="str" cm="1">
        <f t="array" ref="D7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52">
        <v>4444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 s="6">
        <f>Table1[[#This Row],[pledged]]/Table1[[#This Row],[goal]]</f>
        <v>1.0258775877587758</v>
      </c>
      <c r="Q752" s="12">
        <f>Table1[[#This Row],[pledged]]/Table1[[#This Row],[backers_count]]</f>
        <v>77.271186440677965</v>
      </c>
      <c r="R752" t="s">
        <v>8322</v>
      </c>
      <c r="S752" t="s">
        <v>8323</v>
      </c>
      <c r="T752" s="17">
        <f>(((Table1[[#This Row],[launched_at]]/60)/60)/24)+DATE(1970,1,1)</f>
        <v>41299.878148148149</v>
      </c>
      <c r="U752" s="17">
        <f>(((Table1[[#This Row],[deadline]]/60)/60)/24)+DATE(1970,1,1)</f>
        <v>41329.878148148149</v>
      </c>
    </row>
    <row r="753" spans="1:21">
      <c r="A753">
        <v>751</v>
      </c>
      <c r="B753" s="3" t="s">
        <v>752</v>
      </c>
      <c r="C753" s="3" t="s">
        <v>4861</v>
      </c>
      <c r="D753" t="str" cm="1">
        <f t="array" ref="D7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53">
        <v>3000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 s="6">
        <f>Table1[[#This Row],[pledged]]/Table1[[#This Row],[goal]]</f>
        <v>1.1850000000000001</v>
      </c>
      <c r="Q753" s="12">
        <f>Table1[[#This Row],[pledged]]/Table1[[#This Row],[backers_count]]</f>
        <v>57.338709677419352</v>
      </c>
      <c r="R753" t="s">
        <v>8322</v>
      </c>
      <c r="S753" t="s">
        <v>8323</v>
      </c>
      <c r="T753" s="17">
        <f>(((Table1[[#This Row],[launched_at]]/60)/60)/24)+DATE(1970,1,1)</f>
        <v>40713.630497685182</v>
      </c>
      <c r="U753" s="17">
        <f>(((Table1[[#This Row],[deadline]]/60)/60)/24)+DATE(1970,1,1)</f>
        <v>40759.630497685182</v>
      </c>
    </row>
    <row r="754" spans="1:21">
      <c r="A754">
        <v>752</v>
      </c>
      <c r="B754" s="3" t="s">
        <v>753</v>
      </c>
      <c r="C754" s="3" t="s">
        <v>4862</v>
      </c>
      <c r="D754" t="str" cm="1">
        <f t="array" ref="D7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54">
        <v>5000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 s="6">
        <f>Table1[[#This Row],[pledged]]/Table1[[#This Row],[goal]]</f>
        <v>1.117</v>
      </c>
      <c r="Q754" s="12">
        <f>Table1[[#This Row],[pledged]]/Table1[[#This Row],[backers_count]]</f>
        <v>53.19047619047619</v>
      </c>
      <c r="R754" t="s">
        <v>8322</v>
      </c>
      <c r="S754" t="s">
        <v>8323</v>
      </c>
      <c r="T754" s="17">
        <f>(((Table1[[#This Row],[launched_at]]/60)/60)/24)+DATE(1970,1,1)</f>
        <v>42639.421493055561</v>
      </c>
      <c r="U754" s="17">
        <f>(((Table1[[#This Row],[deadline]]/60)/60)/24)+DATE(1970,1,1)</f>
        <v>42659.458333333328</v>
      </c>
    </row>
    <row r="755" spans="1:21">
      <c r="A755">
        <v>753</v>
      </c>
      <c r="B755" s="3" t="s">
        <v>754</v>
      </c>
      <c r="C755" s="3" t="s">
        <v>4863</v>
      </c>
      <c r="D755" t="str" cm="1">
        <f t="array" ref="D7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755">
        <v>10000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 s="6">
        <f>Table1[[#This Row],[pledged]]/Table1[[#This Row],[goal]]</f>
        <v>1.28</v>
      </c>
      <c r="Q755" s="12">
        <f>Table1[[#This Row],[pledged]]/Table1[[#This Row],[backers_count]]</f>
        <v>492.30769230769232</v>
      </c>
      <c r="R755" t="s">
        <v>8322</v>
      </c>
      <c r="S755" t="s">
        <v>8323</v>
      </c>
      <c r="T755" s="17">
        <f>(((Table1[[#This Row],[launched_at]]/60)/60)/24)+DATE(1970,1,1)</f>
        <v>42019.590173611112</v>
      </c>
      <c r="U755" s="17">
        <f>(((Table1[[#This Row],[deadline]]/60)/60)/24)+DATE(1970,1,1)</f>
        <v>42049.590173611112</v>
      </c>
    </row>
    <row r="756" spans="1:21">
      <c r="A756">
        <v>754</v>
      </c>
      <c r="B756" s="3" t="s">
        <v>755</v>
      </c>
      <c r="C756" s="3" t="s">
        <v>4864</v>
      </c>
      <c r="D756" t="str" cm="1">
        <f t="array" ref="D7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56">
        <v>2000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 s="6">
        <f>Table1[[#This Row],[pledged]]/Table1[[#This Row],[goal]]</f>
        <v>1.0375000000000001</v>
      </c>
      <c r="Q756" s="12">
        <f>Table1[[#This Row],[pledged]]/Table1[[#This Row],[backers_count]]</f>
        <v>42.346938775510203</v>
      </c>
      <c r="R756" t="s">
        <v>8322</v>
      </c>
      <c r="S756" t="s">
        <v>8323</v>
      </c>
      <c r="T756" s="17">
        <f>(((Table1[[#This Row],[launched_at]]/60)/60)/24)+DATE(1970,1,1)</f>
        <v>41249.749085648145</v>
      </c>
      <c r="U756" s="17">
        <f>(((Table1[[#This Row],[deadline]]/60)/60)/24)+DATE(1970,1,1)</f>
        <v>41279.749085648145</v>
      </c>
    </row>
    <row r="757" spans="1:21">
      <c r="A757">
        <v>755</v>
      </c>
      <c r="B757" s="3" t="s">
        <v>756</v>
      </c>
      <c r="C757" s="3" t="s">
        <v>4865</v>
      </c>
      <c r="D757" t="str" cm="1">
        <f t="array" ref="D7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57">
        <v>2500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 s="6">
        <f>Table1[[#This Row],[pledged]]/Table1[[#This Row],[goal]]</f>
        <v>1.0190760000000001</v>
      </c>
      <c r="Q757" s="12">
        <f>Table1[[#This Row],[pledged]]/Table1[[#This Row],[backers_count]]</f>
        <v>37.466029411764708</v>
      </c>
      <c r="R757" t="s">
        <v>8322</v>
      </c>
      <c r="S757" t="s">
        <v>8323</v>
      </c>
      <c r="T757" s="17">
        <f>(((Table1[[#This Row],[launched_at]]/60)/60)/24)+DATE(1970,1,1)</f>
        <v>41383.605057870373</v>
      </c>
      <c r="U757" s="17">
        <f>(((Table1[[#This Row],[deadline]]/60)/60)/24)+DATE(1970,1,1)</f>
        <v>41414.02847222222</v>
      </c>
    </row>
    <row r="758" spans="1:21">
      <c r="A758">
        <v>756</v>
      </c>
      <c r="B758" s="3" t="s">
        <v>757</v>
      </c>
      <c r="C758" s="3" t="s">
        <v>4866</v>
      </c>
      <c r="D758" t="str" cm="1">
        <f t="array" ref="D7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758">
        <v>700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 s="6">
        <f>Table1[[#This Row],[pledged]]/Table1[[#This Row],[goal]]</f>
        <v>1.177142857142857</v>
      </c>
      <c r="Q758" s="12">
        <f>Table1[[#This Row],[pledged]]/Table1[[#This Row],[backers_count]]</f>
        <v>37.454545454545453</v>
      </c>
      <c r="R758" t="s">
        <v>8322</v>
      </c>
      <c r="S758" t="s">
        <v>8323</v>
      </c>
      <c r="T758" s="17">
        <f>(((Table1[[#This Row],[launched_at]]/60)/60)/24)+DATE(1970,1,1)</f>
        <v>40590.766886574071</v>
      </c>
      <c r="U758" s="17">
        <f>(((Table1[[#This Row],[deadline]]/60)/60)/24)+DATE(1970,1,1)</f>
        <v>40651.725219907406</v>
      </c>
    </row>
    <row r="759" spans="1:21">
      <c r="A759">
        <v>757</v>
      </c>
      <c r="B759" s="3" t="s">
        <v>758</v>
      </c>
      <c r="C759" s="3" t="s">
        <v>4867</v>
      </c>
      <c r="D759" t="str" cm="1">
        <f t="array" ref="D7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759">
        <v>250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 s="6">
        <f>Table1[[#This Row],[pledged]]/Table1[[#This Row],[goal]]</f>
        <v>2.38</v>
      </c>
      <c r="Q759" s="12">
        <f>Table1[[#This Row],[pledged]]/Table1[[#This Row],[backers_count]]</f>
        <v>33.055555555555557</v>
      </c>
      <c r="R759" t="s">
        <v>8322</v>
      </c>
      <c r="S759" t="s">
        <v>8323</v>
      </c>
      <c r="T759" s="17">
        <f>(((Table1[[#This Row],[launched_at]]/60)/60)/24)+DATE(1970,1,1)</f>
        <v>41235.054560185185</v>
      </c>
      <c r="U759" s="17">
        <f>(((Table1[[#This Row],[deadline]]/60)/60)/24)+DATE(1970,1,1)</f>
        <v>41249.054560185185</v>
      </c>
    </row>
    <row r="760" spans="1:21">
      <c r="A760">
        <v>758</v>
      </c>
      <c r="B760" s="3" t="s">
        <v>759</v>
      </c>
      <c r="C760" s="3" t="s">
        <v>4868</v>
      </c>
      <c r="D760" t="str" cm="1">
        <f t="array" ref="D7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60">
        <v>2500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 s="6">
        <f>Table1[[#This Row],[pledged]]/Table1[[#This Row],[goal]]</f>
        <v>1.02</v>
      </c>
      <c r="Q760" s="12">
        <f>Table1[[#This Row],[pledged]]/Table1[[#This Row],[backers_count]]</f>
        <v>134.21052631578948</v>
      </c>
      <c r="R760" t="s">
        <v>8322</v>
      </c>
      <c r="S760" t="s">
        <v>8323</v>
      </c>
      <c r="T760" s="17">
        <f>(((Table1[[#This Row],[launched_at]]/60)/60)/24)+DATE(1970,1,1)</f>
        <v>40429.836435185185</v>
      </c>
      <c r="U760" s="17">
        <f>(((Table1[[#This Row],[deadline]]/60)/60)/24)+DATE(1970,1,1)</f>
        <v>40459.836435185185</v>
      </c>
    </row>
    <row r="761" spans="1:21">
      <c r="A761">
        <v>759</v>
      </c>
      <c r="B761" s="3" t="s">
        <v>760</v>
      </c>
      <c r="C761" s="3" t="s">
        <v>4869</v>
      </c>
      <c r="D761" t="str" cm="1">
        <f t="array" ref="D7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61">
        <v>5000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 s="6">
        <f>Table1[[#This Row],[pledged]]/Table1[[#This Row],[goal]]</f>
        <v>1.0192000000000001</v>
      </c>
      <c r="Q761" s="12">
        <f>Table1[[#This Row],[pledged]]/Table1[[#This Row],[backers_count]]</f>
        <v>51.474747474747474</v>
      </c>
      <c r="R761" t="s">
        <v>8322</v>
      </c>
      <c r="S761" t="s">
        <v>8323</v>
      </c>
      <c r="T761" s="17">
        <f>(((Table1[[#This Row],[launched_at]]/60)/60)/24)+DATE(1970,1,1)</f>
        <v>41789.330312500002</v>
      </c>
      <c r="U761" s="17">
        <f>(((Table1[[#This Row],[deadline]]/60)/60)/24)+DATE(1970,1,1)</f>
        <v>41829.330312500002</v>
      </c>
    </row>
    <row r="762" spans="1:21">
      <c r="A762">
        <v>760</v>
      </c>
      <c r="B762" s="3" t="s">
        <v>761</v>
      </c>
      <c r="C762" s="3" t="s">
        <v>4870</v>
      </c>
      <c r="D762" t="str" cm="1">
        <f t="array" ref="D7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62">
        <v>2200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 s="6">
        <f>Table1[[#This Row],[pledged]]/Table1[[#This Row],[goal]]</f>
        <v>0</v>
      </c>
      <c r="Q762" s="12" t="e">
        <f>Table1[[#This Row],[pledged]]/Table1[[#This Row],[backers_count]]</f>
        <v>#DIV/0!</v>
      </c>
      <c r="R762" t="s">
        <v>8322</v>
      </c>
      <c r="S762" t="s">
        <v>8324</v>
      </c>
      <c r="T762" s="17">
        <f>(((Table1[[#This Row],[launched_at]]/60)/60)/24)+DATE(1970,1,1)</f>
        <v>42670.764039351852</v>
      </c>
      <c r="U762" s="17">
        <f>(((Table1[[#This Row],[deadline]]/60)/60)/24)+DATE(1970,1,1)</f>
        <v>42700.805706018517</v>
      </c>
    </row>
    <row r="763" spans="1:21">
      <c r="A763">
        <v>761</v>
      </c>
      <c r="B763" s="3" t="s">
        <v>762</v>
      </c>
      <c r="C763" s="3" t="s">
        <v>4871</v>
      </c>
      <c r="D763" t="str" cm="1">
        <f t="array" ref="D7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63">
        <v>5000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 s="6">
        <f>Table1[[#This Row],[pledged]]/Table1[[#This Row],[goal]]</f>
        <v>4.7E-2</v>
      </c>
      <c r="Q763" s="12">
        <f>Table1[[#This Row],[pledged]]/Table1[[#This Row],[backers_count]]</f>
        <v>39.166666666666664</v>
      </c>
      <c r="R763" t="s">
        <v>8322</v>
      </c>
      <c r="S763" t="s">
        <v>8324</v>
      </c>
      <c r="T763" s="17">
        <f>(((Table1[[#This Row],[launched_at]]/60)/60)/24)+DATE(1970,1,1)</f>
        <v>41642.751458333332</v>
      </c>
      <c r="U763" s="17">
        <f>(((Table1[[#This Row],[deadline]]/60)/60)/24)+DATE(1970,1,1)</f>
        <v>41672.751458333332</v>
      </c>
    </row>
    <row r="764" spans="1:21">
      <c r="A764">
        <v>762</v>
      </c>
      <c r="B764" s="3" t="s">
        <v>763</v>
      </c>
      <c r="C764" s="3" t="s">
        <v>4872</v>
      </c>
      <c r="D764" t="str" cm="1">
        <f t="array" ref="D7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64">
        <v>3500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 s="6">
        <f>Table1[[#This Row],[pledged]]/Table1[[#This Row],[goal]]</f>
        <v>0</v>
      </c>
      <c r="Q764" s="12" t="e">
        <f>Table1[[#This Row],[pledged]]/Table1[[#This Row],[backers_count]]</f>
        <v>#DIV/0!</v>
      </c>
      <c r="R764" t="s">
        <v>8322</v>
      </c>
      <c r="S764" t="s">
        <v>8324</v>
      </c>
      <c r="T764" s="17">
        <f>(((Table1[[#This Row],[launched_at]]/60)/60)/24)+DATE(1970,1,1)</f>
        <v>42690.858449074076</v>
      </c>
      <c r="U764" s="17">
        <f>(((Table1[[#This Row],[deadline]]/60)/60)/24)+DATE(1970,1,1)</f>
        <v>42708.25</v>
      </c>
    </row>
    <row r="765" spans="1:21">
      <c r="A765">
        <v>763</v>
      </c>
      <c r="B765" s="3" t="s">
        <v>764</v>
      </c>
      <c r="C765" s="3" t="s">
        <v>4873</v>
      </c>
      <c r="D765" t="str" cm="1">
        <f t="array" ref="D7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65">
        <v>4290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 s="6">
        <f>Table1[[#This Row],[pledged]]/Table1[[#This Row],[goal]]</f>
        <v>1.1655011655011655E-3</v>
      </c>
      <c r="Q765" s="12">
        <f>Table1[[#This Row],[pledged]]/Table1[[#This Row],[backers_count]]</f>
        <v>5</v>
      </c>
      <c r="R765" t="s">
        <v>8322</v>
      </c>
      <c r="S765" t="s">
        <v>8324</v>
      </c>
      <c r="T765" s="17">
        <f>(((Table1[[#This Row],[launched_at]]/60)/60)/24)+DATE(1970,1,1)</f>
        <v>41471.446851851848</v>
      </c>
      <c r="U765" s="17">
        <f>(((Table1[[#This Row],[deadline]]/60)/60)/24)+DATE(1970,1,1)</f>
        <v>41501.446851851848</v>
      </c>
    </row>
    <row r="766" spans="1:21">
      <c r="A766">
        <v>764</v>
      </c>
      <c r="B766" s="3" t="s">
        <v>765</v>
      </c>
      <c r="C766" s="3" t="s">
        <v>4874</v>
      </c>
      <c r="D766" t="str" cm="1">
        <f t="array" ref="D7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66">
        <v>5000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 s="6">
        <f>Table1[[#This Row],[pledged]]/Table1[[#This Row],[goal]]</f>
        <v>0</v>
      </c>
      <c r="Q766" s="12" t="e">
        <f>Table1[[#This Row],[pledged]]/Table1[[#This Row],[backers_count]]</f>
        <v>#DIV/0!</v>
      </c>
      <c r="R766" t="s">
        <v>8322</v>
      </c>
      <c r="S766" t="s">
        <v>8324</v>
      </c>
      <c r="T766" s="17">
        <f>(((Table1[[#This Row],[launched_at]]/60)/60)/24)+DATE(1970,1,1)</f>
        <v>42227.173159722224</v>
      </c>
      <c r="U766" s="17">
        <f>(((Table1[[#This Row],[deadline]]/60)/60)/24)+DATE(1970,1,1)</f>
        <v>42257.173159722224</v>
      </c>
    </row>
    <row r="767" spans="1:21">
      <c r="A767">
        <v>765</v>
      </c>
      <c r="B767" s="3" t="s">
        <v>766</v>
      </c>
      <c r="C767" s="3" t="s">
        <v>4875</v>
      </c>
      <c r="D767" t="str" cm="1">
        <f t="array" ref="D7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67">
        <v>7000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 s="6">
        <f>Table1[[#This Row],[pledged]]/Table1[[#This Row],[goal]]</f>
        <v>0.36014285714285715</v>
      </c>
      <c r="Q767" s="12">
        <f>Table1[[#This Row],[pledged]]/Table1[[#This Row],[backers_count]]</f>
        <v>57.295454545454547</v>
      </c>
      <c r="R767" t="s">
        <v>8322</v>
      </c>
      <c r="S767" t="s">
        <v>8324</v>
      </c>
      <c r="T767" s="17">
        <f>(((Table1[[#This Row],[launched_at]]/60)/60)/24)+DATE(1970,1,1)</f>
        <v>41901.542638888888</v>
      </c>
      <c r="U767" s="17">
        <f>(((Table1[[#This Row],[deadline]]/60)/60)/24)+DATE(1970,1,1)</f>
        <v>41931.542638888888</v>
      </c>
    </row>
    <row r="768" spans="1:21">
      <c r="A768">
        <v>766</v>
      </c>
      <c r="B768" s="3" t="s">
        <v>767</v>
      </c>
      <c r="C768" s="3" t="s">
        <v>4876</v>
      </c>
      <c r="D768" t="str" cm="1">
        <f t="array" ref="D7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68">
        <v>4000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 s="6">
        <f>Table1[[#This Row],[pledged]]/Table1[[#This Row],[goal]]</f>
        <v>0</v>
      </c>
      <c r="Q768" s="12" t="e">
        <f>Table1[[#This Row],[pledged]]/Table1[[#This Row],[backers_count]]</f>
        <v>#DIV/0!</v>
      </c>
      <c r="R768" t="s">
        <v>8322</v>
      </c>
      <c r="S768" t="s">
        <v>8324</v>
      </c>
      <c r="T768" s="17">
        <f>(((Table1[[#This Row],[launched_at]]/60)/60)/24)+DATE(1970,1,1)</f>
        <v>42021.783368055556</v>
      </c>
      <c r="U768" s="17">
        <f>(((Table1[[#This Row],[deadline]]/60)/60)/24)+DATE(1970,1,1)</f>
        <v>42051.783368055556</v>
      </c>
    </row>
    <row r="769" spans="1:21" ht="57.6">
      <c r="A769">
        <v>767</v>
      </c>
      <c r="B769" s="3" t="s">
        <v>768</v>
      </c>
      <c r="C769" s="3" t="s">
        <v>4877</v>
      </c>
      <c r="D769" t="str" cm="1">
        <f t="array" ref="D7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69">
        <v>5000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 s="6">
        <f>Table1[[#This Row],[pledged]]/Table1[[#This Row],[goal]]</f>
        <v>3.5400000000000001E-2</v>
      </c>
      <c r="Q769" s="12">
        <f>Table1[[#This Row],[pledged]]/Table1[[#This Row],[backers_count]]</f>
        <v>59</v>
      </c>
      <c r="R769" t="s">
        <v>8322</v>
      </c>
      <c r="S769" t="s">
        <v>8324</v>
      </c>
      <c r="T769" s="17">
        <f>(((Table1[[#This Row],[launched_at]]/60)/60)/24)+DATE(1970,1,1)</f>
        <v>42115.143634259264</v>
      </c>
      <c r="U769" s="17">
        <f>(((Table1[[#This Row],[deadline]]/60)/60)/24)+DATE(1970,1,1)</f>
        <v>42145.143634259264</v>
      </c>
    </row>
    <row r="770" spans="1:21">
      <c r="A770">
        <v>768</v>
      </c>
      <c r="B770" s="3" t="s">
        <v>769</v>
      </c>
      <c r="C770" s="3" t="s">
        <v>4878</v>
      </c>
      <c r="D770" t="str" cm="1">
        <f t="array" ref="D7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70">
        <v>2500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 s="6">
        <f>Table1[[#This Row],[pledged]]/Table1[[#This Row],[goal]]</f>
        <v>0</v>
      </c>
      <c r="Q770" s="12" t="e">
        <f>Table1[[#This Row],[pledged]]/Table1[[#This Row],[backers_count]]</f>
        <v>#DIV/0!</v>
      </c>
      <c r="R770" t="s">
        <v>8322</v>
      </c>
      <c r="S770" t="s">
        <v>8324</v>
      </c>
      <c r="T770" s="17">
        <f>(((Table1[[#This Row],[launched_at]]/60)/60)/24)+DATE(1970,1,1)</f>
        <v>41594.207060185188</v>
      </c>
      <c r="U770" s="17">
        <f>(((Table1[[#This Row],[deadline]]/60)/60)/24)+DATE(1970,1,1)</f>
        <v>41624.207060185188</v>
      </c>
    </row>
    <row r="771" spans="1:21">
      <c r="A771">
        <v>769</v>
      </c>
      <c r="B771" s="3" t="s">
        <v>770</v>
      </c>
      <c r="C771" s="3" t="s">
        <v>4879</v>
      </c>
      <c r="D771" t="str" cm="1">
        <f t="array" ref="D7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71">
        <v>4000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 s="6">
        <f>Table1[[#This Row],[pledged]]/Table1[[#This Row],[goal]]</f>
        <v>0.41399999999999998</v>
      </c>
      <c r="Q771" s="12">
        <f>Table1[[#This Row],[pledged]]/Table1[[#This Row],[backers_count]]</f>
        <v>31.846153846153847</v>
      </c>
      <c r="R771" t="s">
        <v>8322</v>
      </c>
      <c r="S771" t="s">
        <v>8324</v>
      </c>
      <c r="T771" s="17">
        <f>(((Table1[[#This Row],[launched_at]]/60)/60)/24)+DATE(1970,1,1)</f>
        <v>41604.996458333335</v>
      </c>
      <c r="U771" s="17">
        <f>(((Table1[[#This Row],[deadline]]/60)/60)/24)+DATE(1970,1,1)</f>
        <v>41634.996458333335</v>
      </c>
    </row>
    <row r="772" spans="1:21">
      <c r="A772">
        <v>770</v>
      </c>
      <c r="B772" s="3" t="s">
        <v>771</v>
      </c>
      <c r="C772" s="3" t="s">
        <v>4880</v>
      </c>
      <c r="D772" t="str" cm="1">
        <f t="array" ref="D7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772">
        <v>17500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 s="6">
        <f>Table1[[#This Row],[pledged]]/Table1[[#This Row],[goal]]</f>
        <v>0</v>
      </c>
      <c r="Q772" s="12" t="e">
        <f>Table1[[#This Row],[pledged]]/Table1[[#This Row],[backers_count]]</f>
        <v>#DIV/0!</v>
      </c>
      <c r="R772" t="s">
        <v>8322</v>
      </c>
      <c r="S772" t="s">
        <v>8324</v>
      </c>
      <c r="T772" s="17">
        <f>(((Table1[[#This Row],[launched_at]]/60)/60)/24)+DATE(1970,1,1)</f>
        <v>41289.999641203707</v>
      </c>
      <c r="U772" s="17">
        <f>(((Table1[[#This Row],[deadline]]/60)/60)/24)+DATE(1970,1,1)</f>
        <v>41329.999641203707</v>
      </c>
    </row>
    <row r="773" spans="1:21">
      <c r="A773">
        <v>771</v>
      </c>
      <c r="B773" s="3" t="s">
        <v>772</v>
      </c>
      <c r="C773" s="3" t="s">
        <v>4881</v>
      </c>
      <c r="D773" t="str" cm="1">
        <f t="array" ref="D7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773">
        <v>38000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 s="6">
        <f>Table1[[#This Row],[pledged]]/Table1[[#This Row],[goal]]</f>
        <v>2.631578947368421E-4</v>
      </c>
      <c r="Q773" s="12">
        <f>Table1[[#This Row],[pledged]]/Table1[[#This Row],[backers_count]]</f>
        <v>10</v>
      </c>
      <c r="R773" t="s">
        <v>8322</v>
      </c>
      <c r="S773" t="s">
        <v>8324</v>
      </c>
      <c r="T773" s="17">
        <f>(((Table1[[#This Row],[launched_at]]/60)/60)/24)+DATE(1970,1,1)</f>
        <v>42349.824097222227</v>
      </c>
      <c r="U773" s="17">
        <f>(((Table1[[#This Row],[deadline]]/60)/60)/24)+DATE(1970,1,1)</f>
        <v>42399.824097222227</v>
      </c>
    </row>
    <row r="774" spans="1:21">
      <c r="A774">
        <v>772</v>
      </c>
      <c r="B774" s="3" t="s">
        <v>773</v>
      </c>
      <c r="C774" s="3" t="s">
        <v>4882</v>
      </c>
      <c r="D774" t="str" cm="1">
        <f t="array" ref="D7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74">
        <v>1500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 s="6">
        <f>Table1[[#This Row],[pledged]]/Table1[[#This Row],[goal]]</f>
        <v>3.3333333333333333E-2</v>
      </c>
      <c r="Q774" s="12">
        <f>Table1[[#This Row],[pledged]]/Table1[[#This Row],[backers_count]]</f>
        <v>50</v>
      </c>
      <c r="R774" t="s">
        <v>8322</v>
      </c>
      <c r="S774" t="s">
        <v>8324</v>
      </c>
      <c r="T774" s="17">
        <f>(((Table1[[#This Row],[launched_at]]/60)/60)/24)+DATE(1970,1,1)</f>
        <v>40068.056932870371</v>
      </c>
      <c r="U774" s="17">
        <f>(((Table1[[#This Row],[deadline]]/60)/60)/24)+DATE(1970,1,1)</f>
        <v>40118.165972222225</v>
      </c>
    </row>
    <row r="775" spans="1:21">
      <c r="A775">
        <v>773</v>
      </c>
      <c r="B775" s="3" t="s">
        <v>774</v>
      </c>
      <c r="C775" s="3" t="s">
        <v>4883</v>
      </c>
      <c r="D775" t="str" cm="1">
        <f t="array" ref="D7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75">
        <v>3759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 s="6">
        <f>Table1[[#This Row],[pledged]]/Table1[[#This Row],[goal]]</f>
        <v>8.5129023676509714E-3</v>
      </c>
      <c r="Q775" s="12">
        <f>Table1[[#This Row],[pledged]]/Table1[[#This Row],[backers_count]]</f>
        <v>16</v>
      </c>
      <c r="R775" t="s">
        <v>8322</v>
      </c>
      <c r="S775" t="s">
        <v>8324</v>
      </c>
      <c r="T775" s="17">
        <f>(((Table1[[#This Row],[launched_at]]/60)/60)/24)+DATE(1970,1,1)</f>
        <v>42100.735937499994</v>
      </c>
      <c r="U775" s="17">
        <f>(((Table1[[#This Row],[deadline]]/60)/60)/24)+DATE(1970,1,1)</f>
        <v>42134.959027777775</v>
      </c>
    </row>
    <row r="776" spans="1:21">
      <c r="A776">
        <v>774</v>
      </c>
      <c r="B776" s="3" t="s">
        <v>775</v>
      </c>
      <c r="C776" s="3" t="s">
        <v>4884</v>
      </c>
      <c r="D776" t="str" cm="1">
        <f t="array" ref="D7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776">
        <v>500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 s="6">
        <f>Table1[[#This Row],[pledged]]/Table1[[#This Row],[goal]]</f>
        <v>0.70199999999999996</v>
      </c>
      <c r="Q776" s="12">
        <f>Table1[[#This Row],[pledged]]/Table1[[#This Row],[backers_count]]</f>
        <v>39</v>
      </c>
      <c r="R776" t="s">
        <v>8322</v>
      </c>
      <c r="S776" t="s">
        <v>8324</v>
      </c>
      <c r="T776" s="17">
        <f>(((Table1[[#This Row],[launched_at]]/60)/60)/24)+DATE(1970,1,1)</f>
        <v>41663.780300925922</v>
      </c>
      <c r="U776" s="17">
        <f>(((Table1[[#This Row],[deadline]]/60)/60)/24)+DATE(1970,1,1)</f>
        <v>41693.780300925922</v>
      </c>
    </row>
    <row r="777" spans="1:21">
      <c r="A777">
        <v>775</v>
      </c>
      <c r="B777" s="3" t="s">
        <v>776</v>
      </c>
      <c r="C777" s="3" t="s">
        <v>4885</v>
      </c>
      <c r="D777" t="str" cm="1">
        <f t="array" ref="D7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777">
        <v>10000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 s="6">
        <f>Table1[[#This Row],[pledged]]/Table1[[#This Row],[goal]]</f>
        <v>1.7000000000000001E-2</v>
      </c>
      <c r="Q777" s="12">
        <f>Table1[[#This Row],[pledged]]/Table1[[#This Row],[backers_count]]</f>
        <v>34</v>
      </c>
      <c r="R777" t="s">
        <v>8322</v>
      </c>
      <c r="S777" t="s">
        <v>8324</v>
      </c>
      <c r="T777" s="17">
        <f>(((Table1[[#This Row],[launched_at]]/60)/60)/24)+DATE(1970,1,1)</f>
        <v>40863.060127314813</v>
      </c>
      <c r="U777" s="17">
        <f>(((Table1[[#This Row],[deadline]]/60)/60)/24)+DATE(1970,1,1)</f>
        <v>40893.060127314813</v>
      </c>
    </row>
    <row r="778" spans="1:21">
      <c r="A778">
        <v>776</v>
      </c>
      <c r="B778" s="3" t="s">
        <v>777</v>
      </c>
      <c r="C778" s="3" t="s">
        <v>4886</v>
      </c>
      <c r="D778" t="str" cm="1">
        <f t="array" ref="D7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78">
        <v>7000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 s="6">
        <f>Table1[[#This Row],[pledged]]/Table1[[#This Row],[goal]]</f>
        <v>0.51400000000000001</v>
      </c>
      <c r="Q778" s="12">
        <f>Table1[[#This Row],[pledged]]/Table1[[#This Row],[backers_count]]</f>
        <v>63.122807017543863</v>
      </c>
      <c r="R778" t="s">
        <v>8322</v>
      </c>
      <c r="S778" t="s">
        <v>8324</v>
      </c>
      <c r="T778" s="17">
        <f>(((Table1[[#This Row],[launched_at]]/60)/60)/24)+DATE(1970,1,1)</f>
        <v>42250.685706018514</v>
      </c>
      <c r="U778" s="17">
        <f>(((Table1[[#This Row],[deadline]]/60)/60)/24)+DATE(1970,1,1)</f>
        <v>42288.208333333328</v>
      </c>
    </row>
    <row r="779" spans="1:21">
      <c r="A779">
        <v>777</v>
      </c>
      <c r="B779" s="3" t="s">
        <v>778</v>
      </c>
      <c r="C779" s="3" t="s">
        <v>4887</v>
      </c>
      <c r="D779" t="str" cm="1">
        <f t="array" ref="D7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79">
        <v>3000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 s="6">
        <f>Table1[[#This Row],[pledged]]/Table1[[#This Row],[goal]]</f>
        <v>7.0000000000000001E-3</v>
      </c>
      <c r="Q779" s="12">
        <f>Table1[[#This Row],[pledged]]/Table1[[#This Row],[backers_count]]</f>
        <v>7</v>
      </c>
      <c r="R779" t="s">
        <v>8322</v>
      </c>
      <c r="S779" t="s">
        <v>8324</v>
      </c>
      <c r="T779" s="17">
        <f>(((Table1[[#This Row],[launched_at]]/60)/60)/24)+DATE(1970,1,1)</f>
        <v>41456.981215277774</v>
      </c>
      <c r="U779" s="17">
        <f>(((Table1[[#This Row],[deadline]]/60)/60)/24)+DATE(1970,1,1)</f>
        <v>41486.981215277774</v>
      </c>
    </row>
    <row r="780" spans="1:21">
      <c r="A780">
        <v>778</v>
      </c>
      <c r="B780" s="3" t="s">
        <v>779</v>
      </c>
      <c r="C780" s="3" t="s">
        <v>4888</v>
      </c>
      <c r="D780" t="str" cm="1">
        <f t="array" ref="D7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780">
        <v>500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 s="6">
        <f>Table1[[#This Row],[pledged]]/Table1[[#This Row],[goal]]</f>
        <v>4.0000000000000001E-3</v>
      </c>
      <c r="Q780" s="12">
        <f>Table1[[#This Row],[pledged]]/Table1[[#This Row],[backers_count]]</f>
        <v>2</v>
      </c>
      <c r="R780" t="s">
        <v>8322</v>
      </c>
      <c r="S780" t="s">
        <v>8324</v>
      </c>
      <c r="T780" s="17">
        <f>(((Table1[[#This Row],[launched_at]]/60)/60)/24)+DATE(1970,1,1)</f>
        <v>41729.702314814815</v>
      </c>
      <c r="U780" s="17">
        <f>(((Table1[[#This Row],[deadline]]/60)/60)/24)+DATE(1970,1,1)</f>
        <v>41759.702314814815</v>
      </c>
    </row>
    <row r="781" spans="1:21">
      <c r="A781">
        <v>779</v>
      </c>
      <c r="B781" s="3" t="s">
        <v>780</v>
      </c>
      <c r="C781" s="3" t="s">
        <v>4889</v>
      </c>
      <c r="D781" t="str" cm="1">
        <f t="array" ref="D7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781">
        <v>15000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 s="6">
        <f>Table1[[#This Row],[pledged]]/Table1[[#This Row],[goal]]</f>
        <v>2.6666666666666668E-2</v>
      </c>
      <c r="Q781" s="12">
        <f>Table1[[#This Row],[pledged]]/Table1[[#This Row],[backers_count]]</f>
        <v>66.666666666666671</v>
      </c>
      <c r="R781" t="s">
        <v>8322</v>
      </c>
      <c r="S781" t="s">
        <v>8324</v>
      </c>
      <c r="T781" s="17">
        <f>(((Table1[[#This Row],[launched_at]]/60)/60)/24)+DATE(1970,1,1)</f>
        <v>40436.68408564815</v>
      </c>
      <c r="U781" s="17">
        <f>(((Table1[[#This Row],[deadline]]/60)/60)/24)+DATE(1970,1,1)</f>
        <v>40466.166666666664</v>
      </c>
    </row>
    <row r="782" spans="1:21">
      <c r="A782">
        <v>780</v>
      </c>
      <c r="B782" s="3" t="s">
        <v>781</v>
      </c>
      <c r="C782" s="3" t="s">
        <v>4890</v>
      </c>
      <c r="D782" t="str" cm="1">
        <f t="array" ref="D7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82">
        <v>1000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 s="6">
        <f>Table1[[#This Row],[pledged]]/Table1[[#This Row],[goal]]</f>
        <v>1.04</v>
      </c>
      <c r="Q782" s="12">
        <f>Table1[[#This Row],[pledged]]/Table1[[#This Row],[backers_count]]</f>
        <v>38.518518518518519</v>
      </c>
      <c r="R782" t="s">
        <v>8325</v>
      </c>
      <c r="S782" t="s">
        <v>8326</v>
      </c>
      <c r="T782" s="17">
        <f>(((Table1[[#This Row],[launched_at]]/60)/60)/24)+DATE(1970,1,1)</f>
        <v>40636.673900462964</v>
      </c>
      <c r="U782" s="17">
        <f>(((Table1[[#This Row],[deadline]]/60)/60)/24)+DATE(1970,1,1)</f>
        <v>40666.673900462964</v>
      </c>
    </row>
    <row r="783" spans="1:21">
      <c r="A783">
        <v>781</v>
      </c>
      <c r="B783" s="3" t="s">
        <v>782</v>
      </c>
      <c r="C783" s="3" t="s">
        <v>4891</v>
      </c>
      <c r="D783" t="str" cm="1">
        <f t="array" ref="D7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783">
        <v>800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 s="6">
        <f>Table1[[#This Row],[pledged]]/Table1[[#This Row],[goal]]</f>
        <v>1.3315375</v>
      </c>
      <c r="Q783" s="12">
        <f>Table1[[#This Row],[pledged]]/Table1[[#This Row],[backers_count]]</f>
        <v>42.609200000000001</v>
      </c>
      <c r="R783" t="s">
        <v>8325</v>
      </c>
      <c r="S783" t="s">
        <v>8326</v>
      </c>
      <c r="T783" s="17">
        <f>(((Table1[[#This Row],[launched_at]]/60)/60)/24)+DATE(1970,1,1)</f>
        <v>41403.000856481485</v>
      </c>
      <c r="U783" s="17">
        <f>(((Table1[[#This Row],[deadline]]/60)/60)/24)+DATE(1970,1,1)</f>
        <v>41433.000856481485</v>
      </c>
    </row>
    <row r="784" spans="1:21">
      <c r="A784">
        <v>782</v>
      </c>
      <c r="B784" s="3" t="s">
        <v>783</v>
      </c>
      <c r="C784" s="3" t="s">
        <v>4892</v>
      </c>
      <c r="D784" t="str" cm="1">
        <f t="array" ref="D7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784">
        <v>700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 s="6">
        <f>Table1[[#This Row],[pledged]]/Table1[[#This Row],[goal]]</f>
        <v>1</v>
      </c>
      <c r="Q784" s="12">
        <f>Table1[[#This Row],[pledged]]/Table1[[#This Row],[backers_count]]</f>
        <v>50</v>
      </c>
      <c r="R784" t="s">
        <v>8325</v>
      </c>
      <c r="S784" t="s">
        <v>8326</v>
      </c>
      <c r="T784" s="17">
        <f>(((Table1[[#This Row],[launched_at]]/60)/60)/24)+DATE(1970,1,1)</f>
        <v>41116.758125</v>
      </c>
      <c r="U784" s="17">
        <f>(((Table1[[#This Row],[deadline]]/60)/60)/24)+DATE(1970,1,1)</f>
        <v>41146.758125</v>
      </c>
    </row>
    <row r="785" spans="1:21">
      <c r="A785">
        <v>783</v>
      </c>
      <c r="B785" s="3" t="s">
        <v>784</v>
      </c>
      <c r="C785" s="3" t="s">
        <v>4893</v>
      </c>
      <c r="D785" t="str" cm="1">
        <f t="array" ref="D7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85">
        <v>1500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 s="6">
        <f>Table1[[#This Row],[pledged]]/Table1[[#This Row],[goal]]</f>
        <v>1.4813333333333334</v>
      </c>
      <c r="Q785" s="12">
        <f>Table1[[#This Row],[pledged]]/Table1[[#This Row],[backers_count]]</f>
        <v>63.485714285714288</v>
      </c>
      <c r="R785" t="s">
        <v>8325</v>
      </c>
      <c r="S785" t="s">
        <v>8326</v>
      </c>
      <c r="T785" s="17">
        <f>(((Table1[[#This Row],[launched_at]]/60)/60)/24)+DATE(1970,1,1)</f>
        <v>40987.773715277777</v>
      </c>
      <c r="U785" s="17">
        <f>(((Table1[[#This Row],[deadline]]/60)/60)/24)+DATE(1970,1,1)</f>
        <v>41026.916666666664</v>
      </c>
    </row>
    <row r="786" spans="1:21">
      <c r="A786">
        <v>784</v>
      </c>
      <c r="B786" s="3" t="s">
        <v>785</v>
      </c>
      <c r="C786" s="3" t="s">
        <v>4894</v>
      </c>
      <c r="D786" t="str" cm="1">
        <f t="array" ref="D7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86">
        <v>1000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 s="6">
        <f>Table1[[#This Row],[pledged]]/Table1[[#This Row],[goal]]</f>
        <v>1.0249999999999999</v>
      </c>
      <c r="Q786" s="12">
        <f>Table1[[#This Row],[pledged]]/Table1[[#This Row],[backers_count]]</f>
        <v>102.5</v>
      </c>
      <c r="R786" t="s">
        <v>8325</v>
      </c>
      <c r="S786" t="s">
        <v>8326</v>
      </c>
      <c r="T786" s="17">
        <f>(((Table1[[#This Row],[launched_at]]/60)/60)/24)+DATE(1970,1,1)</f>
        <v>41675.149525462963</v>
      </c>
      <c r="U786" s="17">
        <f>(((Table1[[#This Row],[deadline]]/60)/60)/24)+DATE(1970,1,1)</f>
        <v>41715.107858796298</v>
      </c>
    </row>
    <row r="787" spans="1:21">
      <c r="A787">
        <v>785</v>
      </c>
      <c r="B787" s="3" t="s">
        <v>786</v>
      </c>
      <c r="C787" s="3" t="s">
        <v>4895</v>
      </c>
      <c r="D787" t="str" cm="1">
        <f t="array" ref="D7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787">
        <v>500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 s="6">
        <f>Table1[[#This Row],[pledged]]/Table1[[#This Row],[goal]]</f>
        <v>1.8062799999999999</v>
      </c>
      <c r="Q787" s="12">
        <f>Table1[[#This Row],[pledged]]/Table1[[#This Row],[backers_count]]</f>
        <v>31.142758620689655</v>
      </c>
      <c r="R787" t="s">
        <v>8325</v>
      </c>
      <c r="S787" t="s">
        <v>8326</v>
      </c>
      <c r="T787" s="17">
        <f>(((Table1[[#This Row],[launched_at]]/60)/60)/24)+DATE(1970,1,1)</f>
        <v>41303.593923611108</v>
      </c>
      <c r="U787" s="17">
        <f>(((Table1[[#This Row],[deadline]]/60)/60)/24)+DATE(1970,1,1)</f>
        <v>41333.593923611108</v>
      </c>
    </row>
    <row r="788" spans="1:21">
      <c r="A788">
        <v>786</v>
      </c>
      <c r="B788" s="3" t="s">
        <v>787</v>
      </c>
      <c r="C788" s="3" t="s">
        <v>4896</v>
      </c>
      <c r="D788" t="str" cm="1">
        <f t="array" ref="D7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88">
        <v>5000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 s="6">
        <f>Table1[[#This Row],[pledged]]/Table1[[#This Row],[goal]]</f>
        <v>1.4279999999999999</v>
      </c>
      <c r="Q788" s="12">
        <f>Table1[[#This Row],[pledged]]/Table1[[#This Row],[backers_count]]</f>
        <v>162.27272727272728</v>
      </c>
      <c r="R788" t="s">
        <v>8325</v>
      </c>
      <c r="S788" t="s">
        <v>8326</v>
      </c>
      <c r="T788" s="17">
        <f>(((Table1[[#This Row],[launched_at]]/60)/60)/24)+DATE(1970,1,1)</f>
        <v>40983.055949074071</v>
      </c>
      <c r="U788" s="17">
        <f>(((Table1[[#This Row],[deadline]]/60)/60)/24)+DATE(1970,1,1)</f>
        <v>41040.657638888886</v>
      </c>
    </row>
    <row r="789" spans="1:21">
      <c r="A789">
        <v>787</v>
      </c>
      <c r="B789" s="3" t="s">
        <v>788</v>
      </c>
      <c r="C789" s="3" t="s">
        <v>4897</v>
      </c>
      <c r="D789" t="str" cm="1">
        <f t="array" ref="D7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89">
        <v>1200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 s="6">
        <f>Table1[[#This Row],[pledged]]/Table1[[#This Row],[goal]]</f>
        <v>1.1416666666666666</v>
      </c>
      <c r="Q789" s="12">
        <f>Table1[[#This Row],[pledged]]/Table1[[#This Row],[backers_count]]</f>
        <v>80.588235294117652</v>
      </c>
      <c r="R789" t="s">
        <v>8325</v>
      </c>
      <c r="S789" t="s">
        <v>8326</v>
      </c>
      <c r="T789" s="17">
        <f>(((Table1[[#This Row],[launched_at]]/60)/60)/24)+DATE(1970,1,1)</f>
        <v>41549.627615740741</v>
      </c>
      <c r="U789" s="17">
        <f>(((Table1[[#This Row],[deadline]]/60)/60)/24)+DATE(1970,1,1)</f>
        <v>41579.627615740741</v>
      </c>
    </row>
    <row r="790" spans="1:21">
      <c r="A790">
        <v>788</v>
      </c>
      <c r="B790" s="3" t="s">
        <v>789</v>
      </c>
      <c r="C790" s="3" t="s">
        <v>4898</v>
      </c>
      <c r="D790" t="str" cm="1">
        <f t="array" ref="D7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90">
        <v>1000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 s="6">
        <f>Table1[[#This Row],[pledged]]/Table1[[#This Row],[goal]]</f>
        <v>2.03505</v>
      </c>
      <c r="Q790" s="12">
        <f>Table1[[#This Row],[pledged]]/Table1[[#This Row],[backers_count]]</f>
        <v>59.85441176470588</v>
      </c>
      <c r="R790" t="s">
        <v>8325</v>
      </c>
      <c r="S790" t="s">
        <v>8326</v>
      </c>
      <c r="T790" s="17">
        <f>(((Table1[[#This Row],[launched_at]]/60)/60)/24)+DATE(1970,1,1)</f>
        <v>41059.006805555553</v>
      </c>
      <c r="U790" s="17">
        <f>(((Table1[[#This Row],[deadline]]/60)/60)/24)+DATE(1970,1,1)</f>
        <v>41097.165972222225</v>
      </c>
    </row>
    <row r="791" spans="1:21">
      <c r="A791">
        <v>789</v>
      </c>
      <c r="B791" s="3" t="s">
        <v>790</v>
      </c>
      <c r="C791" s="3" t="s">
        <v>4899</v>
      </c>
      <c r="D791" t="str" cm="1">
        <f t="array" ref="D7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91">
        <v>1700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 s="6">
        <f>Table1[[#This Row],[pledged]]/Table1[[#This Row],[goal]]</f>
        <v>1.0941176470588236</v>
      </c>
      <c r="Q791" s="12">
        <f>Table1[[#This Row],[pledged]]/Table1[[#This Row],[backers_count]]</f>
        <v>132.85714285714286</v>
      </c>
      <c r="R791" t="s">
        <v>8325</v>
      </c>
      <c r="S791" t="s">
        <v>8326</v>
      </c>
      <c r="T791" s="17">
        <f>(((Table1[[#This Row],[launched_at]]/60)/60)/24)+DATE(1970,1,1)</f>
        <v>41277.186111111114</v>
      </c>
      <c r="U791" s="17">
        <f>(((Table1[[#This Row],[deadline]]/60)/60)/24)+DATE(1970,1,1)</f>
        <v>41295.332638888889</v>
      </c>
    </row>
    <row r="792" spans="1:21">
      <c r="A792">
        <v>790</v>
      </c>
      <c r="B792" s="3" t="s">
        <v>791</v>
      </c>
      <c r="C792" s="3" t="s">
        <v>4900</v>
      </c>
      <c r="D792" t="str" cm="1">
        <f t="array" ref="D7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792">
        <v>10000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 s="6">
        <f>Table1[[#This Row],[pledged]]/Table1[[#This Row],[goal]]</f>
        <v>1.443746</v>
      </c>
      <c r="Q792" s="12">
        <f>Table1[[#This Row],[pledged]]/Table1[[#This Row],[backers_count]]</f>
        <v>92.547820512820508</v>
      </c>
      <c r="R792" t="s">
        <v>8325</v>
      </c>
      <c r="S792" t="s">
        <v>8326</v>
      </c>
      <c r="T792" s="17">
        <f>(((Table1[[#This Row],[launched_at]]/60)/60)/24)+DATE(1970,1,1)</f>
        <v>41276.047905092593</v>
      </c>
      <c r="U792" s="17">
        <f>(((Table1[[#This Row],[deadline]]/60)/60)/24)+DATE(1970,1,1)</f>
        <v>41306.047905092593</v>
      </c>
    </row>
    <row r="793" spans="1:21">
      <c r="A793">
        <v>791</v>
      </c>
      <c r="B793" s="3" t="s">
        <v>792</v>
      </c>
      <c r="C793" s="3" t="s">
        <v>4901</v>
      </c>
      <c r="D793" t="str" cm="1">
        <f t="array" ref="D7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93">
        <v>7500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 s="6">
        <f>Table1[[#This Row],[pledged]]/Table1[[#This Row],[goal]]</f>
        <v>1.0386666666666666</v>
      </c>
      <c r="Q793" s="12">
        <f>Table1[[#This Row],[pledged]]/Table1[[#This Row],[backers_count]]</f>
        <v>60.859375</v>
      </c>
      <c r="R793" t="s">
        <v>8325</v>
      </c>
      <c r="S793" t="s">
        <v>8326</v>
      </c>
      <c r="T793" s="17">
        <f>(((Table1[[#This Row],[launched_at]]/60)/60)/24)+DATE(1970,1,1)</f>
        <v>41557.780624999999</v>
      </c>
      <c r="U793" s="17">
        <f>(((Table1[[#This Row],[deadline]]/60)/60)/24)+DATE(1970,1,1)</f>
        <v>41591.249305555553</v>
      </c>
    </row>
    <row r="794" spans="1:21">
      <c r="A794">
        <v>792</v>
      </c>
      <c r="B794" s="3" t="s">
        <v>793</v>
      </c>
      <c r="C794" s="3" t="s">
        <v>4902</v>
      </c>
      <c r="D794" t="str" cm="1">
        <f t="array" ref="D7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94">
        <v>2500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 s="6">
        <f>Table1[[#This Row],[pledged]]/Table1[[#This Row],[goal]]</f>
        <v>1.0044440000000001</v>
      </c>
      <c r="Q794" s="12">
        <f>Table1[[#This Row],[pledged]]/Table1[[#This Row],[backers_count]]</f>
        <v>41.851833333333339</v>
      </c>
      <c r="R794" t="s">
        <v>8325</v>
      </c>
      <c r="S794" t="s">
        <v>8326</v>
      </c>
      <c r="T794" s="17">
        <f>(((Table1[[#This Row],[launched_at]]/60)/60)/24)+DATE(1970,1,1)</f>
        <v>41555.873645833337</v>
      </c>
      <c r="U794" s="17">
        <f>(((Table1[[#This Row],[deadline]]/60)/60)/24)+DATE(1970,1,1)</f>
        <v>41585.915312500001</v>
      </c>
    </row>
    <row r="795" spans="1:21">
      <c r="A795">
        <v>793</v>
      </c>
      <c r="B795" s="3" t="s">
        <v>794</v>
      </c>
      <c r="C795" s="3" t="s">
        <v>4903</v>
      </c>
      <c r="D795" t="str" cm="1">
        <f t="array" ref="D7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95">
        <v>2750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 s="6">
        <f>Table1[[#This Row],[pledged]]/Table1[[#This Row],[goal]]</f>
        <v>1.0277927272727272</v>
      </c>
      <c r="Q795" s="12">
        <f>Table1[[#This Row],[pledged]]/Table1[[#This Row],[backers_count]]</f>
        <v>88.325937499999995</v>
      </c>
      <c r="R795" t="s">
        <v>8325</v>
      </c>
      <c r="S795" t="s">
        <v>8326</v>
      </c>
      <c r="T795" s="17">
        <f>(((Table1[[#This Row],[launched_at]]/60)/60)/24)+DATE(1970,1,1)</f>
        <v>41442.741249999999</v>
      </c>
      <c r="U795" s="17">
        <f>(((Table1[[#This Row],[deadline]]/60)/60)/24)+DATE(1970,1,1)</f>
        <v>41458.207638888889</v>
      </c>
    </row>
    <row r="796" spans="1:21">
      <c r="A796">
        <v>794</v>
      </c>
      <c r="B796" s="3" t="s">
        <v>795</v>
      </c>
      <c r="C796" s="3" t="s">
        <v>4904</v>
      </c>
      <c r="D796" t="str" cm="1">
        <f t="array" ref="D7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796">
        <v>8000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 s="6">
        <f>Table1[[#This Row],[pledged]]/Table1[[#This Row],[goal]]</f>
        <v>1.0531250000000001</v>
      </c>
      <c r="Q796" s="12">
        <f>Table1[[#This Row],[pledged]]/Table1[[#This Row],[backers_count]]</f>
        <v>158.96226415094338</v>
      </c>
      <c r="R796" t="s">
        <v>8325</v>
      </c>
      <c r="S796" t="s">
        <v>8326</v>
      </c>
      <c r="T796" s="17">
        <f>(((Table1[[#This Row],[launched_at]]/60)/60)/24)+DATE(1970,1,1)</f>
        <v>40736.115011574075</v>
      </c>
      <c r="U796" s="17">
        <f>(((Table1[[#This Row],[deadline]]/60)/60)/24)+DATE(1970,1,1)</f>
        <v>40791.712500000001</v>
      </c>
    </row>
    <row r="797" spans="1:21">
      <c r="A797">
        <v>795</v>
      </c>
      <c r="B797" s="3" t="s">
        <v>796</v>
      </c>
      <c r="C797" s="3" t="s">
        <v>4905</v>
      </c>
      <c r="D797" t="str" cm="1">
        <f t="array" ref="D7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797">
        <v>14000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 s="6">
        <f>Table1[[#This Row],[pledged]]/Table1[[#This Row],[goal]]</f>
        <v>1.1178571428571429</v>
      </c>
      <c r="Q797" s="12">
        <f>Table1[[#This Row],[pledged]]/Table1[[#This Row],[backers_count]]</f>
        <v>85.054347826086953</v>
      </c>
      <c r="R797" t="s">
        <v>8325</v>
      </c>
      <c r="S797" t="s">
        <v>8326</v>
      </c>
      <c r="T797" s="17">
        <f>(((Table1[[#This Row],[launched_at]]/60)/60)/24)+DATE(1970,1,1)</f>
        <v>40963.613032407404</v>
      </c>
      <c r="U797" s="17">
        <f>(((Table1[[#This Row],[deadline]]/60)/60)/24)+DATE(1970,1,1)</f>
        <v>41006.207638888889</v>
      </c>
    </row>
    <row r="798" spans="1:21" ht="28.8">
      <c r="A798">
        <v>796</v>
      </c>
      <c r="B798" s="3" t="s">
        <v>797</v>
      </c>
      <c r="C798" s="3" t="s">
        <v>4906</v>
      </c>
      <c r="D798" t="str" cm="1">
        <f t="array" ref="D7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798">
        <v>10000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 s="6">
        <f>Table1[[#This Row],[pledged]]/Table1[[#This Row],[goal]]</f>
        <v>1.0135000000000001</v>
      </c>
      <c r="Q798" s="12">
        <f>Table1[[#This Row],[pledged]]/Table1[[#This Row],[backers_count]]</f>
        <v>112.61111111111111</v>
      </c>
      <c r="R798" t="s">
        <v>8325</v>
      </c>
      <c r="S798" t="s">
        <v>8326</v>
      </c>
      <c r="T798" s="17">
        <f>(((Table1[[#This Row],[launched_at]]/60)/60)/24)+DATE(1970,1,1)</f>
        <v>41502.882928240739</v>
      </c>
      <c r="U798" s="17">
        <f>(((Table1[[#This Row],[deadline]]/60)/60)/24)+DATE(1970,1,1)</f>
        <v>41532.881944444445</v>
      </c>
    </row>
    <row r="799" spans="1:21">
      <c r="A799">
        <v>797</v>
      </c>
      <c r="B799" s="3" t="s">
        <v>798</v>
      </c>
      <c r="C799" s="3" t="s">
        <v>4907</v>
      </c>
      <c r="D799" t="str" cm="1">
        <f t="array" ref="D7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799">
        <v>3000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 s="6">
        <f>Table1[[#This Row],[pledged]]/Table1[[#This Row],[goal]]</f>
        <v>1.0753333333333333</v>
      </c>
      <c r="Q799" s="12">
        <f>Table1[[#This Row],[pledged]]/Table1[[#This Row],[backers_count]]</f>
        <v>45.436619718309856</v>
      </c>
      <c r="R799" t="s">
        <v>8325</v>
      </c>
      <c r="S799" t="s">
        <v>8326</v>
      </c>
      <c r="T799" s="17">
        <f>(((Table1[[#This Row],[launched_at]]/60)/60)/24)+DATE(1970,1,1)</f>
        <v>40996.994074074071</v>
      </c>
      <c r="U799" s="17">
        <f>(((Table1[[#This Row],[deadline]]/60)/60)/24)+DATE(1970,1,1)</f>
        <v>41028.166666666664</v>
      </c>
    </row>
    <row r="800" spans="1:21">
      <c r="A800">
        <v>798</v>
      </c>
      <c r="B800" s="3" t="s">
        <v>799</v>
      </c>
      <c r="C800" s="3" t="s">
        <v>4908</v>
      </c>
      <c r="D800" t="str" cm="1">
        <f t="array" ref="D8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00">
        <v>3500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 s="6">
        <f>Table1[[#This Row],[pledged]]/Table1[[#This Row],[goal]]</f>
        <v>1.1488571428571428</v>
      </c>
      <c r="Q800" s="12">
        <f>Table1[[#This Row],[pledged]]/Table1[[#This Row],[backers_count]]</f>
        <v>46.218390804597703</v>
      </c>
      <c r="R800" t="s">
        <v>8325</v>
      </c>
      <c r="S800" t="s">
        <v>8326</v>
      </c>
      <c r="T800" s="17">
        <f>(((Table1[[#This Row],[launched_at]]/60)/60)/24)+DATE(1970,1,1)</f>
        <v>41882.590127314819</v>
      </c>
      <c r="U800" s="17">
        <f>(((Table1[[#This Row],[deadline]]/60)/60)/24)+DATE(1970,1,1)</f>
        <v>41912.590127314819</v>
      </c>
    </row>
    <row r="801" spans="1:21">
      <c r="A801">
        <v>799</v>
      </c>
      <c r="B801" s="3" t="s">
        <v>800</v>
      </c>
      <c r="C801" s="3" t="s">
        <v>4909</v>
      </c>
      <c r="D801" t="str" cm="1">
        <f t="array" ref="D8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01">
        <v>5000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 s="6">
        <f>Table1[[#This Row],[pledged]]/Table1[[#This Row],[goal]]</f>
        <v>1.0002</v>
      </c>
      <c r="Q801" s="12">
        <f>Table1[[#This Row],[pledged]]/Table1[[#This Row],[backers_count]]</f>
        <v>178.60714285714286</v>
      </c>
      <c r="R801" t="s">
        <v>8325</v>
      </c>
      <c r="S801" t="s">
        <v>8326</v>
      </c>
      <c r="T801" s="17">
        <f>(((Table1[[#This Row],[launched_at]]/60)/60)/24)+DATE(1970,1,1)</f>
        <v>40996.667199074072</v>
      </c>
      <c r="U801" s="17">
        <f>(((Table1[[#This Row],[deadline]]/60)/60)/24)+DATE(1970,1,1)</f>
        <v>41026.667199074072</v>
      </c>
    </row>
    <row r="802" spans="1:21">
      <c r="A802">
        <v>800</v>
      </c>
      <c r="B802" s="3" t="s">
        <v>801</v>
      </c>
      <c r="C802" s="3" t="s">
        <v>4910</v>
      </c>
      <c r="D802" t="str" cm="1">
        <f t="array" ref="D8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02">
        <v>1500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 s="6">
        <f>Table1[[#This Row],[pledged]]/Table1[[#This Row],[goal]]</f>
        <v>1.5213333333333334</v>
      </c>
      <c r="Q802" s="12">
        <f>Table1[[#This Row],[pledged]]/Table1[[#This Row],[backers_count]]</f>
        <v>40.75</v>
      </c>
      <c r="R802" t="s">
        <v>8325</v>
      </c>
      <c r="S802" t="s">
        <v>8326</v>
      </c>
      <c r="T802" s="17">
        <f>(((Table1[[#This Row],[launched_at]]/60)/60)/24)+DATE(1970,1,1)</f>
        <v>41863.433495370373</v>
      </c>
      <c r="U802" s="17">
        <f>(((Table1[[#This Row],[deadline]]/60)/60)/24)+DATE(1970,1,1)</f>
        <v>41893.433495370373</v>
      </c>
    </row>
    <row r="803" spans="1:21">
      <c r="A803">
        <v>801</v>
      </c>
      <c r="B803" s="3" t="s">
        <v>802</v>
      </c>
      <c r="C803" s="3" t="s">
        <v>4911</v>
      </c>
      <c r="D803" t="str" cm="1">
        <f t="array" ref="D8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03">
        <v>2000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 s="6">
        <f>Table1[[#This Row],[pledged]]/Table1[[#This Row],[goal]]</f>
        <v>1.1152149999999998</v>
      </c>
      <c r="Q803" s="12">
        <f>Table1[[#This Row],[pledged]]/Table1[[#This Row],[backers_count]]</f>
        <v>43.733921568627444</v>
      </c>
      <c r="R803" t="s">
        <v>8325</v>
      </c>
      <c r="S803" t="s">
        <v>8326</v>
      </c>
      <c r="T803" s="17">
        <f>(((Table1[[#This Row],[launched_at]]/60)/60)/24)+DATE(1970,1,1)</f>
        <v>40695.795370370368</v>
      </c>
      <c r="U803" s="17">
        <f>(((Table1[[#This Row],[deadline]]/60)/60)/24)+DATE(1970,1,1)</f>
        <v>40725.795370370368</v>
      </c>
    </row>
    <row r="804" spans="1:21">
      <c r="A804">
        <v>802</v>
      </c>
      <c r="B804" s="3" t="s">
        <v>803</v>
      </c>
      <c r="C804" s="3" t="s">
        <v>4912</v>
      </c>
      <c r="D804" t="str" cm="1">
        <f t="array" ref="D8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04">
        <v>6000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 s="6">
        <f>Table1[[#This Row],[pledged]]/Table1[[#This Row],[goal]]</f>
        <v>1.0133333333333334</v>
      </c>
      <c r="Q804" s="12">
        <f>Table1[[#This Row],[pledged]]/Table1[[#This Row],[backers_count]]</f>
        <v>81.066666666666663</v>
      </c>
      <c r="R804" t="s">
        <v>8325</v>
      </c>
      <c r="S804" t="s">
        <v>8326</v>
      </c>
      <c r="T804" s="17">
        <f>(((Table1[[#This Row],[launched_at]]/60)/60)/24)+DATE(1970,1,1)</f>
        <v>41123.022268518522</v>
      </c>
      <c r="U804" s="17">
        <f>(((Table1[[#This Row],[deadline]]/60)/60)/24)+DATE(1970,1,1)</f>
        <v>41169.170138888891</v>
      </c>
    </row>
    <row r="805" spans="1:21">
      <c r="A805">
        <v>803</v>
      </c>
      <c r="B805" s="3" t="s">
        <v>804</v>
      </c>
      <c r="C805" s="3" t="s">
        <v>4913</v>
      </c>
      <c r="D805" t="str" cm="1">
        <f t="array" ref="D8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05">
        <v>2300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 s="6">
        <f>Table1[[#This Row],[pledged]]/Table1[[#This Row],[goal]]</f>
        <v>1.232608695652174</v>
      </c>
      <c r="Q805" s="12">
        <f>Table1[[#This Row],[pledged]]/Table1[[#This Row],[backers_count]]</f>
        <v>74.60526315789474</v>
      </c>
      <c r="R805" t="s">
        <v>8325</v>
      </c>
      <c r="S805" t="s">
        <v>8326</v>
      </c>
      <c r="T805" s="17">
        <f>(((Table1[[#This Row],[launched_at]]/60)/60)/24)+DATE(1970,1,1)</f>
        <v>40665.949976851851</v>
      </c>
      <c r="U805" s="17">
        <f>(((Table1[[#This Row],[deadline]]/60)/60)/24)+DATE(1970,1,1)</f>
        <v>40692.041666666664</v>
      </c>
    </row>
    <row r="806" spans="1:21">
      <c r="A806">
        <v>804</v>
      </c>
      <c r="B806" s="3" t="s">
        <v>805</v>
      </c>
      <c r="C806" s="3" t="s">
        <v>4914</v>
      </c>
      <c r="D806" t="str" cm="1">
        <f t="array" ref="D8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06">
        <v>5500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 s="6">
        <f>Table1[[#This Row],[pledged]]/Table1[[#This Row],[goal]]</f>
        <v>1</v>
      </c>
      <c r="Q806" s="12">
        <f>Table1[[#This Row],[pledged]]/Table1[[#This Row],[backers_count]]</f>
        <v>305.55555555555554</v>
      </c>
      <c r="R806" t="s">
        <v>8325</v>
      </c>
      <c r="S806" t="s">
        <v>8326</v>
      </c>
      <c r="T806" s="17">
        <f>(((Table1[[#This Row],[launched_at]]/60)/60)/24)+DATE(1970,1,1)</f>
        <v>40730.105625000004</v>
      </c>
      <c r="U806" s="17">
        <f>(((Table1[[#This Row],[deadline]]/60)/60)/24)+DATE(1970,1,1)</f>
        <v>40747.165972222225</v>
      </c>
    </row>
    <row r="807" spans="1:21">
      <c r="A807">
        <v>805</v>
      </c>
      <c r="B807" s="3" t="s">
        <v>806</v>
      </c>
      <c r="C807" s="3" t="s">
        <v>4915</v>
      </c>
      <c r="D807" t="str" cm="1">
        <f t="array" ref="D8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07">
        <v>3000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 s="6">
        <f>Table1[[#This Row],[pledged]]/Table1[[#This Row],[goal]]</f>
        <v>1.05</v>
      </c>
      <c r="Q807" s="12">
        <f>Table1[[#This Row],[pledged]]/Table1[[#This Row],[backers_count]]</f>
        <v>58.333333333333336</v>
      </c>
      <c r="R807" t="s">
        <v>8325</v>
      </c>
      <c r="S807" t="s">
        <v>8326</v>
      </c>
      <c r="T807" s="17">
        <f>(((Table1[[#This Row],[launched_at]]/60)/60)/24)+DATE(1970,1,1)</f>
        <v>40690.823055555556</v>
      </c>
      <c r="U807" s="17">
        <f>(((Table1[[#This Row],[deadline]]/60)/60)/24)+DATE(1970,1,1)</f>
        <v>40740.958333333336</v>
      </c>
    </row>
    <row r="808" spans="1:21">
      <c r="A808">
        <v>806</v>
      </c>
      <c r="B808" s="3" t="s">
        <v>807</v>
      </c>
      <c r="C808" s="3" t="s">
        <v>4916</v>
      </c>
      <c r="D808" t="str" cm="1">
        <f t="array" ref="D8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08">
        <v>8000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 s="6">
        <f>Table1[[#This Row],[pledged]]/Table1[[#This Row],[goal]]</f>
        <v>1.0443750000000001</v>
      </c>
      <c r="Q808" s="12">
        <f>Table1[[#This Row],[pledged]]/Table1[[#This Row],[backers_count]]</f>
        <v>117.67605633802818</v>
      </c>
      <c r="R808" t="s">
        <v>8325</v>
      </c>
      <c r="S808" t="s">
        <v>8326</v>
      </c>
      <c r="T808" s="17">
        <f>(((Table1[[#This Row],[launched_at]]/60)/60)/24)+DATE(1970,1,1)</f>
        <v>40763.691423611112</v>
      </c>
      <c r="U808" s="17">
        <f>(((Table1[[#This Row],[deadline]]/60)/60)/24)+DATE(1970,1,1)</f>
        <v>40793.691423611112</v>
      </c>
    </row>
    <row r="809" spans="1:21">
      <c r="A809">
        <v>807</v>
      </c>
      <c r="B809" s="3" t="s">
        <v>808</v>
      </c>
      <c r="C809" s="3" t="s">
        <v>4917</v>
      </c>
      <c r="D809" t="str" cm="1">
        <f t="array" ref="D8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09">
        <v>4000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 s="6">
        <f>Table1[[#This Row],[pledged]]/Table1[[#This Row],[goal]]</f>
        <v>1.05125</v>
      </c>
      <c r="Q809" s="12">
        <f>Table1[[#This Row],[pledged]]/Table1[[#This Row],[backers_count]]</f>
        <v>73.771929824561397</v>
      </c>
      <c r="R809" t="s">
        <v>8325</v>
      </c>
      <c r="S809" t="s">
        <v>8326</v>
      </c>
      <c r="T809" s="17">
        <f>(((Table1[[#This Row],[launched_at]]/60)/60)/24)+DATE(1970,1,1)</f>
        <v>42759.628599537042</v>
      </c>
      <c r="U809" s="17">
        <f>(((Table1[[#This Row],[deadline]]/60)/60)/24)+DATE(1970,1,1)</f>
        <v>42795.083333333328</v>
      </c>
    </row>
    <row r="810" spans="1:21">
      <c r="A810">
        <v>808</v>
      </c>
      <c r="B810" s="3" t="s">
        <v>809</v>
      </c>
      <c r="C810" s="3" t="s">
        <v>4918</v>
      </c>
      <c r="D810" t="str" cm="1">
        <f t="array" ref="D8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10">
        <v>4500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 s="6">
        <f>Table1[[#This Row],[pledged]]/Table1[[#This Row],[goal]]</f>
        <v>1</v>
      </c>
      <c r="Q810" s="12">
        <f>Table1[[#This Row],[pledged]]/Table1[[#This Row],[backers_count]]</f>
        <v>104.65116279069767</v>
      </c>
      <c r="R810" t="s">
        <v>8325</v>
      </c>
      <c r="S810" t="s">
        <v>8326</v>
      </c>
      <c r="T810" s="17">
        <f>(((Table1[[#This Row],[launched_at]]/60)/60)/24)+DATE(1970,1,1)</f>
        <v>41962.100532407407</v>
      </c>
      <c r="U810" s="17">
        <f>(((Table1[[#This Row],[deadline]]/60)/60)/24)+DATE(1970,1,1)</f>
        <v>41995.207638888889</v>
      </c>
    </row>
    <row r="811" spans="1:21">
      <c r="A811">
        <v>809</v>
      </c>
      <c r="B811" s="3" t="s">
        <v>810</v>
      </c>
      <c r="C811" s="3" t="s">
        <v>4919</v>
      </c>
      <c r="D811" t="str" cm="1">
        <f t="array" ref="D8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11">
        <v>4000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 s="6">
        <f>Table1[[#This Row],[pledged]]/Table1[[#This Row],[goal]]</f>
        <v>1.03775</v>
      </c>
      <c r="Q811" s="12">
        <f>Table1[[#This Row],[pledged]]/Table1[[#This Row],[backers_count]]</f>
        <v>79.82692307692308</v>
      </c>
      <c r="R811" t="s">
        <v>8325</v>
      </c>
      <c r="S811" t="s">
        <v>8326</v>
      </c>
      <c r="T811" s="17">
        <f>(((Table1[[#This Row],[launched_at]]/60)/60)/24)+DATE(1970,1,1)</f>
        <v>41628.833680555559</v>
      </c>
      <c r="U811" s="17">
        <f>(((Table1[[#This Row],[deadline]]/60)/60)/24)+DATE(1970,1,1)</f>
        <v>41658.833680555559</v>
      </c>
    </row>
    <row r="812" spans="1:21">
      <c r="A812">
        <v>810</v>
      </c>
      <c r="B812" s="3" t="s">
        <v>811</v>
      </c>
      <c r="C812" s="3" t="s">
        <v>4920</v>
      </c>
      <c r="D812" t="str" cm="1">
        <f t="array" ref="D8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12">
        <v>1500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 s="6">
        <f>Table1[[#This Row],[pledged]]/Table1[[#This Row],[goal]]</f>
        <v>1.05</v>
      </c>
      <c r="Q812" s="12">
        <f>Table1[[#This Row],[pledged]]/Table1[[#This Row],[backers_count]]</f>
        <v>58.333333333333336</v>
      </c>
      <c r="R812" t="s">
        <v>8325</v>
      </c>
      <c r="S812" t="s">
        <v>8326</v>
      </c>
      <c r="T812" s="17">
        <f>(((Table1[[#This Row],[launched_at]]/60)/60)/24)+DATE(1970,1,1)</f>
        <v>41123.056273148148</v>
      </c>
      <c r="U812" s="17">
        <f>(((Table1[[#This Row],[deadline]]/60)/60)/24)+DATE(1970,1,1)</f>
        <v>41153.056273148148</v>
      </c>
    </row>
    <row r="813" spans="1:21">
      <c r="A813">
        <v>811</v>
      </c>
      <c r="B813" s="3" t="s">
        <v>812</v>
      </c>
      <c r="C813" s="3" t="s">
        <v>4921</v>
      </c>
      <c r="D813" t="str" cm="1">
        <f t="array" ref="D8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13">
        <v>1000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 s="6">
        <f>Table1[[#This Row],[pledged]]/Table1[[#This Row],[goal]]</f>
        <v>1.04</v>
      </c>
      <c r="Q813" s="12">
        <f>Table1[[#This Row],[pledged]]/Table1[[#This Row],[backers_count]]</f>
        <v>86.666666666666671</v>
      </c>
      <c r="R813" t="s">
        <v>8325</v>
      </c>
      <c r="S813" t="s">
        <v>8326</v>
      </c>
      <c r="T813" s="17">
        <f>(((Table1[[#This Row],[launched_at]]/60)/60)/24)+DATE(1970,1,1)</f>
        <v>41443.643541666665</v>
      </c>
      <c r="U813" s="17">
        <f>(((Table1[[#This Row],[deadline]]/60)/60)/24)+DATE(1970,1,1)</f>
        <v>41465.702777777777</v>
      </c>
    </row>
    <row r="814" spans="1:21">
      <c r="A814">
        <v>812</v>
      </c>
      <c r="B814" s="3" t="s">
        <v>813</v>
      </c>
      <c r="C814" s="3" t="s">
        <v>4922</v>
      </c>
      <c r="D814" t="str" cm="1">
        <f t="array" ref="D8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814">
        <v>600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 s="6">
        <f>Table1[[#This Row],[pledged]]/Table1[[#This Row],[goal]]</f>
        <v>1.5183333333333333</v>
      </c>
      <c r="Q814" s="12">
        <f>Table1[[#This Row],[pledged]]/Table1[[#This Row],[backers_count]]</f>
        <v>27.606060606060606</v>
      </c>
      <c r="R814" t="s">
        <v>8325</v>
      </c>
      <c r="S814" t="s">
        <v>8326</v>
      </c>
      <c r="T814" s="17">
        <f>(((Table1[[#This Row],[launched_at]]/60)/60)/24)+DATE(1970,1,1)</f>
        <v>41282.017962962964</v>
      </c>
      <c r="U814" s="17">
        <f>(((Table1[[#This Row],[deadline]]/60)/60)/24)+DATE(1970,1,1)</f>
        <v>41334.581944444442</v>
      </c>
    </row>
    <row r="815" spans="1:21">
      <c r="A815">
        <v>813</v>
      </c>
      <c r="B815" s="3" t="s">
        <v>814</v>
      </c>
      <c r="C815" s="3" t="s">
        <v>4923</v>
      </c>
      <c r="D815" t="str" cm="1">
        <f t="array" ref="D8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15">
        <v>1500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 s="6">
        <f>Table1[[#This Row],[pledged]]/Table1[[#This Row],[goal]]</f>
        <v>1.59996</v>
      </c>
      <c r="Q815" s="12">
        <f>Table1[[#This Row],[pledged]]/Table1[[#This Row],[backers_count]]</f>
        <v>24.999375000000001</v>
      </c>
      <c r="R815" t="s">
        <v>8325</v>
      </c>
      <c r="S815" t="s">
        <v>8326</v>
      </c>
      <c r="T815" s="17">
        <f>(((Table1[[#This Row],[launched_at]]/60)/60)/24)+DATE(1970,1,1)</f>
        <v>41080.960243055553</v>
      </c>
      <c r="U815" s="17">
        <f>(((Table1[[#This Row],[deadline]]/60)/60)/24)+DATE(1970,1,1)</f>
        <v>41110.960243055553</v>
      </c>
    </row>
    <row r="816" spans="1:21">
      <c r="A816">
        <v>814</v>
      </c>
      <c r="B816" s="3" t="s">
        <v>815</v>
      </c>
      <c r="C816" s="3" t="s">
        <v>4924</v>
      </c>
      <c r="D816" t="str" cm="1">
        <f t="array" ref="D8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16">
        <v>1000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 s="6">
        <f>Table1[[#This Row],[pledged]]/Table1[[#This Row],[goal]]</f>
        <v>1.2729999999999999</v>
      </c>
      <c r="Q816" s="12">
        <f>Table1[[#This Row],[pledged]]/Table1[[#This Row],[backers_count]]</f>
        <v>45.464285714285715</v>
      </c>
      <c r="R816" t="s">
        <v>8325</v>
      </c>
      <c r="S816" t="s">
        <v>8326</v>
      </c>
      <c r="T816" s="17">
        <f>(((Table1[[#This Row],[launched_at]]/60)/60)/24)+DATE(1970,1,1)</f>
        <v>40679.743067129632</v>
      </c>
      <c r="U816" s="17">
        <f>(((Table1[[#This Row],[deadline]]/60)/60)/24)+DATE(1970,1,1)</f>
        <v>40694.75277777778</v>
      </c>
    </row>
    <row r="817" spans="1:21">
      <c r="A817">
        <v>815</v>
      </c>
      <c r="B817" s="3" t="s">
        <v>816</v>
      </c>
      <c r="C817" s="3" t="s">
        <v>4925</v>
      </c>
      <c r="D817" t="str" cm="1">
        <f t="array" ref="D8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17">
        <v>4000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 s="6">
        <f>Table1[[#This Row],[pledged]]/Table1[[#This Row],[goal]]</f>
        <v>1.07</v>
      </c>
      <c r="Q817" s="12">
        <f>Table1[[#This Row],[pledged]]/Table1[[#This Row],[backers_count]]</f>
        <v>99.534883720930239</v>
      </c>
      <c r="R817" t="s">
        <v>8325</v>
      </c>
      <c r="S817" t="s">
        <v>8326</v>
      </c>
      <c r="T817" s="17">
        <f>(((Table1[[#This Row],[launched_at]]/60)/60)/24)+DATE(1970,1,1)</f>
        <v>41914.917858796296</v>
      </c>
      <c r="U817" s="17">
        <f>(((Table1[[#This Row],[deadline]]/60)/60)/24)+DATE(1970,1,1)</f>
        <v>41944.917858796296</v>
      </c>
    </row>
    <row r="818" spans="1:21">
      <c r="A818">
        <v>816</v>
      </c>
      <c r="B818" s="3" t="s">
        <v>817</v>
      </c>
      <c r="C818" s="3" t="s">
        <v>4926</v>
      </c>
      <c r="D818" t="str" cm="1">
        <f t="array" ref="D8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18">
        <v>7000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 s="6">
        <f>Table1[[#This Row],[pledged]]/Table1[[#This Row],[goal]]</f>
        <v>1.1512214285714286</v>
      </c>
      <c r="Q818" s="12">
        <f>Table1[[#This Row],[pledged]]/Table1[[#This Row],[backers_count]]</f>
        <v>39.31</v>
      </c>
      <c r="R818" t="s">
        <v>8325</v>
      </c>
      <c r="S818" t="s">
        <v>8326</v>
      </c>
      <c r="T818" s="17">
        <f>(((Table1[[#This Row],[launched_at]]/60)/60)/24)+DATE(1970,1,1)</f>
        <v>41341.870868055557</v>
      </c>
      <c r="U818" s="17">
        <f>(((Table1[[#This Row],[deadline]]/60)/60)/24)+DATE(1970,1,1)</f>
        <v>41373.270833333336</v>
      </c>
    </row>
    <row r="819" spans="1:21">
      <c r="A819">
        <v>817</v>
      </c>
      <c r="B819" s="3" t="s">
        <v>818</v>
      </c>
      <c r="C819" s="3" t="s">
        <v>4927</v>
      </c>
      <c r="D819" t="str" cm="1">
        <f t="array" ref="D8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19">
        <v>1500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 s="6">
        <f>Table1[[#This Row],[pledged]]/Table1[[#This Row],[goal]]</f>
        <v>1.3711066666666665</v>
      </c>
      <c r="Q819" s="12">
        <f>Table1[[#This Row],[pledged]]/Table1[[#This Row],[backers_count]]</f>
        <v>89.419999999999987</v>
      </c>
      <c r="R819" t="s">
        <v>8325</v>
      </c>
      <c r="S819" t="s">
        <v>8326</v>
      </c>
      <c r="T819" s="17">
        <f>(((Table1[[#This Row],[launched_at]]/60)/60)/24)+DATE(1970,1,1)</f>
        <v>40925.599664351852</v>
      </c>
      <c r="U819" s="17">
        <f>(((Table1[[#This Row],[deadline]]/60)/60)/24)+DATE(1970,1,1)</f>
        <v>40979.207638888889</v>
      </c>
    </row>
    <row r="820" spans="1:21">
      <c r="A820">
        <v>818</v>
      </c>
      <c r="B820" s="3" t="s">
        <v>819</v>
      </c>
      <c r="C820" s="3" t="s">
        <v>4928</v>
      </c>
      <c r="D820" t="str" cm="1">
        <f t="array" ref="D8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820">
        <v>350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 s="6">
        <f>Table1[[#This Row],[pledged]]/Table1[[#This Row],[goal]]</f>
        <v>1.5571428571428572</v>
      </c>
      <c r="Q820" s="12">
        <f>Table1[[#This Row],[pledged]]/Table1[[#This Row],[backers_count]]</f>
        <v>28.684210526315791</v>
      </c>
      <c r="R820" t="s">
        <v>8325</v>
      </c>
      <c r="S820" t="s">
        <v>8326</v>
      </c>
      <c r="T820" s="17">
        <f>(((Table1[[#This Row],[launched_at]]/60)/60)/24)+DATE(1970,1,1)</f>
        <v>41120.882881944446</v>
      </c>
      <c r="U820" s="17">
        <f>(((Table1[[#This Row],[deadline]]/60)/60)/24)+DATE(1970,1,1)</f>
        <v>41128.709027777775</v>
      </c>
    </row>
    <row r="821" spans="1:21">
      <c r="A821">
        <v>819</v>
      </c>
      <c r="B821" s="3" t="s">
        <v>820</v>
      </c>
      <c r="C821" s="3" t="s">
        <v>4929</v>
      </c>
      <c r="D821" t="str" cm="1">
        <f t="array" ref="D8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821">
        <v>400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 s="6">
        <f>Table1[[#This Row],[pledged]]/Table1[[#This Row],[goal]]</f>
        <v>1.0874999999999999</v>
      </c>
      <c r="Q821" s="12">
        <f>Table1[[#This Row],[pledged]]/Table1[[#This Row],[backers_count]]</f>
        <v>31.071428571428573</v>
      </c>
      <c r="R821" t="s">
        <v>8325</v>
      </c>
      <c r="S821" t="s">
        <v>8326</v>
      </c>
      <c r="T821" s="17">
        <f>(((Table1[[#This Row],[launched_at]]/60)/60)/24)+DATE(1970,1,1)</f>
        <v>41619.998310185183</v>
      </c>
      <c r="U821" s="17">
        <f>(((Table1[[#This Row],[deadline]]/60)/60)/24)+DATE(1970,1,1)</f>
        <v>41629.197222222225</v>
      </c>
    </row>
    <row r="822" spans="1:21">
      <c r="A822">
        <v>820</v>
      </c>
      <c r="B822" s="3" t="s">
        <v>821</v>
      </c>
      <c r="C822" s="3" t="s">
        <v>4930</v>
      </c>
      <c r="D822" t="str" cm="1">
        <f t="array" ref="D8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22">
        <v>2000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 s="6">
        <f>Table1[[#This Row],[pledged]]/Table1[[#This Row],[goal]]</f>
        <v>1.3405</v>
      </c>
      <c r="Q822" s="12">
        <f>Table1[[#This Row],[pledged]]/Table1[[#This Row],[backers_count]]</f>
        <v>70.55263157894737</v>
      </c>
      <c r="R822" t="s">
        <v>8325</v>
      </c>
      <c r="S822" t="s">
        <v>8326</v>
      </c>
      <c r="T822" s="17">
        <f>(((Table1[[#This Row],[launched_at]]/60)/60)/24)+DATE(1970,1,1)</f>
        <v>41768.841921296298</v>
      </c>
      <c r="U822" s="17">
        <f>(((Table1[[#This Row],[deadline]]/60)/60)/24)+DATE(1970,1,1)</f>
        <v>41799.208333333336</v>
      </c>
    </row>
    <row r="823" spans="1:21">
      <c r="A823">
        <v>821</v>
      </c>
      <c r="B823" s="3" t="s">
        <v>822</v>
      </c>
      <c r="C823" s="3" t="s">
        <v>4931</v>
      </c>
      <c r="D823" t="str" cm="1">
        <f t="array" ref="D8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823">
        <v>17482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 s="6">
        <f>Table1[[#This Row],[pledged]]/Table1[[#This Row],[goal]]</f>
        <v>1</v>
      </c>
      <c r="Q823" s="12">
        <f>Table1[[#This Row],[pledged]]/Table1[[#This Row],[backers_count]]</f>
        <v>224.12820512820514</v>
      </c>
      <c r="R823" t="s">
        <v>8325</v>
      </c>
      <c r="S823" t="s">
        <v>8326</v>
      </c>
      <c r="T823" s="17">
        <f>(((Table1[[#This Row],[launched_at]]/60)/60)/24)+DATE(1970,1,1)</f>
        <v>42093.922048611115</v>
      </c>
      <c r="U823" s="17">
        <f>(((Table1[[#This Row],[deadline]]/60)/60)/24)+DATE(1970,1,1)</f>
        <v>42128.167361111111</v>
      </c>
    </row>
    <row r="824" spans="1:21">
      <c r="A824">
        <v>822</v>
      </c>
      <c r="B824" s="3" t="s">
        <v>823</v>
      </c>
      <c r="C824" s="3" t="s">
        <v>4932</v>
      </c>
      <c r="D824" t="str" cm="1">
        <f t="array" ref="D8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24">
        <v>3000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 s="6">
        <f>Table1[[#This Row],[pledged]]/Table1[[#This Row],[goal]]</f>
        <v>1.1916666666666667</v>
      </c>
      <c r="Q824" s="12">
        <f>Table1[[#This Row],[pledged]]/Table1[[#This Row],[backers_count]]</f>
        <v>51.811594202898547</v>
      </c>
      <c r="R824" t="s">
        <v>8325</v>
      </c>
      <c r="S824" t="s">
        <v>8326</v>
      </c>
      <c r="T824" s="17">
        <f>(((Table1[[#This Row],[launched_at]]/60)/60)/24)+DATE(1970,1,1)</f>
        <v>41157.947337962964</v>
      </c>
      <c r="U824" s="17">
        <f>(((Table1[[#This Row],[deadline]]/60)/60)/24)+DATE(1970,1,1)</f>
        <v>41187.947337962964</v>
      </c>
    </row>
    <row r="825" spans="1:21">
      <c r="A825">
        <v>823</v>
      </c>
      <c r="B825" s="3" t="s">
        <v>824</v>
      </c>
      <c r="C825" s="3" t="s">
        <v>4933</v>
      </c>
      <c r="D825" t="str" cm="1">
        <f t="array" ref="D8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825">
        <v>800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 s="6">
        <f>Table1[[#This Row],[pledged]]/Table1[[#This Row],[goal]]</f>
        <v>1.7949999999999999</v>
      </c>
      <c r="Q825" s="12">
        <f>Table1[[#This Row],[pledged]]/Table1[[#This Row],[backers_count]]</f>
        <v>43.515151515151516</v>
      </c>
      <c r="R825" t="s">
        <v>8325</v>
      </c>
      <c r="S825" t="s">
        <v>8326</v>
      </c>
      <c r="T825" s="17">
        <f>(((Table1[[#This Row],[launched_at]]/60)/60)/24)+DATE(1970,1,1)</f>
        <v>42055.972824074073</v>
      </c>
      <c r="U825" s="17">
        <f>(((Table1[[#This Row],[deadline]]/60)/60)/24)+DATE(1970,1,1)</f>
        <v>42085.931157407409</v>
      </c>
    </row>
    <row r="826" spans="1:21">
      <c r="A826">
        <v>824</v>
      </c>
      <c r="B826" s="3" t="s">
        <v>825</v>
      </c>
      <c r="C826" s="3" t="s">
        <v>4934</v>
      </c>
      <c r="D826" t="str" cm="1">
        <f t="array" ref="D8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26">
        <v>1600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 s="6">
        <f>Table1[[#This Row],[pledged]]/Table1[[#This Row],[goal]]</f>
        <v>1.3438124999999999</v>
      </c>
      <c r="Q826" s="12">
        <f>Table1[[#This Row],[pledged]]/Table1[[#This Row],[backers_count]]</f>
        <v>39.816666666666663</v>
      </c>
      <c r="R826" t="s">
        <v>8325</v>
      </c>
      <c r="S826" t="s">
        <v>8326</v>
      </c>
      <c r="T826" s="17">
        <f>(((Table1[[#This Row],[launched_at]]/60)/60)/24)+DATE(1970,1,1)</f>
        <v>40250.242106481484</v>
      </c>
      <c r="U826" s="17">
        <f>(((Table1[[#This Row],[deadline]]/60)/60)/24)+DATE(1970,1,1)</f>
        <v>40286.290972222225</v>
      </c>
    </row>
    <row r="827" spans="1:21">
      <c r="A827">
        <v>825</v>
      </c>
      <c r="B827" s="3" t="s">
        <v>826</v>
      </c>
      <c r="C827" s="3" t="s">
        <v>4935</v>
      </c>
      <c r="D827" t="str" cm="1">
        <f t="array" ref="D8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827">
        <v>12500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 s="6">
        <f>Table1[[#This Row],[pledged]]/Table1[[#This Row],[goal]]</f>
        <v>1.0043200000000001</v>
      </c>
      <c r="Q827" s="12">
        <f>Table1[[#This Row],[pledged]]/Table1[[#This Row],[backers_count]]</f>
        <v>126.8080808080808</v>
      </c>
      <c r="R827" t="s">
        <v>8325</v>
      </c>
      <c r="S827" t="s">
        <v>8326</v>
      </c>
      <c r="T827" s="17">
        <f>(((Table1[[#This Row],[launched_at]]/60)/60)/24)+DATE(1970,1,1)</f>
        <v>41186.306527777779</v>
      </c>
      <c r="U827" s="17">
        <f>(((Table1[[#This Row],[deadline]]/60)/60)/24)+DATE(1970,1,1)</f>
        <v>41211.306527777779</v>
      </c>
    </row>
    <row r="828" spans="1:21">
      <c r="A828">
        <v>826</v>
      </c>
      <c r="B828" s="3" t="s">
        <v>827</v>
      </c>
      <c r="C828" s="3" t="s">
        <v>4936</v>
      </c>
      <c r="D828" t="str" cm="1">
        <f t="array" ref="D8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28">
        <v>5500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 s="6">
        <f>Table1[[#This Row],[pledged]]/Table1[[#This Row],[goal]]</f>
        <v>1.0145454545454546</v>
      </c>
      <c r="Q828" s="12">
        <f>Table1[[#This Row],[pledged]]/Table1[[#This Row],[backers_count]]</f>
        <v>113.87755102040816</v>
      </c>
      <c r="R828" t="s">
        <v>8325</v>
      </c>
      <c r="S828" t="s">
        <v>8326</v>
      </c>
      <c r="T828" s="17">
        <f>(((Table1[[#This Row],[launched_at]]/60)/60)/24)+DATE(1970,1,1)</f>
        <v>40973.038541666669</v>
      </c>
      <c r="U828" s="17">
        <f>(((Table1[[#This Row],[deadline]]/60)/60)/24)+DATE(1970,1,1)</f>
        <v>40993.996874999997</v>
      </c>
    </row>
    <row r="829" spans="1:21">
      <c r="A829">
        <v>827</v>
      </c>
      <c r="B829" s="3" t="s">
        <v>828</v>
      </c>
      <c r="C829" s="3" t="s">
        <v>4937</v>
      </c>
      <c r="D829" t="str" cm="1">
        <f t="array" ref="D8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829">
        <v>300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 s="6">
        <f>Table1[[#This Row],[pledged]]/Table1[[#This Row],[goal]]</f>
        <v>1.0333333333333334</v>
      </c>
      <c r="Q829" s="12">
        <f>Table1[[#This Row],[pledged]]/Table1[[#This Row],[backers_count]]</f>
        <v>28.181818181818183</v>
      </c>
      <c r="R829" t="s">
        <v>8325</v>
      </c>
      <c r="S829" t="s">
        <v>8326</v>
      </c>
      <c r="T829" s="17">
        <f>(((Table1[[#This Row],[launched_at]]/60)/60)/24)+DATE(1970,1,1)</f>
        <v>40927.473460648151</v>
      </c>
      <c r="U829" s="17">
        <f>(((Table1[[#This Row],[deadline]]/60)/60)/24)+DATE(1970,1,1)</f>
        <v>40953.825694444444</v>
      </c>
    </row>
    <row r="830" spans="1:21">
      <c r="A830">
        <v>828</v>
      </c>
      <c r="B830" s="3" t="s">
        <v>829</v>
      </c>
      <c r="C830" s="3" t="s">
        <v>4938</v>
      </c>
      <c r="D830" t="str" cm="1">
        <f t="array" ref="D8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30">
        <v>1300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 s="6">
        <f>Table1[[#This Row],[pledged]]/Table1[[#This Row],[goal]]</f>
        <v>1.07</v>
      </c>
      <c r="Q830" s="12">
        <f>Table1[[#This Row],[pledged]]/Table1[[#This Row],[backers_count]]</f>
        <v>36.60526315789474</v>
      </c>
      <c r="R830" t="s">
        <v>8325</v>
      </c>
      <c r="S830" t="s">
        <v>8326</v>
      </c>
      <c r="T830" s="17">
        <f>(((Table1[[#This Row],[launched_at]]/60)/60)/24)+DATE(1970,1,1)</f>
        <v>41073.050717592596</v>
      </c>
      <c r="U830" s="17">
        <f>(((Table1[[#This Row],[deadline]]/60)/60)/24)+DATE(1970,1,1)</f>
        <v>41085.683333333334</v>
      </c>
    </row>
    <row r="831" spans="1:21">
      <c r="A831">
        <v>829</v>
      </c>
      <c r="B831" s="3" t="s">
        <v>830</v>
      </c>
      <c r="C831" s="3" t="s">
        <v>4939</v>
      </c>
      <c r="D831" t="str" cm="1">
        <f t="array" ref="D8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831">
        <v>500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 s="6">
        <f>Table1[[#This Row],[pledged]]/Table1[[#This Row],[goal]]</f>
        <v>1.04</v>
      </c>
      <c r="Q831" s="12">
        <f>Table1[[#This Row],[pledged]]/Table1[[#This Row],[backers_count]]</f>
        <v>32.5</v>
      </c>
      <c r="R831" t="s">
        <v>8325</v>
      </c>
      <c r="S831" t="s">
        <v>8326</v>
      </c>
      <c r="T831" s="17">
        <f>(((Table1[[#This Row],[launched_at]]/60)/60)/24)+DATE(1970,1,1)</f>
        <v>42504.801388888889</v>
      </c>
      <c r="U831" s="17">
        <f>(((Table1[[#This Row],[deadline]]/60)/60)/24)+DATE(1970,1,1)</f>
        <v>42564.801388888889</v>
      </c>
    </row>
    <row r="832" spans="1:21">
      <c r="A832">
        <v>830</v>
      </c>
      <c r="B832" s="3" t="s">
        <v>831</v>
      </c>
      <c r="C832" s="3" t="s">
        <v>4940</v>
      </c>
      <c r="D832" t="str" cm="1">
        <f t="array" ref="D8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32">
        <v>1800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 s="6">
        <f>Table1[[#This Row],[pledged]]/Table1[[#This Row],[goal]]</f>
        <v>1.0783333333333334</v>
      </c>
      <c r="Q832" s="12">
        <f>Table1[[#This Row],[pledged]]/Table1[[#This Row],[backers_count]]</f>
        <v>60.65625</v>
      </c>
      <c r="R832" t="s">
        <v>8325</v>
      </c>
      <c r="S832" t="s">
        <v>8326</v>
      </c>
      <c r="T832" s="17">
        <f>(((Table1[[#This Row],[launched_at]]/60)/60)/24)+DATE(1970,1,1)</f>
        <v>41325.525752314818</v>
      </c>
      <c r="U832" s="17">
        <f>(((Table1[[#This Row],[deadline]]/60)/60)/24)+DATE(1970,1,1)</f>
        <v>41355.484085648146</v>
      </c>
    </row>
    <row r="833" spans="1:21">
      <c r="A833">
        <v>831</v>
      </c>
      <c r="B833" s="3" t="s">
        <v>832</v>
      </c>
      <c r="C833" s="3" t="s">
        <v>4941</v>
      </c>
      <c r="D833" t="str" cm="1">
        <f t="array" ref="D8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33">
        <v>1500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 s="6">
        <f>Table1[[#This Row],[pledged]]/Table1[[#This Row],[goal]]</f>
        <v>2.3333333333333335</v>
      </c>
      <c r="Q833" s="12">
        <f>Table1[[#This Row],[pledged]]/Table1[[#This Row],[backers_count]]</f>
        <v>175</v>
      </c>
      <c r="R833" t="s">
        <v>8325</v>
      </c>
      <c r="S833" t="s">
        <v>8326</v>
      </c>
      <c r="T833" s="17">
        <f>(((Table1[[#This Row],[launched_at]]/60)/60)/24)+DATE(1970,1,1)</f>
        <v>40996.646921296298</v>
      </c>
      <c r="U833" s="17">
        <f>(((Table1[[#This Row],[deadline]]/60)/60)/24)+DATE(1970,1,1)</f>
        <v>41026.646921296298</v>
      </c>
    </row>
    <row r="834" spans="1:21">
      <c r="A834">
        <v>832</v>
      </c>
      <c r="B834" s="3" t="s">
        <v>833</v>
      </c>
      <c r="C834" s="3" t="s">
        <v>4942</v>
      </c>
      <c r="D834" t="str" cm="1">
        <f t="array" ref="D8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834">
        <v>15000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 s="6">
        <f>Table1[[#This Row],[pledged]]/Table1[[#This Row],[goal]]</f>
        <v>1.0060706666666666</v>
      </c>
      <c r="Q834" s="12">
        <f>Table1[[#This Row],[pledged]]/Table1[[#This Row],[backers_count]]</f>
        <v>97.993896103896105</v>
      </c>
      <c r="R834" t="s">
        <v>8325</v>
      </c>
      <c r="S834" t="s">
        <v>8326</v>
      </c>
      <c r="T834" s="17">
        <f>(((Table1[[#This Row],[launched_at]]/60)/60)/24)+DATE(1970,1,1)</f>
        <v>40869.675173611111</v>
      </c>
      <c r="U834" s="17">
        <f>(((Table1[[#This Row],[deadline]]/60)/60)/24)+DATE(1970,1,1)</f>
        <v>40929.342361111114</v>
      </c>
    </row>
    <row r="835" spans="1:21">
      <c r="A835">
        <v>833</v>
      </c>
      <c r="B835" s="3" t="s">
        <v>834</v>
      </c>
      <c r="C835" s="3" t="s">
        <v>4943</v>
      </c>
      <c r="D835" t="str" cm="1">
        <f t="array" ref="D8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35">
        <v>6000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 s="6">
        <f>Table1[[#This Row],[pledged]]/Table1[[#This Row],[goal]]</f>
        <v>1.0166666666666666</v>
      </c>
      <c r="Q835" s="12">
        <f>Table1[[#This Row],[pledged]]/Table1[[#This Row],[backers_count]]</f>
        <v>148.78048780487805</v>
      </c>
      <c r="R835" t="s">
        <v>8325</v>
      </c>
      <c r="S835" t="s">
        <v>8326</v>
      </c>
      <c r="T835" s="17">
        <f>(((Table1[[#This Row],[launched_at]]/60)/60)/24)+DATE(1970,1,1)</f>
        <v>41718.878182870372</v>
      </c>
      <c r="U835" s="17">
        <f>(((Table1[[#This Row],[deadline]]/60)/60)/24)+DATE(1970,1,1)</f>
        <v>41748.878182870372</v>
      </c>
    </row>
    <row r="836" spans="1:21">
      <c r="A836">
        <v>834</v>
      </c>
      <c r="B836" s="3" t="s">
        <v>835</v>
      </c>
      <c r="C836" s="3" t="s">
        <v>4944</v>
      </c>
      <c r="D836" t="str" cm="1">
        <f t="array" ref="D8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36">
        <v>5500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 s="6">
        <f>Table1[[#This Row],[pledged]]/Table1[[#This Row],[goal]]</f>
        <v>1.3101818181818181</v>
      </c>
      <c r="Q836" s="12">
        <f>Table1[[#This Row],[pledged]]/Table1[[#This Row],[backers_count]]</f>
        <v>96.08</v>
      </c>
      <c r="R836" t="s">
        <v>8325</v>
      </c>
      <c r="S836" t="s">
        <v>8326</v>
      </c>
      <c r="T836" s="17">
        <f>(((Table1[[#This Row],[launched_at]]/60)/60)/24)+DATE(1970,1,1)</f>
        <v>41422.822824074072</v>
      </c>
      <c r="U836" s="17">
        <f>(((Table1[[#This Row],[deadline]]/60)/60)/24)+DATE(1970,1,1)</f>
        <v>41456.165972222225</v>
      </c>
    </row>
    <row r="837" spans="1:21">
      <c r="A837">
        <v>835</v>
      </c>
      <c r="B837" s="3" t="s">
        <v>836</v>
      </c>
      <c r="C837" s="3" t="s">
        <v>4945</v>
      </c>
      <c r="D837" t="str" cm="1">
        <f t="array" ref="D8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37">
        <v>2000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 s="6">
        <f>Table1[[#This Row],[pledged]]/Table1[[#This Row],[goal]]</f>
        <v>1.1725000000000001</v>
      </c>
      <c r="Q837" s="12">
        <f>Table1[[#This Row],[pledged]]/Table1[[#This Row],[backers_count]]</f>
        <v>58.625</v>
      </c>
      <c r="R837" t="s">
        <v>8325</v>
      </c>
      <c r="S837" t="s">
        <v>8326</v>
      </c>
      <c r="T837" s="17">
        <f>(((Table1[[#This Row],[launched_at]]/60)/60)/24)+DATE(1970,1,1)</f>
        <v>41005.45784722222</v>
      </c>
      <c r="U837" s="17">
        <f>(((Table1[[#This Row],[deadline]]/60)/60)/24)+DATE(1970,1,1)</f>
        <v>41048.125</v>
      </c>
    </row>
    <row r="838" spans="1:21">
      <c r="A838">
        <v>836</v>
      </c>
      <c r="B838" s="3" t="s">
        <v>837</v>
      </c>
      <c r="C838" s="3" t="s">
        <v>4946</v>
      </c>
      <c r="D838" t="str" cm="1">
        <f t="array" ref="D8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38">
        <v>5000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 s="6">
        <f>Table1[[#This Row],[pledged]]/Table1[[#This Row],[goal]]</f>
        <v>1.009304</v>
      </c>
      <c r="Q838" s="12">
        <f>Table1[[#This Row],[pledged]]/Table1[[#This Row],[backers_count]]</f>
        <v>109.70695652173914</v>
      </c>
      <c r="R838" t="s">
        <v>8325</v>
      </c>
      <c r="S838" t="s">
        <v>8326</v>
      </c>
      <c r="T838" s="17">
        <f>(((Table1[[#This Row],[launched_at]]/60)/60)/24)+DATE(1970,1,1)</f>
        <v>41524.056921296295</v>
      </c>
      <c r="U838" s="17">
        <f>(((Table1[[#This Row],[deadline]]/60)/60)/24)+DATE(1970,1,1)</f>
        <v>41554.056921296295</v>
      </c>
    </row>
    <row r="839" spans="1:21">
      <c r="A839">
        <v>837</v>
      </c>
      <c r="B839" s="3" t="s">
        <v>838</v>
      </c>
      <c r="C839" s="3" t="s">
        <v>4947</v>
      </c>
      <c r="D839" t="str" cm="1">
        <f t="array" ref="D8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39">
        <v>2500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 s="6">
        <f>Table1[[#This Row],[pledged]]/Table1[[#This Row],[goal]]</f>
        <v>1.218</v>
      </c>
      <c r="Q839" s="12">
        <f>Table1[[#This Row],[pledged]]/Table1[[#This Row],[backers_count]]</f>
        <v>49.112903225806448</v>
      </c>
      <c r="R839" t="s">
        <v>8325</v>
      </c>
      <c r="S839" t="s">
        <v>8326</v>
      </c>
      <c r="T839" s="17">
        <f>(((Table1[[#This Row],[launched_at]]/60)/60)/24)+DATE(1970,1,1)</f>
        <v>41730.998402777775</v>
      </c>
      <c r="U839" s="17">
        <f>(((Table1[[#This Row],[deadline]]/60)/60)/24)+DATE(1970,1,1)</f>
        <v>41760.998402777775</v>
      </c>
    </row>
    <row r="840" spans="1:21">
      <c r="A840">
        <v>838</v>
      </c>
      <c r="B840" s="3" t="s">
        <v>839</v>
      </c>
      <c r="C840" s="3" t="s">
        <v>4948</v>
      </c>
      <c r="D840" t="str" cm="1">
        <f t="array" ref="D8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40">
        <v>2000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 s="6">
        <f>Table1[[#This Row],[pledged]]/Table1[[#This Row],[goal]]</f>
        <v>1.454</v>
      </c>
      <c r="Q840" s="12">
        <f>Table1[[#This Row],[pledged]]/Table1[[#This Row],[backers_count]]</f>
        <v>47.672131147540981</v>
      </c>
      <c r="R840" t="s">
        <v>8325</v>
      </c>
      <c r="S840" t="s">
        <v>8326</v>
      </c>
      <c r="T840" s="17">
        <f>(((Table1[[#This Row],[launched_at]]/60)/60)/24)+DATE(1970,1,1)</f>
        <v>40895.897974537038</v>
      </c>
      <c r="U840" s="17">
        <f>(((Table1[[#This Row],[deadline]]/60)/60)/24)+DATE(1970,1,1)</f>
        <v>40925.897974537038</v>
      </c>
    </row>
    <row r="841" spans="1:21">
      <c r="A841">
        <v>839</v>
      </c>
      <c r="B841" s="3" t="s">
        <v>840</v>
      </c>
      <c r="C841" s="3" t="s">
        <v>4949</v>
      </c>
      <c r="D841" t="str" cm="1">
        <f t="array" ref="D8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41">
        <v>5000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 s="6">
        <f>Table1[[#This Row],[pledged]]/Table1[[#This Row],[goal]]</f>
        <v>1.166166</v>
      </c>
      <c r="Q841" s="12">
        <f>Table1[[#This Row],[pledged]]/Table1[[#This Row],[backers_count]]</f>
        <v>60.737812499999997</v>
      </c>
      <c r="R841" t="s">
        <v>8325</v>
      </c>
      <c r="S841" t="s">
        <v>8326</v>
      </c>
      <c r="T841" s="17">
        <f>(((Table1[[#This Row],[launched_at]]/60)/60)/24)+DATE(1970,1,1)</f>
        <v>41144.763379629629</v>
      </c>
      <c r="U841" s="17">
        <f>(((Table1[[#This Row],[deadline]]/60)/60)/24)+DATE(1970,1,1)</f>
        <v>41174.763379629629</v>
      </c>
    </row>
    <row r="842" spans="1:21">
      <c r="A842">
        <v>840</v>
      </c>
      <c r="B842" s="3" t="s">
        <v>841</v>
      </c>
      <c r="C842" s="3" t="s">
        <v>4950</v>
      </c>
      <c r="D842" t="str" cm="1">
        <f t="array" ref="D8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842">
        <v>10000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 s="6">
        <f>Table1[[#This Row],[pledged]]/Table1[[#This Row],[goal]]</f>
        <v>1.2041660000000001</v>
      </c>
      <c r="Q842" s="12">
        <f>Table1[[#This Row],[pledged]]/Table1[[#This Row],[backers_count]]</f>
        <v>63.37715789473684</v>
      </c>
      <c r="R842" t="s">
        <v>8325</v>
      </c>
      <c r="S842" t="s">
        <v>8327</v>
      </c>
      <c r="T842" s="17">
        <f>(((Table1[[#This Row],[launched_at]]/60)/60)/24)+DATE(1970,1,1)</f>
        <v>42607.226701388892</v>
      </c>
      <c r="U842" s="17">
        <f>(((Table1[[#This Row],[deadline]]/60)/60)/24)+DATE(1970,1,1)</f>
        <v>42637.226701388892</v>
      </c>
    </row>
    <row r="843" spans="1:21">
      <c r="A843">
        <v>841</v>
      </c>
      <c r="B843" s="3" t="s">
        <v>842</v>
      </c>
      <c r="C843" s="3" t="s">
        <v>4951</v>
      </c>
      <c r="D843" t="str" cm="1">
        <f t="array" ref="D8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43">
        <v>5000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 s="6">
        <f>Table1[[#This Row],[pledged]]/Table1[[#This Row],[goal]]</f>
        <v>1.0132000000000001</v>
      </c>
      <c r="Q843" s="12">
        <f>Table1[[#This Row],[pledged]]/Table1[[#This Row],[backers_count]]</f>
        <v>53.893617021276597</v>
      </c>
      <c r="R843" t="s">
        <v>8325</v>
      </c>
      <c r="S843" t="s">
        <v>8327</v>
      </c>
      <c r="T843" s="17">
        <f>(((Table1[[#This Row],[launched_at]]/60)/60)/24)+DATE(1970,1,1)</f>
        <v>41923.838692129626</v>
      </c>
      <c r="U843" s="17">
        <f>(((Table1[[#This Row],[deadline]]/60)/60)/24)+DATE(1970,1,1)</f>
        <v>41953.88035879629</v>
      </c>
    </row>
    <row r="844" spans="1:21">
      <c r="A844">
        <v>842</v>
      </c>
      <c r="B844" s="3" t="s">
        <v>843</v>
      </c>
      <c r="C844" s="3" t="s">
        <v>4952</v>
      </c>
      <c r="D844" t="str" cm="1">
        <f t="array" ref="D8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44">
        <v>2500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 s="6">
        <f>Table1[[#This Row],[pledged]]/Table1[[#This Row],[goal]]</f>
        <v>1.0431999999999999</v>
      </c>
      <c r="Q844" s="12">
        <f>Table1[[#This Row],[pledged]]/Table1[[#This Row],[backers_count]]</f>
        <v>66.871794871794876</v>
      </c>
      <c r="R844" t="s">
        <v>8325</v>
      </c>
      <c r="S844" t="s">
        <v>8327</v>
      </c>
      <c r="T844" s="17">
        <f>(((Table1[[#This Row],[launched_at]]/60)/60)/24)+DATE(1970,1,1)</f>
        <v>41526.592395833337</v>
      </c>
      <c r="U844" s="17">
        <f>(((Table1[[#This Row],[deadline]]/60)/60)/24)+DATE(1970,1,1)</f>
        <v>41561.165972222225</v>
      </c>
    </row>
    <row r="845" spans="1:21">
      <c r="A845">
        <v>843</v>
      </c>
      <c r="B845" s="3" t="s">
        <v>844</v>
      </c>
      <c r="C845" s="3" t="s">
        <v>4953</v>
      </c>
      <c r="D845" t="str" cm="1">
        <f t="array" ref="D8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45">
        <v>3000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 s="6">
        <f>Table1[[#This Row],[pledged]]/Table1[[#This Row],[goal]]</f>
        <v>2.6713333333333331</v>
      </c>
      <c r="Q845" s="12">
        <f>Table1[[#This Row],[pledged]]/Table1[[#This Row],[backers_count]]</f>
        <v>63.102362204724407</v>
      </c>
      <c r="R845" t="s">
        <v>8325</v>
      </c>
      <c r="S845" t="s">
        <v>8327</v>
      </c>
      <c r="T845" s="17">
        <f>(((Table1[[#This Row],[launched_at]]/60)/60)/24)+DATE(1970,1,1)</f>
        <v>42695.257870370369</v>
      </c>
      <c r="U845" s="17">
        <f>(((Table1[[#This Row],[deadline]]/60)/60)/24)+DATE(1970,1,1)</f>
        <v>42712.333333333328</v>
      </c>
    </row>
    <row r="846" spans="1:21">
      <c r="A846">
        <v>844</v>
      </c>
      <c r="B846" s="3" t="s">
        <v>845</v>
      </c>
      <c r="C846" s="3" t="s">
        <v>4954</v>
      </c>
      <c r="D846" t="str" cm="1">
        <f t="array" ref="D8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46">
        <v>3000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 s="6">
        <f>Table1[[#This Row],[pledged]]/Table1[[#This Row],[goal]]</f>
        <v>1.9413333333333334</v>
      </c>
      <c r="Q846" s="12">
        <f>Table1[[#This Row],[pledged]]/Table1[[#This Row],[backers_count]]</f>
        <v>36.628930817610062</v>
      </c>
      <c r="R846" t="s">
        <v>8325</v>
      </c>
      <c r="S846" t="s">
        <v>8327</v>
      </c>
      <c r="T846" s="17">
        <f>(((Table1[[#This Row],[launched_at]]/60)/60)/24)+DATE(1970,1,1)</f>
        <v>41905.684629629628</v>
      </c>
      <c r="U846" s="17">
        <f>(((Table1[[#This Row],[deadline]]/60)/60)/24)+DATE(1970,1,1)</f>
        <v>41944.207638888889</v>
      </c>
    </row>
    <row r="847" spans="1:21">
      <c r="A847">
        <v>845</v>
      </c>
      <c r="B847" s="3" t="s">
        <v>846</v>
      </c>
      <c r="C847" s="3" t="s">
        <v>4955</v>
      </c>
      <c r="D847" t="str" cm="1">
        <f t="array" ref="D8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47">
        <v>5000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 s="6">
        <f>Table1[[#This Row],[pledged]]/Table1[[#This Row],[goal]]</f>
        <v>1.203802</v>
      </c>
      <c r="Q847" s="12">
        <f>Table1[[#This Row],[pledged]]/Table1[[#This Row],[backers_count]]</f>
        <v>34.005706214689269</v>
      </c>
      <c r="R847" t="s">
        <v>8325</v>
      </c>
      <c r="S847" t="s">
        <v>8327</v>
      </c>
      <c r="T847" s="17">
        <f>(((Table1[[#This Row],[launched_at]]/60)/60)/24)+DATE(1970,1,1)</f>
        <v>42578.205972222218</v>
      </c>
      <c r="U847" s="17">
        <f>(((Table1[[#This Row],[deadline]]/60)/60)/24)+DATE(1970,1,1)</f>
        <v>42618.165972222225</v>
      </c>
    </row>
    <row r="848" spans="1:21">
      <c r="A848">
        <v>846</v>
      </c>
      <c r="B848" s="3" t="s">
        <v>847</v>
      </c>
      <c r="C848" s="3" t="s">
        <v>4956</v>
      </c>
      <c r="D848" t="str" cm="1">
        <f t="array" ref="D8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48">
        <v>1100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 s="6">
        <f>Table1[[#This Row],[pledged]]/Table1[[#This Row],[goal]]</f>
        <v>1.2200090909090908</v>
      </c>
      <c r="Q848" s="12">
        <f>Table1[[#This Row],[pledged]]/Table1[[#This Row],[backers_count]]</f>
        <v>28.553404255319148</v>
      </c>
      <c r="R848" t="s">
        <v>8325</v>
      </c>
      <c r="S848" t="s">
        <v>8327</v>
      </c>
      <c r="T848" s="17">
        <f>(((Table1[[#This Row],[launched_at]]/60)/60)/24)+DATE(1970,1,1)</f>
        <v>41694.391840277778</v>
      </c>
      <c r="U848" s="17">
        <f>(((Table1[[#This Row],[deadline]]/60)/60)/24)+DATE(1970,1,1)</f>
        <v>41708.583333333336</v>
      </c>
    </row>
    <row r="849" spans="1:21">
      <c r="A849">
        <v>847</v>
      </c>
      <c r="B849" s="3" t="s">
        <v>848</v>
      </c>
      <c r="C849" s="3" t="s">
        <v>4957</v>
      </c>
      <c r="D849" t="str" cm="1">
        <f t="array" ref="D8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849">
        <v>10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 s="6">
        <f>Table1[[#This Row],[pledged]]/Table1[[#This Row],[goal]]</f>
        <v>1</v>
      </c>
      <c r="Q849" s="12">
        <f>Table1[[#This Row],[pledged]]/Table1[[#This Row],[backers_count]]</f>
        <v>10</v>
      </c>
      <c r="R849" t="s">
        <v>8325</v>
      </c>
      <c r="S849" t="s">
        <v>8327</v>
      </c>
      <c r="T849" s="17">
        <f>(((Table1[[#This Row],[launched_at]]/60)/60)/24)+DATE(1970,1,1)</f>
        <v>42165.79833333334</v>
      </c>
      <c r="U849" s="17">
        <f>(((Table1[[#This Row],[deadline]]/60)/60)/24)+DATE(1970,1,1)</f>
        <v>42195.79833333334</v>
      </c>
    </row>
    <row r="850" spans="1:21">
      <c r="A850">
        <v>848</v>
      </c>
      <c r="B850" s="3" t="s">
        <v>849</v>
      </c>
      <c r="C850" s="3" t="s">
        <v>4958</v>
      </c>
      <c r="D850" t="str" cm="1">
        <f t="array" ref="D8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850">
        <v>300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 s="6">
        <f>Table1[[#This Row],[pledged]]/Table1[[#This Row],[goal]]</f>
        <v>1</v>
      </c>
      <c r="Q850" s="12">
        <f>Table1[[#This Row],[pledged]]/Table1[[#This Row],[backers_count]]</f>
        <v>18.75</v>
      </c>
      <c r="R850" t="s">
        <v>8325</v>
      </c>
      <c r="S850" t="s">
        <v>8327</v>
      </c>
      <c r="T850" s="17">
        <f>(((Table1[[#This Row],[launched_at]]/60)/60)/24)+DATE(1970,1,1)</f>
        <v>42078.792048611111</v>
      </c>
      <c r="U850" s="17">
        <f>(((Table1[[#This Row],[deadline]]/60)/60)/24)+DATE(1970,1,1)</f>
        <v>42108.792048611111</v>
      </c>
    </row>
    <row r="851" spans="1:21" ht="28.8">
      <c r="A851">
        <v>849</v>
      </c>
      <c r="B851" s="3" t="s">
        <v>850</v>
      </c>
      <c r="C851" s="3" t="s">
        <v>4959</v>
      </c>
      <c r="D851" t="str" cm="1">
        <f t="array" ref="D8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51">
        <v>4000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 s="6">
        <f>Table1[[#This Row],[pledged]]/Table1[[#This Row],[goal]]</f>
        <v>1.1990000000000001</v>
      </c>
      <c r="Q851" s="12">
        <f>Table1[[#This Row],[pledged]]/Table1[[#This Row],[backers_count]]</f>
        <v>41.704347826086959</v>
      </c>
      <c r="R851" t="s">
        <v>8325</v>
      </c>
      <c r="S851" t="s">
        <v>8327</v>
      </c>
      <c r="T851" s="17">
        <f>(((Table1[[#This Row],[launched_at]]/60)/60)/24)+DATE(1970,1,1)</f>
        <v>42051.148888888885</v>
      </c>
      <c r="U851" s="17">
        <f>(((Table1[[#This Row],[deadline]]/60)/60)/24)+DATE(1970,1,1)</f>
        <v>42079.107222222221</v>
      </c>
    </row>
    <row r="852" spans="1:21">
      <c r="A852">
        <v>850</v>
      </c>
      <c r="B852" s="3" t="s">
        <v>851</v>
      </c>
      <c r="C852" s="3" t="s">
        <v>4960</v>
      </c>
      <c r="D852" t="str" cm="1">
        <f t="array" ref="D8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52">
        <v>4000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 s="6">
        <f>Table1[[#This Row],[pledged]]/Table1[[#This Row],[goal]]</f>
        <v>1.55175</v>
      </c>
      <c r="Q852" s="12">
        <f>Table1[[#This Row],[pledged]]/Table1[[#This Row],[backers_count]]</f>
        <v>46.669172932330824</v>
      </c>
      <c r="R852" t="s">
        <v>8325</v>
      </c>
      <c r="S852" t="s">
        <v>8327</v>
      </c>
      <c r="T852" s="17">
        <f>(((Table1[[#This Row],[launched_at]]/60)/60)/24)+DATE(1970,1,1)</f>
        <v>42452.827743055561</v>
      </c>
      <c r="U852" s="17">
        <f>(((Table1[[#This Row],[deadline]]/60)/60)/24)+DATE(1970,1,1)</f>
        <v>42485.207638888889</v>
      </c>
    </row>
    <row r="853" spans="1:21">
      <c r="A853">
        <v>851</v>
      </c>
      <c r="B853" s="3" t="s">
        <v>852</v>
      </c>
      <c r="C853" s="3" t="s">
        <v>4961</v>
      </c>
      <c r="D853" t="str" cm="1">
        <f t="array" ref="D8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53">
        <v>2000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 s="6">
        <f>Table1[[#This Row],[pledged]]/Table1[[#This Row],[goal]]</f>
        <v>1.3045</v>
      </c>
      <c r="Q853" s="12">
        <f>Table1[[#This Row],[pledged]]/Table1[[#This Row],[backers_count]]</f>
        <v>37.271428571428572</v>
      </c>
      <c r="R853" t="s">
        <v>8325</v>
      </c>
      <c r="S853" t="s">
        <v>8327</v>
      </c>
      <c r="T853" s="17">
        <f>(((Table1[[#This Row],[launched_at]]/60)/60)/24)+DATE(1970,1,1)</f>
        <v>42522.880243055552</v>
      </c>
      <c r="U853" s="17">
        <f>(((Table1[[#This Row],[deadline]]/60)/60)/24)+DATE(1970,1,1)</f>
        <v>42582.822916666672</v>
      </c>
    </row>
    <row r="854" spans="1:21">
      <c r="A854">
        <v>852</v>
      </c>
      <c r="B854" s="3" t="s">
        <v>853</v>
      </c>
      <c r="C854" s="3" t="s">
        <v>4962</v>
      </c>
      <c r="D854" t="str" cm="1">
        <f t="array" ref="D8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54">
        <v>3500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 s="6">
        <f>Table1[[#This Row],[pledged]]/Table1[[#This Row],[goal]]</f>
        <v>1.0497142857142858</v>
      </c>
      <c r="Q854" s="12">
        <f>Table1[[#This Row],[pledged]]/Table1[[#This Row],[backers_count]]</f>
        <v>59.258064516129032</v>
      </c>
      <c r="R854" t="s">
        <v>8325</v>
      </c>
      <c r="S854" t="s">
        <v>8327</v>
      </c>
      <c r="T854" s="17">
        <f>(((Table1[[#This Row],[launched_at]]/60)/60)/24)+DATE(1970,1,1)</f>
        <v>42656.805497685185</v>
      </c>
      <c r="U854" s="17">
        <f>(((Table1[[#This Row],[deadline]]/60)/60)/24)+DATE(1970,1,1)</f>
        <v>42667.875</v>
      </c>
    </row>
    <row r="855" spans="1:21">
      <c r="A855">
        <v>853</v>
      </c>
      <c r="B855" s="3" t="s">
        <v>854</v>
      </c>
      <c r="C855" s="3" t="s">
        <v>4963</v>
      </c>
      <c r="D855" t="str" cm="1">
        <f t="array" ref="D8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855">
        <v>300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 s="6">
        <f>Table1[[#This Row],[pledged]]/Table1[[#This Row],[goal]]</f>
        <v>1</v>
      </c>
      <c r="Q855" s="12">
        <f>Table1[[#This Row],[pledged]]/Table1[[#This Row],[backers_count]]</f>
        <v>30</v>
      </c>
      <c r="R855" t="s">
        <v>8325</v>
      </c>
      <c r="S855" t="s">
        <v>8327</v>
      </c>
      <c r="T855" s="17">
        <f>(((Table1[[#This Row],[launched_at]]/60)/60)/24)+DATE(1970,1,1)</f>
        <v>42021.832280092596</v>
      </c>
      <c r="U855" s="17">
        <f>(((Table1[[#This Row],[deadline]]/60)/60)/24)+DATE(1970,1,1)</f>
        <v>42051.832280092596</v>
      </c>
    </row>
    <row r="856" spans="1:21">
      <c r="A856">
        <v>854</v>
      </c>
      <c r="B856" s="3" t="s">
        <v>855</v>
      </c>
      <c r="C856" s="3" t="s">
        <v>4964</v>
      </c>
      <c r="D856" t="str" cm="1">
        <f t="array" ref="D8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856">
        <v>27800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 s="6">
        <f>Table1[[#This Row],[pledged]]/Table1[[#This Row],[goal]]</f>
        <v>1.1822050359712231</v>
      </c>
      <c r="Q856" s="12">
        <f>Table1[[#This Row],[pledged]]/Table1[[#This Row],[backers_count]]</f>
        <v>65.8623246492986</v>
      </c>
      <c r="R856" t="s">
        <v>8325</v>
      </c>
      <c r="S856" t="s">
        <v>8327</v>
      </c>
      <c r="T856" s="17">
        <f>(((Table1[[#This Row],[launched_at]]/60)/60)/24)+DATE(1970,1,1)</f>
        <v>42702.212337962963</v>
      </c>
      <c r="U856" s="17">
        <f>(((Table1[[#This Row],[deadline]]/60)/60)/24)+DATE(1970,1,1)</f>
        <v>42732.212337962963</v>
      </c>
    </row>
    <row r="857" spans="1:21">
      <c r="A857">
        <v>855</v>
      </c>
      <c r="B857" s="3" t="s">
        <v>856</v>
      </c>
      <c r="C857" s="3" t="s">
        <v>4965</v>
      </c>
      <c r="D857" t="str" cm="1">
        <f t="array" ref="D8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57">
        <v>1450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 s="6">
        <f>Table1[[#This Row],[pledged]]/Table1[[#This Row],[goal]]</f>
        <v>1.0344827586206897</v>
      </c>
      <c r="Q857" s="12">
        <f>Table1[[#This Row],[pledged]]/Table1[[#This Row],[backers_count]]</f>
        <v>31.914893617021278</v>
      </c>
      <c r="R857" t="s">
        <v>8325</v>
      </c>
      <c r="S857" t="s">
        <v>8327</v>
      </c>
      <c r="T857" s="17">
        <f>(((Table1[[#This Row],[launched_at]]/60)/60)/24)+DATE(1970,1,1)</f>
        <v>42545.125196759262</v>
      </c>
      <c r="U857" s="17">
        <f>(((Table1[[#This Row],[deadline]]/60)/60)/24)+DATE(1970,1,1)</f>
        <v>42575.125196759262</v>
      </c>
    </row>
    <row r="858" spans="1:21">
      <c r="A858">
        <v>856</v>
      </c>
      <c r="B858" s="3" t="s">
        <v>857</v>
      </c>
      <c r="C858" s="3" t="s">
        <v>4966</v>
      </c>
      <c r="D858" t="str" cm="1">
        <f t="array" ref="D8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858">
        <v>250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 s="6">
        <f>Table1[[#This Row],[pledged]]/Table1[[#This Row],[goal]]</f>
        <v>2.1800000000000002</v>
      </c>
      <c r="Q858" s="12">
        <f>Table1[[#This Row],[pledged]]/Table1[[#This Row],[backers_count]]</f>
        <v>19.464285714285715</v>
      </c>
      <c r="R858" t="s">
        <v>8325</v>
      </c>
      <c r="S858" t="s">
        <v>8327</v>
      </c>
      <c r="T858" s="17">
        <f>(((Table1[[#This Row],[launched_at]]/60)/60)/24)+DATE(1970,1,1)</f>
        <v>42609.311990740738</v>
      </c>
      <c r="U858" s="17">
        <f>(((Table1[[#This Row],[deadline]]/60)/60)/24)+DATE(1970,1,1)</f>
        <v>42668.791666666672</v>
      </c>
    </row>
    <row r="859" spans="1:21">
      <c r="A859">
        <v>857</v>
      </c>
      <c r="B859" s="3" t="s">
        <v>858</v>
      </c>
      <c r="C859" s="3" t="s">
        <v>4967</v>
      </c>
      <c r="D859" t="str" cm="1">
        <f t="array" ref="D8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59">
        <v>1200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 s="6">
        <f>Table1[[#This Row],[pledged]]/Table1[[#This Row],[goal]]</f>
        <v>1</v>
      </c>
      <c r="Q859" s="12">
        <f>Table1[[#This Row],[pledged]]/Table1[[#This Row],[backers_count]]</f>
        <v>50</v>
      </c>
      <c r="R859" t="s">
        <v>8325</v>
      </c>
      <c r="S859" t="s">
        <v>8327</v>
      </c>
      <c r="T859" s="17">
        <f>(((Table1[[#This Row],[launched_at]]/60)/60)/24)+DATE(1970,1,1)</f>
        <v>42291.581377314811</v>
      </c>
      <c r="U859" s="17">
        <f>(((Table1[[#This Row],[deadline]]/60)/60)/24)+DATE(1970,1,1)</f>
        <v>42333.623043981483</v>
      </c>
    </row>
    <row r="860" spans="1:21">
      <c r="A860">
        <v>858</v>
      </c>
      <c r="B860" s="3" t="s">
        <v>859</v>
      </c>
      <c r="C860" s="3" t="s">
        <v>4968</v>
      </c>
      <c r="D860" t="str" cm="1">
        <f t="array" ref="D8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60">
        <v>1200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 s="6">
        <f>Table1[[#This Row],[pledged]]/Table1[[#This Row],[goal]]</f>
        <v>1.4400583333333332</v>
      </c>
      <c r="Q860" s="12">
        <f>Table1[[#This Row],[pledged]]/Table1[[#This Row],[backers_count]]</f>
        <v>22.737763157894737</v>
      </c>
      <c r="R860" t="s">
        <v>8325</v>
      </c>
      <c r="S860" t="s">
        <v>8327</v>
      </c>
      <c r="T860" s="17">
        <f>(((Table1[[#This Row],[launched_at]]/60)/60)/24)+DATE(1970,1,1)</f>
        <v>42079.745578703703</v>
      </c>
      <c r="U860" s="17">
        <f>(((Table1[[#This Row],[deadline]]/60)/60)/24)+DATE(1970,1,1)</f>
        <v>42109.957638888889</v>
      </c>
    </row>
    <row r="861" spans="1:21">
      <c r="A861">
        <v>859</v>
      </c>
      <c r="B861" s="3" t="s">
        <v>860</v>
      </c>
      <c r="C861" s="3" t="s">
        <v>4969</v>
      </c>
      <c r="D861" t="str" cm="1">
        <f t="array" ref="D8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61">
        <v>4000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 s="6">
        <f>Table1[[#This Row],[pledged]]/Table1[[#This Row],[goal]]</f>
        <v>1.0467500000000001</v>
      </c>
      <c r="Q861" s="12">
        <f>Table1[[#This Row],[pledged]]/Table1[[#This Row],[backers_count]]</f>
        <v>42.724489795918366</v>
      </c>
      <c r="R861" t="s">
        <v>8325</v>
      </c>
      <c r="S861" t="s">
        <v>8327</v>
      </c>
      <c r="T861" s="17">
        <f>(((Table1[[#This Row],[launched_at]]/60)/60)/24)+DATE(1970,1,1)</f>
        <v>42128.820231481484</v>
      </c>
      <c r="U861" s="17">
        <f>(((Table1[[#This Row],[deadline]]/60)/60)/24)+DATE(1970,1,1)</f>
        <v>42159</v>
      </c>
    </row>
    <row r="862" spans="1:21">
      <c r="A862">
        <v>860</v>
      </c>
      <c r="B862" s="3" t="s">
        <v>861</v>
      </c>
      <c r="C862" s="3" t="s">
        <v>4970</v>
      </c>
      <c r="D862" t="str" cm="1">
        <f t="array" ref="D8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862">
        <v>14000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 s="6">
        <f>Table1[[#This Row],[pledged]]/Table1[[#This Row],[goal]]</f>
        <v>0.18142857142857144</v>
      </c>
      <c r="Q862" s="12">
        <f>Table1[[#This Row],[pledged]]/Table1[[#This Row],[backers_count]]</f>
        <v>52.916666666666664</v>
      </c>
      <c r="R862" t="s">
        <v>8325</v>
      </c>
      <c r="S862" t="s">
        <v>8328</v>
      </c>
      <c r="T862" s="17">
        <f>(((Table1[[#This Row],[launched_at]]/60)/60)/24)+DATE(1970,1,1)</f>
        <v>41570.482789351852</v>
      </c>
      <c r="U862" s="17">
        <f>(((Table1[[#This Row],[deadline]]/60)/60)/24)+DATE(1970,1,1)</f>
        <v>41600.524456018517</v>
      </c>
    </row>
    <row r="863" spans="1:21">
      <c r="A863">
        <v>861</v>
      </c>
      <c r="B863" s="3" t="s">
        <v>862</v>
      </c>
      <c r="C863" s="3" t="s">
        <v>4971</v>
      </c>
      <c r="D863" t="str" cm="1">
        <f t="array" ref="D8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63">
        <v>4500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 s="6">
        <f>Table1[[#This Row],[pledged]]/Table1[[#This Row],[goal]]</f>
        <v>2.2444444444444444E-2</v>
      </c>
      <c r="Q863" s="12">
        <f>Table1[[#This Row],[pledged]]/Table1[[#This Row],[backers_count]]</f>
        <v>50.5</v>
      </c>
      <c r="R863" t="s">
        <v>8325</v>
      </c>
      <c r="S863" t="s">
        <v>8328</v>
      </c>
      <c r="T863" s="17">
        <f>(((Table1[[#This Row],[launched_at]]/60)/60)/24)+DATE(1970,1,1)</f>
        <v>42599.965324074074</v>
      </c>
      <c r="U863" s="17">
        <f>(((Table1[[#This Row],[deadline]]/60)/60)/24)+DATE(1970,1,1)</f>
        <v>42629.965324074074</v>
      </c>
    </row>
    <row r="864" spans="1:21">
      <c r="A864">
        <v>862</v>
      </c>
      <c r="B864" s="3" t="s">
        <v>863</v>
      </c>
      <c r="C864" s="3" t="s">
        <v>4972</v>
      </c>
      <c r="D864" t="str" cm="1">
        <f t="array" ref="D8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864">
        <v>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 s="6">
        <f>Table1[[#This Row],[pledged]]/Table1[[#This Row],[goal]]</f>
        <v>3.3999999999999998E-3</v>
      </c>
      <c r="Q864" s="12">
        <f>Table1[[#This Row],[pledged]]/Table1[[#This Row],[backers_count]]</f>
        <v>42.5</v>
      </c>
      <c r="R864" t="s">
        <v>8325</v>
      </c>
      <c r="S864" t="s">
        <v>8328</v>
      </c>
      <c r="T864" s="17">
        <f>(((Table1[[#This Row],[launched_at]]/60)/60)/24)+DATE(1970,1,1)</f>
        <v>41559.5549537037</v>
      </c>
      <c r="U864" s="17">
        <f>(((Table1[[#This Row],[deadline]]/60)/60)/24)+DATE(1970,1,1)</f>
        <v>41589.596620370372</v>
      </c>
    </row>
    <row r="865" spans="1:21">
      <c r="A865">
        <v>863</v>
      </c>
      <c r="B865" s="3" t="s">
        <v>864</v>
      </c>
      <c r="C865" s="3" t="s">
        <v>4973</v>
      </c>
      <c r="D865" t="str" cm="1">
        <f t="array" ref="D8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65">
        <v>2000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 s="6">
        <f>Table1[[#This Row],[pledged]]/Table1[[#This Row],[goal]]</f>
        <v>4.4999999999999998E-2</v>
      </c>
      <c r="Q865" s="12">
        <f>Table1[[#This Row],[pledged]]/Table1[[#This Row],[backers_count]]</f>
        <v>18</v>
      </c>
      <c r="R865" t="s">
        <v>8325</v>
      </c>
      <c r="S865" t="s">
        <v>8328</v>
      </c>
      <c r="T865" s="17">
        <f>(((Table1[[#This Row],[launched_at]]/60)/60)/24)+DATE(1970,1,1)</f>
        <v>40921.117662037039</v>
      </c>
      <c r="U865" s="17">
        <f>(((Table1[[#This Row],[deadline]]/60)/60)/24)+DATE(1970,1,1)</f>
        <v>40951.117662037039</v>
      </c>
    </row>
    <row r="866" spans="1:21">
      <c r="A866">
        <v>864</v>
      </c>
      <c r="B866" s="3" t="s">
        <v>865</v>
      </c>
      <c r="C866" s="3" t="s">
        <v>4974</v>
      </c>
      <c r="D866" t="str" cm="1">
        <f t="array" ref="D8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66">
        <v>6500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 s="6">
        <f>Table1[[#This Row],[pledged]]/Table1[[#This Row],[goal]]</f>
        <v>0.41538461538461541</v>
      </c>
      <c r="Q866" s="12">
        <f>Table1[[#This Row],[pledged]]/Table1[[#This Row],[backers_count]]</f>
        <v>34.177215189873415</v>
      </c>
      <c r="R866" t="s">
        <v>8325</v>
      </c>
      <c r="S866" t="s">
        <v>8328</v>
      </c>
      <c r="T866" s="17">
        <f>(((Table1[[#This Row],[launched_at]]/60)/60)/24)+DATE(1970,1,1)</f>
        <v>41541.106921296298</v>
      </c>
      <c r="U866" s="17">
        <f>(((Table1[[#This Row],[deadline]]/60)/60)/24)+DATE(1970,1,1)</f>
        <v>41563.415972222225</v>
      </c>
    </row>
    <row r="867" spans="1:21">
      <c r="A867">
        <v>865</v>
      </c>
      <c r="B867" s="3" t="s">
        <v>866</v>
      </c>
      <c r="C867" s="3" t="s">
        <v>4975</v>
      </c>
      <c r="D867" t="str" cm="1">
        <f t="array" ref="D8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67">
        <v>2200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 s="6">
        <f>Table1[[#This Row],[pledged]]/Table1[[#This Row],[goal]]</f>
        <v>2.0454545454545454E-2</v>
      </c>
      <c r="Q867" s="12">
        <f>Table1[[#This Row],[pledged]]/Table1[[#This Row],[backers_count]]</f>
        <v>22.5</v>
      </c>
      <c r="R867" t="s">
        <v>8325</v>
      </c>
      <c r="S867" t="s">
        <v>8328</v>
      </c>
      <c r="T867" s="17">
        <f>(((Table1[[#This Row],[launched_at]]/60)/60)/24)+DATE(1970,1,1)</f>
        <v>41230.77311342593</v>
      </c>
      <c r="U867" s="17">
        <f>(((Table1[[#This Row],[deadline]]/60)/60)/24)+DATE(1970,1,1)</f>
        <v>41290.77311342593</v>
      </c>
    </row>
    <row r="868" spans="1:21">
      <c r="A868">
        <v>866</v>
      </c>
      <c r="B868" s="3" t="s">
        <v>867</v>
      </c>
      <c r="C868" s="3" t="s">
        <v>4976</v>
      </c>
      <c r="D868" t="str" cm="1">
        <f t="array" ref="D8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68">
        <v>3500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 s="6">
        <f>Table1[[#This Row],[pledged]]/Table1[[#This Row],[goal]]</f>
        <v>0.18285714285714286</v>
      </c>
      <c r="Q868" s="12">
        <f>Table1[[#This Row],[pledged]]/Table1[[#This Row],[backers_count]]</f>
        <v>58.18181818181818</v>
      </c>
      <c r="R868" t="s">
        <v>8325</v>
      </c>
      <c r="S868" t="s">
        <v>8328</v>
      </c>
      <c r="T868" s="17">
        <f>(((Table1[[#This Row],[launched_at]]/60)/60)/24)+DATE(1970,1,1)</f>
        <v>42025.637939814813</v>
      </c>
      <c r="U868" s="17">
        <f>(((Table1[[#This Row],[deadline]]/60)/60)/24)+DATE(1970,1,1)</f>
        <v>42063.631944444445</v>
      </c>
    </row>
    <row r="869" spans="1:21">
      <c r="A869">
        <v>867</v>
      </c>
      <c r="B869" s="3" t="s">
        <v>868</v>
      </c>
      <c r="C869" s="3" t="s">
        <v>4977</v>
      </c>
      <c r="D869" t="str" cm="1">
        <f t="array" ref="D8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69">
        <v>5000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 s="6">
        <f>Table1[[#This Row],[pledged]]/Table1[[#This Row],[goal]]</f>
        <v>0.2402</v>
      </c>
      <c r="Q869" s="12">
        <f>Table1[[#This Row],[pledged]]/Table1[[#This Row],[backers_count]]</f>
        <v>109.18181818181819</v>
      </c>
      <c r="R869" t="s">
        <v>8325</v>
      </c>
      <c r="S869" t="s">
        <v>8328</v>
      </c>
      <c r="T869" s="17">
        <f>(((Table1[[#This Row],[launched_at]]/60)/60)/24)+DATE(1970,1,1)</f>
        <v>40088.105393518519</v>
      </c>
      <c r="U869" s="17">
        <f>(((Table1[[#This Row],[deadline]]/60)/60)/24)+DATE(1970,1,1)</f>
        <v>40148.207638888889</v>
      </c>
    </row>
    <row r="870" spans="1:21">
      <c r="A870">
        <v>868</v>
      </c>
      <c r="B870" s="3" t="s">
        <v>869</v>
      </c>
      <c r="C870" s="3" t="s">
        <v>4978</v>
      </c>
      <c r="D870" t="str" cm="1">
        <f t="array" ref="D8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870">
        <v>45000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 s="6">
        <f>Table1[[#This Row],[pledged]]/Table1[[#This Row],[goal]]</f>
        <v>1.1111111111111111E-3</v>
      </c>
      <c r="Q870" s="12">
        <f>Table1[[#This Row],[pledged]]/Table1[[#This Row],[backers_count]]</f>
        <v>50</v>
      </c>
      <c r="R870" t="s">
        <v>8325</v>
      </c>
      <c r="S870" t="s">
        <v>8328</v>
      </c>
      <c r="T870" s="17">
        <f>(((Table1[[#This Row],[launched_at]]/60)/60)/24)+DATE(1970,1,1)</f>
        <v>41616.027754629627</v>
      </c>
      <c r="U870" s="17">
        <f>(((Table1[[#This Row],[deadline]]/60)/60)/24)+DATE(1970,1,1)</f>
        <v>41646.027754629627</v>
      </c>
    </row>
    <row r="871" spans="1:21">
      <c r="A871">
        <v>869</v>
      </c>
      <c r="B871" s="3" t="s">
        <v>870</v>
      </c>
      <c r="C871" s="3" t="s">
        <v>4979</v>
      </c>
      <c r="D871" t="str" cm="1">
        <f t="array" ref="D8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71">
        <v>8800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 s="6">
        <f>Table1[[#This Row],[pledged]]/Table1[[#This Row],[goal]]</f>
        <v>0.11818181818181818</v>
      </c>
      <c r="Q871" s="12">
        <f>Table1[[#This Row],[pledged]]/Table1[[#This Row],[backers_count]]</f>
        <v>346.66666666666669</v>
      </c>
      <c r="R871" t="s">
        <v>8325</v>
      </c>
      <c r="S871" t="s">
        <v>8328</v>
      </c>
      <c r="T871" s="17">
        <f>(((Table1[[#This Row],[launched_at]]/60)/60)/24)+DATE(1970,1,1)</f>
        <v>41342.845567129632</v>
      </c>
      <c r="U871" s="17">
        <f>(((Table1[[#This Row],[deadline]]/60)/60)/24)+DATE(1970,1,1)</f>
        <v>41372.803900462961</v>
      </c>
    </row>
    <row r="872" spans="1:21">
      <c r="A872">
        <v>870</v>
      </c>
      <c r="B872" s="3" t="s">
        <v>871</v>
      </c>
      <c r="C872" s="3" t="s">
        <v>4980</v>
      </c>
      <c r="D872" t="str" cm="1">
        <f t="array" ref="D8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872">
        <v>20000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 s="6">
        <f>Table1[[#This Row],[pledged]]/Table1[[#This Row],[goal]]</f>
        <v>3.0999999999999999E-3</v>
      </c>
      <c r="Q872" s="12">
        <f>Table1[[#This Row],[pledged]]/Table1[[#This Row],[backers_count]]</f>
        <v>12.4</v>
      </c>
      <c r="R872" t="s">
        <v>8325</v>
      </c>
      <c r="S872" t="s">
        <v>8328</v>
      </c>
      <c r="T872" s="17">
        <f>(((Table1[[#This Row],[launched_at]]/60)/60)/24)+DATE(1970,1,1)</f>
        <v>41488.022256944445</v>
      </c>
      <c r="U872" s="17">
        <f>(((Table1[[#This Row],[deadline]]/60)/60)/24)+DATE(1970,1,1)</f>
        <v>41518.022256944445</v>
      </c>
    </row>
    <row r="873" spans="1:21">
      <c r="A873">
        <v>871</v>
      </c>
      <c r="B873" s="3" t="s">
        <v>872</v>
      </c>
      <c r="C873" s="3" t="s">
        <v>4981</v>
      </c>
      <c r="D873" t="str" cm="1">
        <f t="array" ref="D8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73">
        <v>6000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 s="6">
        <f>Table1[[#This Row],[pledged]]/Table1[[#This Row],[goal]]</f>
        <v>5.4166666666666669E-2</v>
      </c>
      <c r="Q873" s="12">
        <f>Table1[[#This Row],[pledged]]/Table1[[#This Row],[backers_count]]</f>
        <v>27.083333333333332</v>
      </c>
      <c r="R873" t="s">
        <v>8325</v>
      </c>
      <c r="S873" t="s">
        <v>8328</v>
      </c>
      <c r="T873" s="17">
        <f>(((Table1[[#This Row],[launched_at]]/60)/60)/24)+DATE(1970,1,1)</f>
        <v>41577.561284722222</v>
      </c>
      <c r="U873" s="17">
        <f>(((Table1[[#This Row],[deadline]]/60)/60)/24)+DATE(1970,1,1)</f>
        <v>41607.602951388886</v>
      </c>
    </row>
    <row r="874" spans="1:21">
      <c r="A874">
        <v>872</v>
      </c>
      <c r="B874" s="3" t="s">
        <v>873</v>
      </c>
      <c r="C874" s="3" t="s">
        <v>4982</v>
      </c>
      <c r="D874" t="str" cm="1">
        <f t="array" ref="D8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74">
        <v>8000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 s="6">
        <f>Table1[[#This Row],[pledged]]/Table1[[#This Row],[goal]]</f>
        <v>8.1250000000000003E-3</v>
      </c>
      <c r="Q874" s="12">
        <f>Table1[[#This Row],[pledged]]/Table1[[#This Row],[backers_count]]</f>
        <v>32.5</v>
      </c>
      <c r="R874" t="s">
        <v>8325</v>
      </c>
      <c r="S874" t="s">
        <v>8328</v>
      </c>
      <c r="T874" s="17">
        <f>(((Table1[[#This Row],[launched_at]]/60)/60)/24)+DATE(1970,1,1)</f>
        <v>40567.825543981482</v>
      </c>
      <c r="U874" s="17">
        <f>(((Table1[[#This Row],[deadline]]/60)/60)/24)+DATE(1970,1,1)</f>
        <v>40612.825543981482</v>
      </c>
    </row>
    <row r="875" spans="1:21">
      <c r="A875">
        <v>873</v>
      </c>
      <c r="B875" s="3" t="s">
        <v>874</v>
      </c>
      <c r="C875" s="3" t="s">
        <v>4983</v>
      </c>
      <c r="D875" t="str" cm="1">
        <f t="array" ref="D8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75">
        <v>3500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 s="6">
        <f>Table1[[#This Row],[pledged]]/Table1[[#This Row],[goal]]</f>
        <v>1.2857142857142857E-2</v>
      </c>
      <c r="Q875" s="12">
        <f>Table1[[#This Row],[pledged]]/Table1[[#This Row],[backers_count]]</f>
        <v>9</v>
      </c>
      <c r="R875" t="s">
        <v>8325</v>
      </c>
      <c r="S875" t="s">
        <v>8328</v>
      </c>
      <c r="T875" s="17">
        <f>(((Table1[[#This Row],[launched_at]]/60)/60)/24)+DATE(1970,1,1)</f>
        <v>41184.167129629634</v>
      </c>
      <c r="U875" s="17">
        <f>(((Table1[[#This Row],[deadline]]/60)/60)/24)+DATE(1970,1,1)</f>
        <v>41224.208796296298</v>
      </c>
    </row>
    <row r="876" spans="1:21">
      <c r="A876">
        <v>874</v>
      </c>
      <c r="B876" s="3" t="s">
        <v>875</v>
      </c>
      <c r="C876" s="3" t="s">
        <v>4984</v>
      </c>
      <c r="D876" t="str" cm="1">
        <f t="array" ref="D8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76">
        <v>3000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 s="6">
        <f>Table1[[#This Row],[pledged]]/Table1[[#This Row],[goal]]</f>
        <v>0.24333333333333335</v>
      </c>
      <c r="Q876" s="12">
        <f>Table1[[#This Row],[pledged]]/Table1[[#This Row],[backers_count]]</f>
        <v>34.761904761904759</v>
      </c>
      <c r="R876" t="s">
        <v>8325</v>
      </c>
      <c r="S876" t="s">
        <v>8328</v>
      </c>
      <c r="T876" s="17">
        <f>(((Table1[[#This Row],[launched_at]]/60)/60)/24)+DATE(1970,1,1)</f>
        <v>41368.583726851852</v>
      </c>
      <c r="U876" s="17">
        <f>(((Table1[[#This Row],[deadline]]/60)/60)/24)+DATE(1970,1,1)</f>
        <v>41398.583726851852</v>
      </c>
    </row>
    <row r="877" spans="1:21">
      <c r="A877">
        <v>875</v>
      </c>
      <c r="B877" s="3" t="s">
        <v>876</v>
      </c>
      <c r="C877" s="3" t="s">
        <v>4985</v>
      </c>
      <c r="D877" t="str" cm="1">
        <f t="array" ref="D8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77">
        <v>5000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 s="6">
        <f>Table1[[#This Row],[pledged]]/Table1[[#This Row],[goal]]</f>
        <v>0</v>
      </c>
      <c r="Q877" s="12" t="e">
        <f>Table1[[#This Row],[pledged]]/Table1[[#This Row],[backers_count]]</f>
        <v>#DIV/0!</v>
      </c>
      <c r="R877" t="s">
        <v>8325</v>
      </c>
      <c r="S877" t="s">
        <v>8328</v>
      </c>
      <c r="T877" s="17">
        <f>(((Table1[[#This Row],[launched_at]]/60)/60)/24)+DATE(1970,1,1)</f>
        <v>42248.723738425921</v>
      </c>
      <c r="U877" s="17">
        <f>(((Table1[[#This Row],[deadline]]/60)/60)/24)+DATE(1970,1,1)</f>
        <v>42268.723738425921</v>
      </c>
    </row>
    <row r="878" spans="1:21">
      <c r="A878">
        <v>876</v>
      </c>
      <c r="B878" s="3" t="s">
        <v>877</v>
      </c>
      <c r="C878" s="3" t="s">
        <v>4986</v>
      </c>
      <c r="D878" t="str" cm="1">
        <f t="array" ref="D8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78">
        <v>3152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 s="6">
        <f>Table1[[#This Row],[pledged]]/Table1[[#This Row],[goal]]</f>
        <v>0.40799492385786801</v>
      </c>
      <c r="Q878" s="12">
        <f>Table1[[#This Row],[pledged]]/Table1[[#This Row],[backers_count]]</f>
        <v>28.577777777777779</v>
      </c>
      <c r="R878" t="s">
        <v>8325</v>
      </c>
      <c r="S878" t="s">
        <v>8328</v>
      </c>
      <c r="T878" s="17">
        <f>(((Table1[[#This Row],[launched_at]]/60)/60)/24)+DATE(1970,1,1)</f>
        <v>41276.496840277774</v>
      </c>
      <c r="U878" s="17">
        <f>(((Table1[[#This Row],[deadline]]/60)/60)/24)+DATE(1970,1,1)</f>
        <v>41309.496840277774</v>
      </c>
    </row>
    <row r="879" spans="1:21">
      <c r="A879">
        <v>877</v>
      </c>
      <c r="B879" s="3" t="s">
        <v>878</v>
      </c>
      <c r="C879" s="3" t="s">
        <v>4987</v>
      </c>
      <c r="D879" t="str" cm="1">
        <f t="array" ref="D8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79">
        <v>2000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 s="6">
        <f>Table1[[#This Row],[pledged]]/Table1[[#This Row],[goal]]</f>
        <v>0.67549999999999999</v>
      </c>
      <c r="Q879" s="12">
        <f>Table1[[#This Row],[pledged]]/Table1[[#This Row],[backers_count]]</f>
        <v>46.586206896551722</v>
      </c>
      <c r="R879" t="s">
        <v>8325</v>
      </c>
      <c r="S879" t="s">
        <v>8328</v>
      </c>
      <c r="T879" s="17">
        <f>(((Table1[[#This Row],[launched_at]]/60)/60)/24)+DATE(1970,1,1)</f>
        <v>41597.788888888892</v>
      </c>
      <c r="U879" s="17">
        <f>(((Table1[[#This Row],[deadline]]/60)/60)/24)+DATE(1970,1,1)</f>
        <v>41627.788888888892</v>
      </c>
    </row>
    <row r="880" spans="1:21">
      <c r="A880">
        <v>878</v>
      </c>
      <c r="B880" s="3" t="s">
        <v>879</v>
      </c>
      <c r="C880" s="3" t="s">
        <v>4988</v>
      </c>
      <c r="D880" t="str" cm="1">
        <f t="array" ref="D8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80">
        <v>5000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 s="6">
        <f>Table1[[#This Row],[pledged]]/Table1[[#This Row],[goal]]</f>
        <v>1.2999999999999999E-2</v>
      </c>
      <c r="Q880" s="12">
        <f>Table1[[#This Row],[pledged]]/Table1[[#This Row],[backers_count]]</f>
        <v>32.5</v>
      </c>
      <c r="R880" t="s">
        <v>8325</v>
      </c>
      <c r="S880" t="s">
        <v>8328</v>
      </c>
      <c r="T880" s="17">
        <f>(((Table1[[#This Row],[launched_at]]/60)/60)/24)+DATE(1970,1,1)</f>
        <v>40505.232916666668</v>
      </c>
      <c r="U880" s="17">
        <f>(((Table1[[#This Row],[deadline]]/60)/60)/24)+DATE(1970,1,1)</f>
        <v>40535.232916666668</v>
      </c>
    </row>
    <row r="881" spans="1:21">
      <c r="A881">
        <v>879</v>
      </c>
      <c r="B881" s="3" t="s">
        <v>880</v>
      </c>
      <c r="C881" s="3" t="s">
        <v>4989</v>
      </c>
      <c r="D881" t="str" cm="1">
        <f t="array" ref="D8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81">
        <v>2100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 s="6">
        <f>Table1[[#This Row],[pledged]]/Table1[[#This Row],[goal]]</f>
        <v>0.30666666666666664</v>
      </c>
      <c r="Q881" s="12">
        <f>Table1[[#This Row],[pledged]]/Table1[[#This Row],[backers_count]]</f>
        <v>21.466666666666665</v>
      </c>
      <c r="R881" t="s">
        <v>8325</v>
      </c>
      <c r="S881" t="s">
        <v>8328</v>
      </c>
      <c r="T881" s="17">
        <f>(((Table1[[#This Row],[launched_at]]/60)/60)/24)+DATE(1970,1,1)</f>
        <v>41037.829918981479</v>
      </c>
      <c r="U881" s="17">
        <f>(((Table1[[#This Row],[deadline]]/60)/60)/24)+DATE(1970,1,1)</f>
        <v>41058.829918981479</v>
      </c>
    </row>
    <row r="882" spans="1:21">
      <c r="A882">
        <v>880</v>
      </c>
      <c r="B882" s="3" t="s">
        <v>881</v>
      </c>
      <c r="C882" s="3" t="s">
        <v>4990</v>
      </c>
      <c r="D882" t="str" cm="1">
        <f t="array" ref="D8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82">
        <v>3780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 s="6">
        <f>Table1[[#This Row],[pledged]]/Table1[[#This Row],[goal]]</f>
        <v>2.9894179894179893E-2</v>
      </c>
      <c r="Q882" s="12">
        <f>Table1[[#This Row],[pledged]]/Table1[[#This Row],[backers_count]]</f>
        <v>14.125</v>
      </c>
      <c r="R882" t="s">
        <v>8325</v>
      </c>
      <c r="S882" t="s">
        <v>8329</v>
      </c>
      <c r="T882" s="17">
        <f>(((Table1[[#This Row],[launched_at]]/60)/60)/24)+DATE(1970,1,1)</f>
        <v>41179.32104166667</v>
      </c>
      <c r="U882" s="17">
        <f>(((Table1[[#This Row],[deadline]]/60)/60)/24)+DATE(1970,1,1)</f>
        <v>41212.32104166667</v>
      </c>
    </row>
    <row r="883" spans="1:21">
      <c r="A883">
        <v>881</v>
      </c>
      <c r="B883" s="3" t="s">
        <v>882</v>
      </c>
      <c r="C883" s="3" t="s">
        <v>4991</v>
      </c>
      <c r="D883" t="str" cm="1">
        <f t="array" ref="D8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83">
        <v>3750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 s="6">
        <f>Table1[[#This Row],[pledged]]/Table1[[#This Row],[goal]]</f>
        <v>8.0000000000000002E-3</v>
      </c>
      <c r="Q883" s="12">
        <f>Table1[[#This Row],[pledged]]/Table1[[#This Row],[backers_count]]</f>
        <v>30</v>
      </c>
      <c r="R883" t="s">
        <v>8325</v>
      </c>
      <c r="S883" t="s">
        <v>8329</v>
      </c>
      <c r="T883" s="17">
        <f>(((Table1[[#This Row],[launched_at]]/60)/60)/24)+DATE(1970,1,1)</f>
        <v>40877.25099537037</v>
      </c>
      <c r="U883" s="17">
        <f>(((Table1[[#This Row],[deadline]]/60)/60)/24)+DATE(1970,1,1)</f>
        <v>40922.25099537037</v>
      </c>
    </row>
    <row r="884" spans="1:21">
      <c r="A884">
        <v>882</v>
      </c>
      <c r="B884" s="3" t="s">
        <v>883</v>
      </c>
      <c r="C884" s="3" t="s">
        <v>4992</v>
      </c>
      <c r="D884" t="str" cm="1">
        <f t="array" ref="D8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84">
        <v>1500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 s="6">
        <f>Table1[[#This Row],[pledged]]/Table1[[#This Row],[goal]]</f>
        <v>0.20133333333333334</v>
      </c>
      <c r="Q884" s="12">
        <f>Table1[[#This Row],[pledged]]/Table1[[#This Row],[backers_count]]</f>
        <v>21.571428571428573</v>
      </c>
      <c r="R884" t="s">
        <v>8325</v>
      </c>
      <c r="S884" t="s">
        <v>8329</v>
      </c>
      <c r="T884" s="17">
        <f>(((Table1[[#This Row],[launched_at]]/60)/60)/24)+DATE(1970,1,1)</f>
        <v>40759.860532407409</v>
      </c>
      <c r="U884" s="17">
        <f>(((Table1[[#This Row],[deadline]]/60)/60)/24)+DATE(1970,1,1)</f>
        <v>40792.860532407409</v>
      </c>
    </row>
    <row r="885" spans="1:21">
      <c r="A885">
        <v>883</v>
      </c>
      <c r="B885" s="3" t="s">
        <v>884</v>
      </c>
      <c r="C885" s="3" t="s">
        <v>4993</v>
      </c>
      <c r="D885" t="str" cm="1">
        <f t="array" ref="D8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85">
        <v>5000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 s="6">
        <f>Table1[[#This Row],[pledged]]/Table1[[#This Row],[goal]]</f>
        <v>0.4002</v>
      </c>
      <c r="Q885" s="12">
        <f>Table1[[#This Row],[pledged]]/Table1[[#This Row],[backers_count]]</f>
        <v>83.375</v>
      </c>
      <c r="R885" t="s">
        <v>8325</v>
      </c>
      <c r="S885" t="s">
        <v>8329</v>
      </c>
      <c r="T885" s="17">
        <f>(((Table1[[#This Row],[launched_at]]/60)/60)/24)+DATE(1970,1,1)</f>
        <v>42371.935590277775</v>
      </c>
      <c r="U885" s="17">
        <f>(((Table1[[#This Row],[deadline]]/60)/60)/24)+DATE(1970,1,1)</f>
        <v>42431.935590277775</v>
      </c>
    </row>
    <row r="886" spans="1:21">
      <c r="A886">
        <v>884</v>
      </c>
      <c r="B886" s="3" t="s">
        <v>885</v>
      </c>
      <c r="C886" s="3" t="s">
        <v>4994</v>
      </c>
      <c r="D886" t="str" cm="1">
        <f t="array" ref="D8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86">
        <v>2000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 s="6">
        <f>Table1[[#This Row],[pledged]]/Table1[[#This Row],[goal]]</f>
        <v>0.01</v>
      </c>
      <c r="Q886" s="12">
        <f>Table1[[#This Row],[pledged]]/Table1[[#This Row],[backers_count]]</f>
        <v>10</v>
      </c>
      <c r="R886" t="s">
        <v>8325</v>
      </c>
      <c r="S886" t="s">
        <v>8329</v>
      </c>
      <c r="T886" s="17">
        <f>(((Table1[[#This Row],[launched_at]]/60)/60)/24)+DATE(1970,1,1)</f>
        <v>40981.802615740737</v>
      </c>
      <c r="U886" s="17">
        <f>(((Table1[[#This Row],[deadline]]/60)/60)/24)+DATE(1970,1,1)</f>
        <v>41041.104861111111</v>
      </c>
    </row>
    <row r="887" spans="1:21">
      <c r="A887">
        <v>885</v>
      </c>
      <c r="B887" s="3" t="s">
        <v>886</v>
      </c>
      <c r="C887" s="3" t="s">
        <v>4995</v>
      </c>
      <c r="D887" t="str" cm="1">
        <f t="array" ref="D8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87">
        <v>1000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 s="6">
        <f>Table1[[#This Row],[pledged]]/Table1[[#This Row],[goal]]</f>
        <v>0.75</v>
      </c>
      <c r="Q887" s="12">
        <f>Table1[[#This Row],[pledged]]/Table1[[#This Row],[backers_count]]</f>
        <v>35.714285714285715</v>
      </c>
      <c r="R887" t="s">
        <v>8325</v>
      </c>
      <c r="S887" t="s">
        <v>8329</v>
      </c>
      <c r="T887" s="17">
        <f>(((Table1[[#This Row],[launched_at]]/60)/60)/24)+DATE(1970,1,1)</f>
        <v>42713.941099537042</v>
      </c>
      <c r="U887" s="17">
        <f>(((Table1[[#This Row],[deadline]]/60)/60)/24)+DATE(1970,1,1)</f>
        <v>42734.941099537042</v>
      </c>
    </row>
    <row r="888" spans="1:21">
      <c r="A888">
        <v>886</v>
      </c>
      <c r="B888" s="3" t="s">
        <v>887</v>
      </c>
      <c r="C888" s="3" t="s">
        <v>4996</v>
      </c>
      <c r="D888" t="str" cm="1">
        <f t="array" ref="D8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888">
        <v>500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 s="6">
        <f>Table1[[#This Row],[pledged]]/Table1[[#This Row],[goal]]</f>
        <v>0.41</v>
      </c>
      <c r="Q888" s="12">
        <f>Table1[[#This Row],[pledged]]/Table1[[#This Row],[backers_count]]</f>
        <v>29.285714285714285</v>
      </c>
      <c r="R888" t="s">
        <v>8325</v>
      </c>
      <c r="S888" t="s">
        <v>8329</v>
      </c>
      <c r="T888" s="17">
        <f>(((Table1[[#This Row],[launched_at]]/60)/60)/24)+DATE(1970,1,1)</f>
        <v>42603.870520833334</v>
      </c>
      <c r="U888" s="17">
        <f>(((Table1[[#This Row],[deadline]]/60)/60)/24)+DATE(1970,1,1)</f>
        <v>42628.870520833334</v>
      </c>
    </row>
    <row r="889" spans="1:21">
      <c r="A889">
        <v>887</v>
      </c>
      <c r="B889" s="3" t="s">
        <v>888</v>
      </c>
      <c r="C889" s="3" t="s">
        <v>4997</v>
      </c>
      <c r="D889" t="str" cm="1">
        <f t="array" ref="D8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89">
        <v>1000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s="6">
        <f>Table1[[#This Row],[pledged]]/Table1[[#This Row],[goal]]</f>
        <v>0</v>
      </c>
      <c r="Q889" s="12" t="e">
        <f>Table1[[#This Row],[pledged]]/Table1[[#This Row],[backers_count]]</f>
        <v>#DIV/0!</v>
      </c>
      <c r="R889" t="s">
        <v>8325</v>
      </c>
      <c r="S889" t="s">
        <v>8329</v>
      </c>
      <c r="T889" s="17">
        <f>(((Table1[[#This Row],[launched_at]]/60)/60)/24)+DATE(1970,1,1)</f>
        <v>41026.958969907406</v>
      </c>
      <c r="U889" s="17">
        <f>(((Table1[[#This Row],[deadline]]/60)/60)/24)+DATE(1970,1,1)</f>
        <v>41056.958969907406</v>
      </c>
    </row>
    <row r="890" spans="1:21">
      <c r="A890">
        <v>888</v>
      </c>
      <c r="B890" s="3" t="s">
        <v>889</v>
      </c>
      <c r="C890" s="3" t="s">
        <v>4998</v>
      </c>
      <c r="D890" t="str" cm="1">
        <f t="array" ref="D8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90">
        <v>1000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 s="6">
        <f>Table1[[#This Row],[pledged]]/Table1[[#This Row],[goal]]</f>
        <v>7.1999999999999995E-2</v>
      </c>
      <c r="Q890" s="12">
        <f>Table1[[#This Row],[pledged]]/Table1[[#This Row],[backers_count]]</f>
        <v>18</v>
      </c>
      <c r="R890" t="s">
        <v>8325</v>
      </c>
      <c r="S890" t="s">
        <v>8329</v>
      </c>
      <c r="T890" s="17">
        <f>(((Table1[[#This Row],[launched_at]]/60)/60)/24)+DATE(1970,1,1)</f>
        <v>40751.753298611111</v>
      </c>
      <c r="U890" s="17">
        <f>(((Table1[[#This Row],[deadline]]/60)/60)/24)+DATE(1970,1,1)</f>
        <v>40787.25</v>
      </c>
    </row>
    <row r="891" spans="1:21">
      <c r="A891">
        <v>889</v>
      </c>
      <c r="B891" s="3" t="s">
        <v>890</v>
      </c>
      <c r="C891" s="3" t="s">
        <v>4999</v>
      </c>
      <c r="D891" t="str" cm="1">
        <f t="array" ref="D8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891">
        <v>25000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 s="6">
        <f>Table1[[#This Row],[pledged]]/Table1[[#This Row],[goal]]</f>
        <v>9.4412800000000005E-2</v>
      </c>
      <c r="Q891" s="12">
        <f>Table1[[#This Row],[pledged]]/Table1[[#This Row],[backers_count]]</f>
        <v>73.760000000000005</v>
      </c>
      <c r="R891" t="s">
        <v>8325</v>
      </c>
      <c r="S891" t="s">
        <v>8329</v>
      </c>
      <c r="T891" s="17">
        <f>(((Table1[[#This Row],[launched_at]]/60)/60)/24)+DATE(1970,1,1)</f>
        <v>41887.784062500003</v>
      </c>
      <c r="U891" s="17">
        <f>(((Table1[[#This Row],[deadline]]/60)/60)/24)+DATE(1970,1,1)</f>
        <v>41917.784062500003</v>
      </c>
    </row>
    <row r="892" spans="1:21">
      <c r="A892">
        <v>890</v>
      </c>
      <c r="B892" s="3" t="s">
        <v>891</v>
      </c>
      <c r="C892" s="3" t="s">
        <v>5000</v>
      </c>
      <c r="D892" t="str" cm="1">
        <f t="array" ref="D8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92">
        <v>3000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 s="6">
        <f>Table1[[#This Row],[pledged]]/Table1[[#This Row],[goal]]</f>
        <v>4.1666666666666664E-2</v>
      </c>
      <c r="Q892" s="12">
        <f>Table1[[#This Row],[pledged]]/Table1[[#This Row],[backers_count]]</f>
        <v>31.25</v>
      </c>
      <c r="R892" t="s">
        <v>8325</v>
      </c>
      <c r="S892" t="s">
        <v>8329</v>
      </c>
      <c r="T892" s="17">
        <f>(((Table1[[#This Row],[launched_at]]/60)/60)/24)+DATE(1970,1,1)</f>
        <v>41569.698831018519</v>
      </c>
      <c r="U892" s="17">
        <f>(((Table1[[#This Row],[deadline]]/60)/60)/24)+DATE(1970,1,1)</f>
        <v>41599.740497685183</v>
      </c>
    </row>
    <row r="893" spans="1:21">
      <c r="A893">
        <v>891</v>
      </c>
      <c r="B893" s="3" t="s">
        <v>892</v>
      </c>
      <c r="C893" s="3" t="s">
        <v>5001</v>
      </c>
      <c r="D893" t="str" cm="1">
        <f t="array" ref="D8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93">
        <v>8000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 s="6">
        <f>Table1[[#This Row],[pledged]]/Table1[[#This Row],[goal]]</f>
        <v>3.2500000000000001E-2</v>
      </c>
      <c r="Q893" s="12">
        <f>Table1[[#This Row],[pledged]]/Table1[[#This Row],[backers_count]]</f>
        <v>28.888888888888889</v>
      </c>
      <c r="R893" t="s">
        <v>8325</v>
      </c>
      <c r="S893" t="s">
        <v>8329</v>
      </c>
      <c r="T893" s="17">
        <f>(((Table1[[#This Row],[launched_at]]/60)/60)/24)+DATE(1970,1,1)</f>
        <v>41842.031597222223</v>
      </c>
      <c r="U893" s="17">
        <f>(((Table1[[#This Row],[deadline]]/60)/60)/24)+DATE(1970,1,1)</f>
        <v>41872.031597222223</v>
      </c>
    </row>
    <row r="894" spans="1:21">
      <c r="A894">
        <v>892</v>
      </c>
      <c r="B894" s="3" t="s">
        <v>893</v>
      </c>
      <c r="C894" s="3" t="s">
        <v>5002</v>
      </c>
      <c r="D894" t="str" cm="1">
        <f t="array" ref="D8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94">
        <v>6000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 s="6">
        <f>Table1[[#This Row],[pledged]]/Table1[[#This Row],[goal]]</f>
        <v>0.40749999999999997</v>
      </c>
      <c r="Q894" s="12">
        <f>Table1[[#This Row],[pledged]]/Table1[[#This Row],[backers_count]]</f>
        <v>143.8235294117647</v>
      </c>
      <c r="R894" t="s">
        <v>8325</v>
      </c>
      <c r="S894" t="s">
        <v>8329</v>
      </c>
      <c r="T894" s="17">
        <f>(((Table1[[#This Row],[launched_at]]/60)/60)/24)+DATE(1970,1,1)</f>
        <v>40304.20003472222</v>
      </c>
      <c r="U894" s="17">
        <f>(((Table1[[#This Row],[deadline]]/60)/60)/24)+DATE(1970,1,1)</f>
        <v>40391.166666666664</v>
      </c>
    </row>
    <row r="895" spans="1:21">
      <c r="A895">
        <v>893</v>
      </c>
      <c r="B895" s="3" t="s">
        <v>894</v>
      </c>
      <c r="C895" s="3" t="s">
        <v>5003</v>
      </c>
      <c r="D895" t="str" cm="1">
        <f t="array" ref="D8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95">
        <v>2000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 s="6">
        <f>Table1[[#This Row],[pledged]]/Table1[[#This Row],[goal]]</f>
        <v>0.1</v>
      </c>
      <c r="Q895" s="12">
        <f>Table1[[#This Row],[pledged]]/Table1[[#This Row],[backers_count]]</f>
        <v>40</v>
      </c>
      <c r="R895" t="s">
        <v>8325</v>
      </c>
      <c r="S895" t="s">
        <v>8329</v>
      </c>
      <c r="T895" s="17">
        <f>(((Table1[[#This Row],[launched_at]]/60)/60)/24)+DATE(1970,1,1)</f>
        <v>42065.897719907407</v>
      </c>
      <c r="U895" s="17">
        <f>(((Table1[[#This Row],[deadline]]/60)/60)/24)+DATE(1970,1,1)</f>
        <v>42095.856053240743</v>
      </c>
    </row>
    <row r="896" spans="1:21">
      <c r="A896">
        <v>894</v>
      </c>
      <c r="B896" s="3" t="s">
        <v>895</v>
      </c>
      <c r="C896" s="3" t="s">
        <v>5004</v>
      </c>
      <c r="D896" t="str" cm="1">
        <f t="array" ref="D8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896">
        <v>20000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 s="6">
        <f>Table1[[#This Row],[pledged]]/Table1[[#This Row],[goal]]</f>
        <v>0.39169999999999999</v>
      </c>
      <c r="Q896" s="12">
        <f>Table1[[#This Row],[pledged]]/Table1[[#This Row],[backers_count]]</f>
        <v>147.81132075471697</v>
      </c>
      <c r="R896" t="s">
        <v>8325</v>
      </c>
      <c r="S896" t="s">
        <v>8329</v>
      </c>
      <c r="T896" s="17">
        <f>(((Table1[[#This Row],[launched_at]]/60)/60)/24)+DATE(1970,1,1)</f>
        <v>42496.981597222228</v>
      </c>
      <c r="U896" s="17">
        <f>(((Table1[[#This Row],[deadline]]/60)/60)/24)+DATE(1970,1,1)</f>
        <v>42526.981597222228</v>
      </c>
    </row>
    <row r="897" spans="1:21">
      <c r="A897">
        <v>895</v>
      </c>
      <c r="B897" s="3" t="s">
        <v>896</v>
      </c>
      <c r="C897" s="3" t="s">
        <v>5005</v>
      </c>
      <c r="D897" t="str" cm="1">
        <f t="array" ref="D8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97">
        <v>8000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 s="6">
        <f>Table1[[#This Row],[pledged]]/Table1[[#This Row],[goal]]</f>
        <v>2.4375000000000001E-2</v>
      </c>
      <c r="Q897" s="12">
        <f>Table1[[#This Row],[pledged]]/Table1[[#This Row],[backers_count]]</f>
        <v>27.857142857142858</v>
      </c>
      <c r="R897" t="s">
        <v>8325</v>
      </c>
      <c r="S897" t="s">
        <v>8329</v>
      </c>
      <c r="T897" s="17">
        <f>(((Table1[[#This Row],[launched_at]]/60)/60)/24)+DATE(1970,1,1)</f>
        <v>40431.127650462964</v>
      </c>
      <c r="U897" s="17">
        <f>(((Table1[[#This Row],[deadline]]/60)/60)/24)+DATE(1970,1,1)</f>
        <v>40476.127650462964</v>
      </c>
    </row>
    <row r="898" spans="1:21">
      <c r="A898">
        <v>896</v>
      </c>
      <c r="B898" s="3" t="s">
        <v>897</v>
      </c>
      <c r="C898" s="3" t="s">
        <v>5006</v>
      </c>
      <c r="D898" t="str" cm="1">
        <f t="array" ref="D8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898">
        <v>8000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 s="6">
        <f>Table1[[#This Row],[pledged]]/Table1[[#This Row],[goal]]</f>
        <v>0.4</v>
      </c>
      <c r="Q898" s="12">
        <f>Table1[[#This Row],[pledged]]/Table1[[#This Row],[backers_count]]</f>
        <v>44.444444444444443</v>
      </c>
      <c r="R898" t="s">
        <v>8325</v>
      </c>
      <c r="S898" t="s">
        <v>8329</v>
      </c>
      <c r="T898" s="17">
        <f>(((Table1[[#This Row],[launched_at]]/60)/60)/24)+DATE(1970,1,1)</f>
        <v>42218.872986111113</v>
      </c>
      <c r="U898" s="17">
        <f>(((Table1[[#This Row],[deadline]]/60)/60)/24)+DATE(1970,1,1)</f>
        <v>42244.166666666672</v>
      </c>
    </row>
    <row r="899" spans="1:21">
      <c r="A899">
        <v>897</v>
      </c>
      <c r="B899" s="3" t="s">
        <v>898</v>
      </c>
      <c r="C899" s="3" t="s">
        <v>5007</v>
      </c>
      <c r="D899" t="str" cm="1">
        <f t="array" ref="D8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899">
        <v>3000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s="6">
        <f>Table1[[#This Row],[pledged]]/Table1[[#This Row],[goal]]</f>
        <v>0</v>
      </c>
      <c r="Q899" s="12" t="e">
        <f>Table1[[#This Row],[pledged]]/Table1[[#This Row],[backers_count]]</f>
        <v>#DIV/0!</v>
      </c>
      <c r="R899" t="s">
        <v>8325</v>
      </c>
      <c r="S899" t="s">
        <v>8329</v>
      </c>
      <c r="T899" s="17">
        <f>(((Table1[[#This Row],[launched_at]]/60)/60)/24)+DATE(1970,1,1)</f>
        <v>41211.688750000001</v>
      </c>
      <c r="U899" s="17">
        <f>(((Table1[[#This Row],[deadline]]/60)/60)/24)+DATE(1970,1,1)</f>
        <v>41241.730416666665</v>
      </c>
    </row>
    <row r="900" spans="1:21">
      <c r="A900">
        <v>898</v>
      </c>
      <c r="B900" s="3" t="s">
        <v>899</v>
      </c>
      <c r="C900" s="3" t="s">
        <v>5008</v>
      </c>
      <c r="D900" t="str" cm="1">
        <f t="array" ref="D9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00">
        <v>2500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 s="6">
        <f>Table1[[#This Row],[pledged]]/Table1[[#This Row],[goal]]</f>
        <v>2.8000000000000001E-2</v>
      </c>
      <c r="Q900" s="12">
        <f>Table1[[#This Row],[pledged]]/Table1[[#This Row],[backers_count]]</f>
        <v>35</v>
      </c>
      <c r="R900" t="s">
        <v>8325</v>
      </c>
      <c r="S900" t="s">
        <v>8329</v>
      </c>
      <c r="T900" s="17">
        <f>(((Table1[[#This Row],[launched_at]]/60)/60)/24)+DATE(1970,1,1)</f>
        <v>40878.758217592593</v>
      </c>
      <c r="U900" s="17">
        <f>(((Table1[[#This Row],[deadline]]/60)/60)/24)+DATE(1970,1,1)</f>
        <v>40923.758217592593</v>
      </c>
    </row>
    <row r="901" spans="1:21">
      <c r="A901">
        <v>899</v>
      </c>
      <c r="B901" s="3" t="s">
        <v>900</v>
      </c>
      <c r="C901" s="3" t="s">
        <v>5009</v>
      </c>
      <c r="D901" t="str" cm="1">
        <f t="array" ref="D9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901">
        <v>750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 s="6">
        <f>Table1[[#This Row],[pledged]]/Table1[[#This Row],[goal]]</f>
        <v>0.37333333333333335</v>
      </c>
      <c r="Q901" s="12">
        <f>Table1[[#This Row],[pledged]]/Table1[[#This Row],[backers_count]]</f>
        <v>35</v>
      </c>
      <c r="R901" t="s">
        <v>8325</v>
      </c>
      <c r="S901" t="s">
        <v>8329</v>
      </c>
      <c r="T901" s="17">
        <f>(((Table1[[#This Row],[launched_at]]/60)/60)/24)+DATE(1970,1,1)</f>
        <v>40646.099097222221</v>
      </c>
      <c r="U901" s="17">
        <f>(((Table1[[#This Row],[deadline]]/60)/60)/24)+DATE(1970,1,1)</f>
        <v>40691.099097222221</v>
      </c>
    </row>
    <row r="902" spans="1:21">
      <c r="A902">
        <v>900</v>
      </c>
      <c r="B902" s="3" t="s">
        <v>901</v>
      </c>
      <c r="C902" s="3" t="s">
        <v>5010</v>
      </c>
      <c r="D902" t="str" cm="1">
        <f t="array" ref="D9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02">
        <v>5000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 s="6">
        <f>Table1[[#This Row],[pledged]]/Table1[[#This Row],[goal]]</f>
        <v>4.1999999999999997E-3</v>
      </c>
      <c r="Q902" s="12">
        <f>Table1[[#This Row],[pledged]]/Table1[[#This Row],[backers_count]]</f>
        <v>10.5</v>
      </c>
      <c r="R902" t="s">
        <v>8325</v>
      </c>
      <c r="S902" t="s">
        <v>8328</v>
      </c>
      <c r="T902" s="17">
        <f>(((Table1[[#This Row],[launched_at]]/60)/60)/24)+DATE(1970,1,1)</f>
        <v>42429.84956018519</v>
      </c>
      <c r="U902" s="17">
        <f>(((Table1[[#This Row],[deadline]]/60)/60)/24)+DATE(1970,1,1)</f>
        <v>42459.807893518519</v>
      </c>
    </row>
    <row r="903" spans="1:21">
      <c r="A903">
        <v>901</v>
      </c>
      <c r="B903" s="3" t="s">
        <v>902</v>
      </c>
      <c r="C903" s="3" t="s">
        <v>5011</v>
      </c>
      <c r="D903" t="str" cm="1">
        <f t="array" ref="D9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03">
        <v>6500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 s="6">
        <f>Table1[[#This Row],[pledged]]/Table1[[#This Row],[goal]]</f>
        <v>0</v>
      </c>
      <c r="Q903" s="12" t="e">
        <f>Table1[[#This Row],[pledged]]/Table1[[#This Row],[backers_count]]</f>
        <v>#DIV/0!</v>
      </c>
      <c r="R903" t="s">
        <v>8325</v>
      </c>
      <c r="S903" t="s">
        <v>8328</v>
      </c>
      <c r="T903" s="17">
        <f>(((Table1[[#This Row],[launched_at]]/60)/60)/24)+DATE(1970,1,1)</f>
        <v>40291.81150462963</v>
      </c>
      <c r="U903" s="17">
        <f>(((Table1[[#This Row],[deadline]]/60)/60)/24)+DATE(1970,1,1)</f>
        <v>40337.799305555556</v>
      </c>
    </row>
    <row r="904" spans="1:21">
      <c r="A904">
        <v>902</v>
      </c>
      <c r="B904" s="3" t="s">
        <v>903</v>
      </c>
      <c r="C904" s="3" t="s">
        <v>5012</v>
      </c>
      <c r="D904" t="str" cm="1">
        <f t="array" ref="D9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904">
        <v>30000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 s="6">
        <f>Table1[[#This Row],[pledged]]/Table1[[#This Row],[goal]]</f>
        <v>3.0000000000000001E-3</v>
      </c>
      <c r="Q904" s="12">
        <f>Table1[[#This Row],[pledged]]/Table1[[#This Row],[backers_count]]</f>
        <v>30</v>
      </c>
      <c r="R904" t="s">
        <v>8325</v>
      </c>
      <c r="S904" t="s">
        <v>8328</v>
      </c>
      <c r="T904" s="17">
        <f>(((Table1[[#This Row],[launched_at]]/60)/60)/24)+DATE(1970,1,1)</f>
        <v>41829.965532407405</v>
      </c>
      <c r="U904" s="17">
        <f>(((Table1[[#This Row],[deadline]]/60)/60)/24)+DATE(1970,1,1)</f>
        <v>41881.645833333336</v>
      </c>
    </row>
    <row r="905" spans="1:21">
      <c r="A905">
        <v>903</v>
      </c>
      <c r="B905" s="3" t="s">
        <v>904</v>
      </c>
      <c r="C905" s="3" t="s">
        <v>5013</v>
      </c>
      <c r="D905" t="str" cm="1">
        <f t="array" ref="D9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05">
        <v>5000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 s="6">
        <f>Table1[[#This Row],[pledged]]/Table1[[#This Row],[goal]]</f>
        <v>3.2000000000000001E-2</v>
      </c>
      <c r="Q905" s="12">
        <f>Table1[[#This Row],[pledged]]/Table1[[#This Row],[backers_count]]</f>
        <v>40</v>
      </c>
      <c r="R905" t="s">
        <v>8325</v>
      </c>
      <c r="S905" t="s">
        <v>8328</v>
      </c>
      <c r="T905" s="17">
        <f>(((Table1[[#This Row],[launched_at]]/60)/60)/24)+DATE(1970,1,1)</f>
        <v>41149.796064814815</v>
      </c>
      <c r="U905" s="17">
        <f>(((Table1[[#This Row],[deadline]]/60)/60)/24)+DATE(1970,1,1)</f>
        <v>41175.100694444445</v>
      </c>
    </row>
    <row r="906" spans="1:21">
      <c r="A906">
        <v>904</v>
      </c>
      <c r="B906" s="3" t="s">
        <v>905</v>
      </c>
      <c r="C906" s="3" t="s">
        <v>5014</v>
      </c>
      <c r="D906" t="str" cm="1">
        <f t="array" ref="D9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06">
        <v>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 s="6">
        <f>Table1[[#This Row],[pledged]]/Table1[[#This Row],[goal]]</f>
        <v>3.0200000000000001E-3</v>
      </c>
      <c r="Q906" s="12">
        <f>Table1[[#This Row],[pledged]]/Table1[[#This Row],[backers_count]]</f>
        <v>50.333333333333336</v>
      </c>
      <c r="R906" t="s">
        <v>8325</v>
      </c>
      <c r="S906" t="s">
        <v>8328</v>
      </c>
      <c r="T906" s="17">
        <f>(((Table1[[#This Row],[launched_at]]/60)/60)/24)+DATE(1970,1,1)</f>
        <v>42342.080289351856</v>
      </c>
      <c r="U906" s="17">
        <f>(((Table1[[#This Row],[deadline]]/60)/60)/24)+DATE(1970,1,1)</f>
        <v>42372.080289351856</v>
      </c>
    </row>
    <row r="907" spans="1:21">
      <c r="A907">
        <v>905</v>
      </c>
      <c r="B907" s="3" t="s">
        <v>906</v>
      </c>
      <c r="C907" s="3" t="s">
        <v>5015</v>
      </c>
      <c r="D907" t="str" cm="1">
        <f t="array" ref="D9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07">
        <v>6500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 s="6">
        <f>Table1[[#This Row],[pledged]]/Table1[[#This Row],[goal]]</f>
        <v>3.0153846153846153E-2</v>
      </c>
      <c r="Q907" s="12">
        <f>Table1[[#This Row],[pledged]]/Table1[[#This Row],[backers_count]]</f>
        <v>32.666666666666664</v>
      </c>
      <c r="R907" t="s">
        <v>8325</v>
      </c>
      <c r="S907" t="s">
        <v>8328</v>
      </c>
      <c r="T907" s="17">
        <f>(((Table1[[#This Row],[launched_at]]/60)/60)/24)+DATE(1970,1,1)</f>
        <v>40507.239884259259</v>
      </c>
      <c r="U907" s="17">
        <f>(((Table1[[#This Row],[deadline]]/60)/60)/24)+DATE(1970,1,1)</f>
        <v>40567.239884259259</v>
      </c>
    </row>
    <row r="908" spans="1:21">
      <c r="A908">
        <v>906</v>
      </c>
      <c r="B908" s="3" t="s">
        <v>907</v>
      </c>
      <c r="C908" s="3" t="s">
        <v>5016</v>
      </c>
      <c r="D908" t="str" cm="1">
        <f t="array" ref="D9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908">
        <v>15000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 s="6">
        <f>Table1[[#This Row],[pledged]]/Table1[[#This Row],[goal]]</f>
        <v>0</v>
      </c>
      <c r="Q908" s="12" t="e">
        <f>Table1[[#This Row],[pledged]]/Table1[[#This Row],[backers_count]]</f>
        <v>#DIV/0!</v>
      </c>
      <c r="R908" t="s">
        <v>8325</v>
      </c>
      <c r="S908" t="s">
        <v>8328</v>
      </c>
      <c r="T908" s="17">
        <f>(((Table1[[#This Row],[launched_at]]/60)/60)/24)+DATE(1970,1,1)</f>
        <v>41681.189699074072</v>
      </c>
      <c r="U908" s="17">
        <f>(((Table1[[#This Row],[deadline]]/60)/60)/24)+DATE(1970,1,1)</f>
        <v>41711.148032407407</v>
      </c>
    </row>
    <row r="909" spans="1:21">
      <c r="A909">
        <v>907</v>
      </c>
      <c r="B909" s="3" t="s">
        <v>908</v>
      </c>
      <c r="C909" s="3" t="s">
        <v>5017</v>
      </c>
      <c r="D909" t="str" cm="1">
        <f t="array" ref="D9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09">
        <v>2900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 s="6">
        <f>Table1[[#This Row],[pledged]]/Table1[[#This Row],[goal]]</f>
        <v>0</v>
      </c>
      <c r="Q909" s="12" t="e">
        <f>Table1[[#This Row],[pledged]]/Table1[[#This Row],[backers_count]]</f>
        <v>#DIV/0!</v>
      </c>
      <c r="R909" t="s">
        <v>8325</v>
      </c>
      <c r="S909" t="s">
        <v>8328</v>
      </c>
      <c r="T909" s="17">
        <f>(((Table1[[#This Row],[launched_at]]/60)/60)/24)+DATE(1970,1,1)</f>
        <v>40767.192395833335</v>
      </c>
      <c r="U909" s="17">
        <f>(((Table1[[#This Row],[deadline]]/60)/60)/24)+DATE(1970,1,1)</f>
        <v>40797.192395833335</v>
      </c>
    </row>
    <row r="910" spans="1:21">
      <c r="A910">
        <v>908</v>
      </c>
      <c r="B910" s="3" t="s">
        <v>909</v>
      </c>
      <c r="C910" s="3" t="s">
        <v>5018</v>
      </c>
      <c r="D910" t="str" cm="1">
        <f t="array" ref="D9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10">
        <v>2500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 s="6">
        <f>Table1[[#This Row],[pledged]]/Table1[[#This Row],[goal]]</f>
        <v>0</v>
      </c>
      <c r="Q910" s="12" t="e">
        <f>Table1[[#This Row],[pledged]]/Table1[[#This Row],[backers_count]]</f>
        <v>#DIV/0!</v>
      </c>
      <c r="R910" t="s">
        <v>8325</v>
      </c>
      <c r="S910" t="s">
        <v>8328</v>
      </c>
      <c r="T910" s="17">
        <f>(((Table1[[#This Row],[launched_at]]/60)/60)/24)+DATE(1970,1,1)</f>
        <v>40340.801562499997</v>
      </c>
      <c r="U910" s="17">
        <f>(((Table1[[#This Row],[deadline]]/60)/60)/24)+DATE(1970,1,1)</f>
        <v>40386.207638888889</v>
      </c>
    </row>
    <row r="911" spans="1:21">
      <c r="A911">
        <v>909</v>
      </c>
      <c r="B911" s="3" t="s">
        <v>910</v>
      </c>
      <c r="C911" s="3" t="s">
        <v>5019</v>
      </c>
      <c r="D911" t="str" cm="1">
        <f t="array" ref="D9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911">
        <v>16000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 s="6">
        <f>Table1[[#This Row],[pledged]]/Table1[[#This Row],[goal]]</f>
        <v>3.2500000000000001E-2</v>
      </c>
      <c r="Q911" s="12">
        <f>Table1[[#This Row],[pledged]]/Table1[[#This Row],[backers_count]]</f>
        <v>65</v>
      </c>
      <c r="R911" t="s">
        <v>8325</v>
      </c>
      <c r="S911" t="s">
        <v>8328</v>
      </c>
      <c r="T911" s="17">
        <f>(((Table1[[#This Row],[launched_at]]/60)/60)/24)+DATE(1970,1,1)</f>
        <v>41081.69027777778</v>
      </c>
      <c r="U911" s="17">
        <f>(((Table1[[#This Row],[deadline]]/60)/60)/24)+DATE(1970,1,1)</f>
        <v>41113.166666666664</v>
      </c>
    </row>
    <row r="912" spans="1:21">
      <c r="A912">
        <v>910</v>
      </c>
      <c r="B912" s="3" t="s">
        <v>911</v>
      </c>
      <c r="C912" s="3" t="s">
        <v>5020</v>
      </c>
      <c r="D912" t="str" cm="1">
        <f t="array" ref="D9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912">
        <v>550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 s="6">
        <f>Table1[[#This Row],[pledged]]/Table1[[#This Row],[goal]]</f>
        <v>0.22363636363636363</v>
      </c>
      <c r="Q912" s="12">
        <f>Table1[[#This Row],[pledged]]/Table1[[#This Row],[backers_count]]</f>
        <v>24.6</v>
      </c>
      <c r="R912" t="s">
        <v>8325</v>
      </c>
      <c r="S912" t="s">
        <v>8328</v>
      </c>
      <c r="T912" s="17">
        <f>(((Table1[[#This Row],[launched_at]]/60)/60)/24)+DATE(1970,1,1)</f>
        <v>42737.545358796298</v>
      </c>
      <c r="U912" s="17">
        <f>(((Table1[[#This Row],[deadline]]/60)/60)/24)+DATE(1970,1,1)</f>
        <v>42797.545358796298</v>
      </c>
    </row>
    <row r="913" spans="1:21">
      <c r="A913">
        <v>911</v>
      </c>
      <c r="B913" s="3" t="s">
        <v>912</v>
      </c>
      <c r="C913" s="3" t="s">
        <v>5021</v>
      </c>
      <c r="D913" t="str" cm="1">
        <f t="array" ref="D9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13">
        <v>100000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 s="6">
        <f>Table1[[#This Row],[pledged]]/Table1[[#This Row],[goal]]</f>
        <v>0</v>
      </c>
      <c r="Q913" s="12" t="e">
        <f>Table1[[#This Row],[pledged]]/Table1[[#This Row],[backers_count]]</f>
        <v>#DIV/0!</v>
      </c>
      <c r="R913" t="s">
        <v>8325</v>
      </c>
      <c r="S913" t="s">
        <v>8328</v>
      </c>
      <c r="T913" s="17">
        <f>(((Table1[[#This Row],[launched_at]]/60)/60)/24)+DATE(1970,1,1)</f>
        <v>41642.005150462966</v>
      </c>
      <c r="U913" s="17">
        <f>(((Table1[[#This Row],[deadline]]/60)/60)/24)+DATE(1970,1,1)</f>
        <v>41663.005150462966</v>
      </c>
    </row>
    <row r="914" spans="1:21">
      <c r="A914">
        <v>912</v>
      </c>
      <c r="B914" s="3" t="s">
        <v>913</v>
      </c>
      <c r="C914" s="3" t="s">
        <v>5022</v>
      </c>
      <c r="D914" t="str" cm="1">
        <f t="array" ref="D9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14">
        <v>3500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 s="6">
        <f>Table1[[#This Row],[pledged]]/Table1[[#This Row],[goal]]</f>
        <v>8.5714285714285719E-3</v>
      </c>
      <c r="Q914" s="12">
        <f>Table1[[#This Row],[pledged]]/Table1[[#This Row],[backers_count]]</f>
        <v>15</v>
      </c>
      <c r="R914" t="s">
        <v>8325</v>
      </c>
      <c r="S914" t="s">
        <v>8328</v>
      </c>
      <c r="T914" s="17">
        <f>(((Table1[[#This Row],[launched_at]]/60)/60)/24)+DATE(1970,1,1)</f>
        <v>41194.109340277777</v>
      </c>
      <c r="U914" s="17">
        <f>(((Table1[[#This Row],[deadline]]/60)/60)/24)+DATE(1970,1,1)</f>
        <v>41254.151006944441</v>
      </c>
    </row>
    <row r="915" spans="1:21">
      <c r="A915">
        <v>913</v>
      </c>
      <c r="B915" s="3" t="s">
        <v>914</v>
      </c>
      <c r="C915" s="3" t="s">
        <v>5023</v>
      </c>
      <c r="D915" t="str" cm="1">
        <f t="array" ref="D9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915">
        <v>30000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 s="6">
        <f>Table1[[#This Row],[pledged]]/Table1[[#This Row],[goal]]</f>
        <v>6.6066666666666662E-2</v>
      </c>
      <c r="Q915" s="12">
        <f>Table1[[#This Row],[pledged]]/Table1[[#This Row],[backers_count]]</f>
        <v>82.583333333333329</v>
      </c>
      <c r="R915" t="s">
        <v>8325</v>
      </c>
      <c r="S915" t="s">
        <v>8328</v>
      </c>
      <c r="T915" s="17">
        <f>(((Table1[[#This Row],[launched_at]]/60)/60)/24)+DATE(1970,1,1)</f>
        <v>41004.139108796298</v>
      </c>
      <c r="U915" s="17">
        <f>(((Table1[[#This Row],[deadline]]/60)/60)/24)+DATE(1970,1,1)</f>
        <v>41034.139108796298</v>
      </c>
    </row>
    <row r="916" spans="1:21">
      <c r="A916">
        <v>914</v>
      </c>
      <c r="B916" s="3" t="s">
        <v>915</v>
      </c>
      <c r="C916" s="3" t="s">
        <v>5024</v>
      </c>
      <c r="D916" t="str" cm="1">
        <f t="array" ref="D9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16">
        <v>1500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 s="6">
        <f>Table1[[#This Row],[pledged]]/Table1[[#This Row],[goal]]</f>
        <v>0</v>
      </c>
      <c r="Q916" s="12" t="e">
        <f>Table1[[#This Row],[pledged]]/Table1[[#This Row],[backers_count]]</f>
        <v>#DIV/0!</v>
      </c>
      <c r="R916" t="s">
        <v>8325</v>
      </c>
      <c r="S916" t="s">
        <v>8328</v>
      </c>
      <c r="T916" s="17">
        <f>(((Table1[[#This Row],[launched_at]]/60)/60)/24)+DATE(1970,1,1)</f>
        <v>41116.763275462967</v>
      </c>
      <c r="U916" s="17">
        <f>(((Table1[[#This Row],[deadline]]/60)/60)/24)+DATE(1970,1,1)</f>
        <v>41146.763275462967</v>
      </c>
    </row>
    <row r="917" spans="1:21">
      <c r="A917">
        <v>915</v>
      </c>
      <c r="B917" s="3" t="s">
        <v>916</v>
      </c>
      <c r="C917" s="3" t="s">
        <v>5025</v>
      </c>
      <c r="D917" t="str" cm="1">
        <f t="array" ref="D9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17">
        <v>6500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 s="6">
        <f>Table1[[#This Row],[pledged]]/Table1[[#This Row],[goal]]</f>
        <v>5.7692307692307696E-2</v>
      </c>
      <c r="Q917" s="12">
        <f>Table1[[#This Row],[pledged]]/Table1[[#This Row],[backers_count]]</f>
        <v>41.666666666666664</v>
      </c>
      <c r="R917" t="s">
        <v>8325</v>
      </c>
      <c r="S917" t="s">
        <v>8328</v>
      </c>
      <c r="T917" s="17">
        <f>(((Table1[[#This Row],[launched_at]]/60)/60)/24)+DATE(1970,1,1)</f>
        <v>40937.679560185185</v>
      </c>
      <c r="U917" s="17">
        <f>(((Table1[[#This Row],[deadline]]/60)/60)/24)+DATE(1970,1,1)</f>
        <v>40969.207638888889</v>
      </c>
    </row>
    <row r="918" spans="1:21">
      <c r="A918">
        <v>916</v>
      </c>
      <c r="B918" s="3" t="s">
        <v>917</v>
      </c>
      <c r="C918" s="3" t="s">
        <v>5026</v>
      </c>
      <c r="D918" t="str" cm="1">
        <f t="array" ref="D9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18">
        <v>3300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 s="6">
        <f>Table1[[#This Row],[pledged]]/Table1[[#This Row],[goal]]</f>
        <v>0</v>
      </c>
      <c r="Q918" s="12" t="e">
        <f>Table1[[#This Row],[pledged]]/Table1[[#This Row],[backers_count]]</f>
        <v>#DIV/0!</v>
      </c>
      <c r="R918" t="s">
        <v>8325</v>
      </c>
      <c r="S918" t="s">
        <v>8328</v>
      </c>
      <c r="T918" s="17">
        <f>(((Table1[[#This Row],[launched_at]]/60)/60)/24)+DATE(1970,1,1)</f>
        <v>40434.853402777779</v>
      </c>
      <c r="U918" s="17">
        <f>(((Table1[[#This Row],[deadline]]/60)/60)/24)+DATE(1970,1,1)</f>
        <v>40473.208333333336</v>
      </c>
    </row>
    <row r="919" spans="1:21">
      <c r="A919">
        <v>917</v>
      </c>
      <c r="B919" s="3" t="s">
        <v>918</v>
      </c>
      <c r="C919" s="3" t="s">
        <v>5027</v>
      </c>
      <c r="D919" t="str" cm="1">
        <f t="array" ref="D9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19">
        <v>5000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 s="6">
        <f>Table1[[#This Row],[pledged]]/Table1[[#This Row],[goal]]</f>
        <v>6.0000000000000001E-3</v>
      </c>
      <c r="Q919" s="12">
        <f>Table1[[#This Row],[pledged]]/Table1[[#This Row],[backers_count]]</f>
        <v>30</v>
      </c>
      <c r="R919" t="s">
        <v>8325</v>
      </c>
      <c r="S919" t="s">
        <v>8328</v>
      </c>
      <c r="T919" s="17">
        <f>(((Table1[[#This Row],[launched_at]]/60)/60)/24)+DATE(1970,1,1)</f>
        <v>41802.94363425926</v>
      </c>
      <c r="U919" s="17">
        <f>(((Table1[[#This Row],[deadline]]/60)/60)/24)+DATE(1970,1,1)</f>
        <v>41834.104166666664</v>
      </c>
    </row>
    <row r="920" spans="1:21">
      <c r="A920">
        <v>918</v>
      </c>
      <c r="B920" s="3" t="s">
        <v>919</v>
      </c>
      <c r="C920" s="3" t="s">
        <v>5028</v>
      </c>
      <c r="D920" t="str" cm="1">
        <f t="array" ref="D9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20">
        <v>3900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 s="6">
        <f>Table1[[#This Row],[pledged]]/Table1[[#This Row],[goal]]</f>
        <v>5.0256410256410255E-2</v>
      </c>
      <c r="Q920" s="12">
        <f>Table1[[#This Row],[pledged]]/Table1[[#This Row],[backers_count]]</f>
        <v>19.600000000000001</v>
      </c>
      <c r="R920" t="s">
        <v>8325</v>
      </c>
      <c r="S920" t="s">
        <v>8328</v>
      </c>
      <c r="T920" s="17">
        <f>(((Table1[[#This Row],[launched_at]]/60)/60)/24)+DATE(1970,1,1)</f>
        <v>41944.916215277779</v>
      </c>
      <c r="U920" s="17">
        <f>(((Table1[[#This Row],[deadline]]/60)/60)/24)+DATE(1970,1,1)</f>
        <v>41974.957881944443</v>
      </c>
    </row>
    <row r="921" spans="1:21">
      <c r="A921">
        <v>919</v>
      </c>
      <c r="B921" s="3" t="s">
        <v>920</v>
      </c>
      <c r="C921" s="3" t="s">
        <v>5029</v>
      </c>
      <c r="D921" t="str" cm="1">
        <f t="array" ref="D9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921">
        <v>20000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 s="6">
        <f>Table1[[#This Row],[pledged]]/Table1[[#This Row],[goal]]</f>
        <v>5.0000000000000001E-3</v>
      </c>
      <c r="Q921" s="12">
        <f>Table1[[#This Row],[pledged]]/Table1[[#This Row],[backers_count]]</f>
        <v>100</v>
      </c>
      <c r="R921" t="s">
        <v>8325</v>
      </c>
      <c r="S921" t="s">
        <v>8328</v>
      </c>
      <c r="T921" s="17">
        <f>(((Table1[[#This Row],[launched_at]]/60)/60)/24)+DATE(1970,1,1)</f>
        <v>41227.641724537039</v>
      </c>
      <c r="U921" s="17">
        <f>(((Table1[[#This Row],[deadline]]/60)/60)/24)+DATE(1970,1,1)</f>
        <v>41262.641724537039</v>
      </c>
    </row>
    <row r="922" spans="1:21">
      <c r="A922">
        <v>920</v>
      </c>
      <c r="B922" s="3" t="s">
        <v>921</v>
      </c>
      <c r="C922" s="3" t="s">
        <v>5030</v>
      </c>
      <c r="D922" t="str" cm="1">
        <f t="array" ref="D9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22">
        <v>5500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 s="6">
        <f>Table1[[#This Row],[pledged]]/Table1[[#This Row],[goal]]</f>
        <v>0</v>
      </c>
      <c r="Q922" s="12" t="e">
        <f>Table1[[#This Row],[pledged]]/Table1[[#This Row],[backers_count]]</f>
        <v>#DIV/0!</v>
      </c>
      <c r="R922" t="s">
        <v>8325</v>
      </c>
      <c r="S922" t="s">
        <v>8328</v>
      </c>
      <c r="T922" s="17">
        <f>(((Table1[[#This Row],[launched_at]]/60)/60)/24)+DATE(1970,1,1)</f>
        <v>41562.67155092593</v>
      </c>
      <c r="U922" s="17">
        <f>(((Table1[[#This Row],[deadline]]/60)/60)/24)+DATE(1970,1,1)</f>
        <v>41592.713217592594</v>
      </c>
    </row>
    <row r="923" spans="1:21">
      <c r="A923">
        <v>921</v>
      </c>
      <c r="B923" s="3" t="s">
        <v>922</v>
      </c>
      <c r="C923" s="3" t="s">
        <v>5031</v>
      </c>
      <c r="D923" t="str" cm="1">
        <f t="array" ref="D9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923">
        <v>15000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 s="6">
        <f>Table1[[#This Row],[pledged]]/Table1[[#This Row],[goal]]</f>
        <v>0.309</v>
      </c>
      <c r="Q923" s="12">
        <f>Table1[[#This Row],[pledged]]/Table1[[#This Row],[backers_count]]</f>
        <v>231.75</v>
      </c>
      <c r="R923" t="s">
        <v>8325</v>
      </c>
      <c r="S923" t="s">
        <v>8328</v>
      </c>
      <c r="T923" s="17">
        <f>(((Table1[[#This Row],[launched_at]]/60)/60)/24)+DATE(1970,1,1)</f>
        <v>40847.171018518515</v>
      </c>
      <c r="U923" s="17">
        <f>(((Table1[[#This Row],[deadline]]/60)/60)/24)+DATE(1970,1,1)</f>
        <v>40889.212685185186</v>
      </c>
    </row>
    <row r="924" spans="1:21">
      <c r="A924">
        <v>922</v>
      </c>
      <c r="B924" s="3" t="s">
        <v>923</v>
      </c>
      <c r="C924" s="3" t="s">
        <v>5032</v>
      </c>
      <c r="D924" t="str" cm="1">
        <f t="array" ref="D9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924">
        <v>27000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 s="6">
        <f>Table1[[#This Row],[pledged]]/Table1[[#This Row],[goal]]</f>
        <v>0.21037037037037037</v>
      </c>
      <c r="Q924" s="12">
        <f>Table1[[#This Row],[pledged]]/Table1[[#This Row],[backers_count]]</f>
        <v>189.33333333333334</v>
      </c>
      <c r="R924" t="s">
        <v>8325</v>
      </c>
      <c r="S924" t="s">
        <v>8328</v>
      </c>
      <c r="T924" s="17">
        <f>(((Table1[[#This Row],[launched_at]]/60)/60)/24)+DATE(1970,1,1)</f>
        <v>41878.530011574076</v>
      </c>
      <c r="U924" s="17">
        <f>(((Table1[[#This Row],[deadline]]/60)/60)/24)+DATE(1970,1,1)</f>
        <v>41913.530011574076</v>
      </c>
    </row>
    <row r="925" spans="1:21">
      <c r="A925">
        <v>923</v>
      </c>
      <c r="B925" s="3" t="s">
        <v>924</v>
      </c>
      <c r="C925" s="3" t="s">
        <v>5033</v>
      </c>
      <c r="D925" t="str" cm="1">
        <f t="array" ref="D9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925">
        <v>15000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 s="6">
        <f>Table1[[#This Row],[pledged]]/Table1[[#This Row],[goal]]</f>
        <v>2.1999999999999999E-2</v>
      </c>
      <c r="Q925" s="12">
        <f>Table1[[#This Row],[pledged]]/Table1[[#This Row],[backers_count]]</f>
        <v>55</v>
      </c>
      <c r="R925" t="s">
        <v>8325</v>
      </c>
      <c r="S925" t="s">
        <v>8328</v>
      </c>
      <c r="T925" s="17">
        <f>(((Table1[[#This Row],[launched_at]]/60)/60)/24)+DATE(1970,1,1)</f>
        <v>41934.959756944445</v>
      </c>
      <c r="U925" s="17">
        <f>(((Table1[[#This Row],[deadline]]/60)/60)/24)+DATE(1970,1,1)</f>
        <v>41965.001423611116</v>
      </c>
    </row>
    <row r="926" spans="1:21">
      <c r="A926">
        <v>924</v>
      </c>
      <c r="B926" s="3" t="s">
        <v>925</v>
      </c>
      <c r="C926" s="3" t="s">
        <v>5034</v>
      </c>
      <c r="D926" t="str" cm="1">
        <f t="array" ref="D9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26">
        <v>3000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 s="6">
        <f>Table1[[#This Row],[pledged]]/Table1[[#This Row],[goal]]</f>
        <v>0.109</v>
      </c>
      <c r="Q926" s="12">
        <f>Table1[[#This Row],[pledged]]/Table1[[#This Row],[backers_count]]</f>
        <v>21.8</v>
      </c>
      <c r="R926" t="s">
        <v>8325</v>
      </c>
      <c r="S926" t="s">
        <v>8328</v>
      </c>
      <c r="T926" s="17">
        <f>(((Table1[[#This Row],[launched_at]]/60)/60)/24)+DATE(1970,1,1)</f>
        <v>41288.942928240744</v>
      </c>
      <c r="U926" s="17">
        <f>(((Table1[[#This Row],[deadline]]/60)/60)/24)+DATE(1970,1,1)</f>
        <v>41318.942928240744</v>
      </c>
    </row>
    <row r="927" spans="1:21">
      <c r="A927">
        <v>925</v>
      </c>
      <c r="B927" s="3" t="s">
        <v>926</v>
      </c>
      <c r="C927" s="3" t="s">
        <v>5035</v>
      </c>
      <c r="D927" t="str" cm="1">
        <f t="array" ref="D9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27">
        <v>6000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 s="6">
        <f>Table1[[#This Row],[pledged]]/Table1[[#This Row],[goal]]</f>
        <v>2.6666666666666668E-2</v>
      </c>
      <c r="Q927" s="12">
        <f>Table1[[#This Row],[pledged]]/Table1[[#This Row],[backers_count]]</f>
        <v>32</v>
      </c>
      <c r="R927" t="s">
        <v>8325</v>
      </c>
      <c r="S927" t="s">
        <v>8328</v>
      </c>
      <c r="T927" s="17">
        <f>(((Table1[[#This Row],[launched_at]]/60)/60)/24)+DATE(1970,1,1)</f>
        <v>41575.880914351852</v>
      </c>
      <c r="U927" s="17">
        <f>(((Table1[[#This Row],[deadline]]/60)/60)/24)+DATE(1970,1,1)</f>
        <v>41605.922581018516</v>
      </c>
    </row>
    <row r="928" spans="1:21" ht="28.8">
      <c r="A928">
        <v>926</v>
      </c>
      <c r="B928" s="3" t="s">
        <v>927</v>
      </c>
      <c r="C928" s="3" t="s">
        <v>5036</v>
      </c>
      <c r="D928" t="str" cm="1">
        <f t="array" ref="D9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28">
        <v>7000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 s="6">
        <f>Table1[[#This Row],[pledged]]/Table1[[#This Row],[goal]]</f>
        <v>0</v>
      </c>
      <c r="Q928" s="12" t="e">
        <f>Table1[[#This Row],[pledged]]/Table1[[#This Row],[backers_count]]</f>
        <v>#DIV/0!</v>
      </c>
      <c r="R928" t="s">
        <v>8325</v>
      </c>
      <c r="S928" t="s">
        <v>8328</v>
      </c>
      <c r="T928" s="17">
        <f>(((Table1[[#This Row],[launched_at]]/60)/60)/24)+DATE(1970,1,1)</f>
        <v>40338.02002314815</v>
      </c>
      <c r="U928" s="17">
        <f>(((Table1[[#This Row],[deadline]]/60)/60)/24)+DATE(1970,1,1)</f>
        <v>40367.944444444445</v>
      </c>
    </row>
    <row r="929" spans="1:21">
      <c r="A929">
        <v>927</v>
      </c>
      <c r="B929" s="3" t="s">
        <v>928</v>
      </c>
      <c r="C929" s="3" t="s">
        <v>5037</v>
      </c>
      <c r="D929" t="str" cm="1">
        <f t="array" ref="D9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929">
        <v>20000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 s="6">
        <f>Table1[[#This Row],[pledged]]/Table1[[#This Row],[goal]]</f>
        <v>0</v>
      </c>
      <c r="Q929" s="12" t="e">
        <f>Table1[[#This Row],[pledged]]/Table1[[#This Row],[backers_count]]</f>
        <v>#DIV/0!</v>
      </c>
      <c r="R929" t="s">
        <v>8325</v>
      </c>
      <c r="S929" t="s">
        <v>8328</v>
      </c>
      <c r="T929" s="17">
        <f>(((Table1[[#This Row],[launched_at]]/60)/60)/24)+DATE(1970,1,1)</f>
        <v>41013.822858796295</v>
      </c>
      <c r="U929" s="17">
        <f>(((Table1[[#This Row],[deadline]]/60)/60)/24)+DATE(1970,1,1)</f>
        <v>41043.822858796295</v>
      </c>
    </row>
    <row r="930" spans="1:21">
      <c r="A930">
        <v>928</v>
      </c>
      <c r="B930" s="3" t="s">
        <v>929</v>
      </c>
      <c r="C930" s="3" t="s">
        <v>5038</v>
      </c>
      <c r="D930" t="str" cm="1">
        <f t="array" ref="D9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930">
        <v>14500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 s="6">
        <f>Table1[[#This Row],[pledged]]/Table1[[#This Row],[goal]]</f>
        <v>0.10862068965517241</v>
      </c>
      <c r="Q930" s="12">
        <f>Table1[[#This Row],[pledged]]/Table1[[#This Row],[backers_count]]</f>
        <v>56.25</v>
      </c>
      <c r="R930" t="s">
        <v>8325</v>
      </c>
      <c r="S930" t="s">
        <v>8328</v>
      </c>
      <c r="T930" s="17">
        <f>(((Table1[[#This Row],[launched_at]]/60)/60)/24)+DATE(1970,1,1)</f>
        <v>41180.86241898148</v>
      </c>
      <c r="U930" s="17">
        <f>(((Table1[[#This Row],[deadline]]/60)/60)/24)+DATE(1970,1,1)</f>
        <v>41231</v>
      </c>
    </row>
    <row r="931" spans="1:21">
      <c r="A931">
        <v>929</v>
      </c>
      <c r="B931" s="3" t="s">
        <v>930</v>
      </c>
      <c r="C931" s="3" t="s">
        <v>5039</v>
      </c>
      <c r="D931" t="str" cm="1">
        <f t="array" ref="D9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931">
        <v>500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 s="6">
        <f>Table1[[#This Row],[pledged]]/Table1[[#This Row],[goal]]</f>
        <v>0</v>
      </c>
      <c r="Q931" s="12" t="e">
        <f>Table1[[#This Row],[pledged]]/Table1[[#This Row],[backers_count]]</f>
        <v>#DIV/0!</v>
      </c>
      <c r="R931" t="s">
        <v>8325</v>
      </c>
      <c r="S931" t="s">
        <v>8328</v>
      </c>
      <c r="T931" s="17">
        <f>(((Table1[[#This Row],[launched_at]]/60)/60)/24)+DATE(1970,1,1)</f>
        <v>40978.238067129627</v>
      </c>
      <c r="U931" s="17">
        <f>(((Table1[[#This Row],[deadline]]/60)/60)/24)+DATE(1970,1,1)</f>
        <v>41008.196400462963</v>
      </c>
    </row>
    <row r="932" spans="1:21">
      <c r="A932">
        <v>930</v>
      </c>
      <c r="B932" s="3" t="s">
        <v>931</v>
      </c>
      <c r="C932" s="3" t="s">
        <v>5040</v>
      </c>
      <c r="D932" t="str" cm="1">
        <f t="array" ref="D9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932">
        <v>900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 s="6">
        <f>Table1[[#This Row],[pledged]]/Table1[[#This Row],[goal]]</f>
        <v>0.38333333333333336</v>
      </c>
      <c r="Q932" s="12">
        <f>Table1[[#This Row],[pledged]]/Table1[[#This Row],[backers_count]]</f>
        <v>69</v>
      </c>
      <c r="R932" t="s">
        <v>8325</v>
      </c>
      <c r="S932" t="s">
        <v>8328</v>
      </c>
      <c r="T932" s="17">
        <f>(((Table1[[#This Row],[launched_at]]/60)/60)/24)+DATE(1970,1,1)</f>
        <v>40312.915578703702</v>
      </c>
      <c r="U932" s="17">
        <f>(((Table1[[#This Row],[deadline]]/60)/60)/24)+DATE(1970,1,1)</f>
        <v>40354.897222222222</v>
      </c>
    </row>
    <row r="933" spans="1:21">
      <c r="A933">
        <v>931</v>
      </c>
      <c r="B933" s="3" t="s">
        <v>932</v>
      </c>
      <c r="C933" s="3" t="s">
        <v>5041</v>
      </c>
      <c r="D933" t="str" cm="1">
        <f t="array" ref="D9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33">
        <v>2000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 s="6">
        <f>Table1[[#This Row],[pledged]]/Table1[[#This Row],[goal]]</f>
        <v>6.5500000000000003E-2</v>
      </c>
      <c r="Q933" s="12">
        <f>Table1[[#This Row],[pledged]]/Table1[[#This Row],[backers_count]]</f>
        <v>18.714285714285715</v>
      </c>
      <c r="R933" t="s">
        <v>8325</v>
      </c>
      <c r="S933" t="s">
        <v>8328</v>
      </c>
      <c r="T933" s="17">
        <f>(((Table1[[#This Row],[launched_at]]/60)/60)/24)+DATE(1970,1,1)</f>
        <v>41680.359976851854</v>
      </c>
      <c r="U933" s="17">
        <f>(((Table1[[#This Row],[deadline]]/60)/60)/24)+DATE(1970,1,1)</f>
        <v>41714.916666666664</v>
      </c>
    </row>
    <row r="934" spans="1:21">
      <c r="A934">
        <v>932</v>
      </c>
      <c r="B934" s="3" t="s">
        <v>933</v>
      </c>
      <c r="C934" s="3" t="s">
        <v>5042</v>
      </c>
      <c r="D934" t="str" cm="1">
        <f t="array" ref="D9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34">
        <v>9500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 s="6">
        <f>Table1[[#This Row],[pledged]]/Table1[[#This Row],[goal]]</f>
        <v>0.14536842105263159</v>
      </c>
      <c r="Q934" s="12">
        <f>Table1[[#This Row],[pledged]]/Table1[[#This Row],[backers_count]]</f>
        <v>46.033333333333331</v>
      </c>
      <c r="R934" t="s">
        <v>8325</v>
      </c>
      <c r="S934" t="s">
        <v>8328</v>
      </c>
      <c r="T934" s="17">
        <f>(((Table1[[#This Row],[launched_at]]/60)/60)/24)+DATE(1970,1,1)</f>
        <v>41310.969270833331</v>
      </c>
      <c r="U934" s="17">
        <f>(((Table1[[#This Row],[deadline]]/60)/60)/24)+DATE(1970,1,1)</f>
        <v>41355.927604166667</v>
      </c>
    </row>
    <row r="935" spans="1:21">
      <c r="A935">
        <v>933</v>
      </c>
      <c r="B935" s="3" t="s">
        <v>934</v>
      </c>
      <c r="C935" s="3" t="s">
        <v>5043</v>
      </c>
      <c r="D935" t="str" cm="1">
        <f t="array" ref="D9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35">
        <v>2000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 s="6">
        <f>Table1[[#This Row],[pledged]]/Table1[[#This Row],[goal]]</f>
        <v>0.06</v>
      </c>
      <c r="Q935" s="12">
        <f>Table1[[#This Row],[pledged]]/Table1[[#This Row],[backers_count]]</f>
        <v>60</v>
      </c>
      <c r="R935" t="s">
        <v>8325</v>
      </c>
      <c r="S935" t="s">
        <v>8328</v>
      </c>
      <c r="T935" s="17">
        <f>(((Table1[[#This Row],[launched_at]]/60)/60)/24)+DATE(1970,1,1)</f>
        <v>41711.169085648151</v>
      </c>
      <c r="U935" s="17">
        <f>(((Table1[[#This Row],[deadline]]/60)/60)/24)+DATE(1970,1,1)</f>
        <v>41771.169085648151</v>
      </c>
    </row>
    <row r="936" spans="1:21">
      <c r="A936">
        <v>934</v>
      </c>
      <c r="B936" s="3" t="s">
        <v>935</v>
      </c>
      <c r="C936" s="3" t="s">
        <v>5044</v>
      </c>
      <c r="D936" t="str" cm="1">
        <f t="array" ref="D9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36">
        <v>5000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 s="6">
        <f>Table1[[#This Row],[pledged]]/Table1[[#This Row],[goal]]</f>
        <v>0.30399999999999999</v>
      </c>
      <c r="Q936" s="12">
        <f>Table1[[#This Row],[pledged]]/Table1[[#This Row],[backers_count]]</f>
        <v>50.666666666666664</v>
      </c>
      <c r="R936" t="s">
        <v>8325</v>
      </c>
      <c r="S936" t="s">
        <v>8328</v>
      </c>
      <c r="T936" s="17">
        <f>(((Table1[[#This Row],[launched_at]]/60)/60)/24)+DATE(1970,1,1)</f>
        <v>41733.737083333333</v>
      </c>
      <c r="U936" s="17">
        <f>(((Table1[[#This Row],[deadline]]/60)/60)/24)+DATE(1970,1,1)</f>
        <v>41763.25</v>
      </c>
    </row>
    <row r="937" spans="1:21">
      <c r="A937">
        <v>935</v>
      </c>
      <c r="B937" s="3" t="s">
        <v>936</v>
      </c>
      <c r="C937" s="3" t="s">
        <v>5045</v>
      </c>
      <c r="D937" t="str" cm="1">
        <f t="array" ref="D9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37">
        <v>3500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 s="6">
        <f>Table1[[#This Row],[pledged]]/Table1[[#This Row],[goal]]</f>
        <v>1.4285714285714285E-2</v>
      </c>
      <c r="Q937" s="12">
        <f>Table1[[#This Row],[pledged]]/Table1[[#This Row],[backers_count]]</f>
        <v>25</v>
      </c>
      <c r="R937" t="s">
        <v>8325</v>
      </c>
      <c r="S937" t="s">
        <v>8328</v>
      </c>
      <c r="T937" s="17">
        <f>(((Table1[[#This Row],[launched_at]]/60)/60)/24)+DATE(1970,1,1)</f>
        <v>42368.333668981482</v>
      </c>
      <c r="U937" s="17">
        <f>(((Table1[[#This Row],[deadline]]/60)/60)/24)+DATE(1970,1,1)</f>
        <v>42398.333668981482</v>
      </c>
    </row>
    <row r="938" spans="1:21">
      <c r="A938">
        <v>936</v>
      </c>
      <c r="B938" s="3" t="s">
        <v>937</v>
      </c>
      <c r="C938" s="3" t="s">
        <v>5046</v>
      </c>
      <c r="D938" t="str" cm="1">
        <f t="array" ref="D9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38">
        <v>1400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 s="6">
        <f>Table1[[#This Row],[pledged]]/Table1[[#This Row],[goal]]</f>
        <v>0</v>
      </c>
      <c r="Q938" s="12" t="e">
        <f>Table1[[#This Row],[pledged]]/Table1[[#This Row],[backers_count]]</f>
        <v>#DIV/0!</v>
      </c>
      <c r="R938" t="s">
        <v>8325</v>
      </c>
      <c r="S938" t="s">
        <v>8328</v>
      </c>
      <c r="T938" s="17">
        <f>(((Table1[[#This Row],[launched_at]]/60)/60)/24)+DATE(1970,1,1)</f>
        <v>40883.024178240739</v>
      </c>
      <c r="U938" s="17">
        <f>(((Table1[[#This Row],[deadline]]/60)/60)/24)+DATE(1970,1,1)</f>
        <v>40926.833333333336</v>
      </c>
    </row>
    <row r="939" spans="1:21">
      <c r="A939">
        <v>937</v>
      </c>
      <c r="B939" s="3" t="s">
        <v>938</v>
      </c>
      <c r="C939" s="3" t="s">
        <v>5047</v>
      </c>
      <c r="D939" t="str" cm="1">
        <f t="array" ref="D9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39">
        <v>3500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 s="6">
        <f>Table1[[#This Row],[pledged]]/Table1[[#This Row],[goal]]</f>
        <v>1.1428571428571429E-2</v>
      </c>
      <c r="Q939" s="12">
        <f>Table1[[#This Row],[pledged]]/Table1[[#This Row],[backers_count]]</f>
        <v>20</v>
      </c>
      <c r="R939" t="s">
        <v>8325</v>
      </c>
      <c r="S939" t="s">
        <v>8328</v>
      </c>
      <c r="T939" s="17">
        <f>(((Table1[[#This Row],[launched_at]]/60)/60)/24)+DATE(1970,1,1)</f>
        <v>41551.798113425924</v>
      </c>
      <c r="U939" s="17">
        <f>(((Table1[[#This Row],[deadline]]/60)/60)/24)+DATE(1970,1,1)</f>
        <v>41581.839780092596</v>
      </c>
    </row>
    <row r="940" spans="1:21" ht="28.8">
      <c r="A940">
        <v>938</v>
      </c>
      <c r="B940" s="3" t="s">
        <v>939</v>
      </c>
      <c r="C940" s="3" t="s">
        <v>5048</v>
      </c>
      <c r="D940" t="str" cm="1">
        <f t="array" ref="D9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40">
        <v>7000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 s="6">
        <f>Table1[[#This Row],[pledged]]/Table1[[#This Row],[goal]]</f>
        <v>3.5714285714285713E-3</v>
      </c>
      <c r="Q940" s="12">
        <f>Table1[[#This Row],[pledged]]/Table1[[#This Row],[backers_count]]</f>
        <v>25</v>
      </c>
      <c r="R940" t="s">
        <v>8325</v>
      </c>
      <c r="S940" t="s">
        <v>8328</v>
      </c>
      <c r="T940" s="17">
        <f>(((Table1[[#This Row],[launched_at]]/60)/60)/24)+DATE(1970,1,1)</f>
        <v>41124.479722222226</v>
      </c>
      <c r="U940" s="17">
        <f>(((Table1[[#This Row],[deadline]]/60)/60)/24)+DATE(1970,1,1)</f>
        <v>41154.479722222226</v>
      </c>
    </row>
    <row r="941" spans="1:21">
      <c r="A941">
        <v>939</v>
      </c>
      <c r="B941" s="3" t="s">
        <v>940</v>
      </c>
      <c r="C941" s="3" t="s">
        <v>5049</v>
      </c>
      <c r="D941" t="str" cm="1">
        <f t="array" ref="D9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41">
        <v>2750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 s="6">
        <f>Table1[[#This Row],[pledged]]/Table1[[#This Row],[goal]]</f>
        <v>1.4545454545454545E-2</v>
      </c>
      <c r="Q941" s="12">
        <f>Table1[[#This Row],[pledged]]/Table1[[#This Row],[backers_count]]</f>
        <v>20</v>
      </c>
      <c r="R941" t="s">
        <v>8325</v>
      </c>
      <c r="S941" t="s">
        <v>8328</v>
      </c>
      <c r="T941" s="17">
        <f>(((Table1[[#This Row],[launched_at]]/60)/60)/24)+DATE(1970,1,1)</f>
        <v>41416.763171296298</v>
      </c>
      <c r="U941" s="17">
        <f>(((Table1[[#This Row],[deadline]]/60)/60)/24)+DATE(1970,1,1)</f>
        <v>41455.831944444442</v>
      </c>
    </row>
    <row r="942" spans="1:21">
      <c r="A942">
        <v>940</v>
      </c>
      <c r="B942" s="3" t="s">
        <v>941</v>
      </c>
      <c r="C942" s="3" t="s">
        <v>5050</v>
      </c>
      <c r="D942" t="str" cm="1">
        <f t="array" ref="D9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42">
        <v>9000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 s="6">
        <f>Table1[[#This Row],[pledged]]/Table1[[#This Row],[goal]]</f>
        <v>0.17155555555555554</v>
      </c>
      <c r="Q942" s="12">
        <f>Table1[[#This Row],[pledged]]/Table1[[#This Row],[backers_count]]</f>
        <v>110.28571428571429</v>
      </c>
      <c r="R942" t="s">
        <v>8319</v>
      </c>
      <c r="S942" t="s">
        <v>8321</v>
      </c>
      <c r="T942" s="17">
        <f>(((Table1[[#This Row],[launched_at]]/60)/60)/24)+DATE(1970,1,1)</f>
        <v>42182.008402777778</v>
      </c>
      <c r="U942" s="17">
        <f>(((Table1[[#This Row],[deadline]]/60)/60)/24)+DATE(1970,1,1)</f>
        <v>42227.008402777778</v>
      </c>
    </row>
    <row r="943" spans="1:21">
      <c r="A943">
        <v>941</v>
      </c>
      <c r="B943" s="3" t="s">
        <v>942</v>
      </c>
      <c r="C943" s="3" t="s">
        <v>5051</v>
      </c>
      <c r="D943" t="str" cm="1">
        <f t="array" ref="D9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43">
        <v>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 s="6">
        <f>Table1[[#This Row],[pledged]]/Table1[[#This Row],[goal]]</f>
        <v>2.3220000000000001E-2</v>
      </c>
      <c r="Q943" s="12">
        <f>Table1[[#This Row],[pledged]]/Table1[[#This Row],[backers_count]]</f>
        <v>37.451612903225808</v>
      </c>
      <c r="R943" t="s">
        <v>8319</v>
      </c>
      <c r="S943" t="s">
        <v>8321</v>
      </c>
      <c r="T943" s="17">
        <f>(((Table1[[#This Row],[launched_at]]/60)/60)/24)+DATE(1970,1,1)</f>
        <v>42746.096585648149</v>
      </c>
      <c r="U943" s="17">
        <f>(((Table1[[#This Row],[deadline]]/60)/60)/24)+DATE(1970,1,1)</f>
        <v>42776.096585648149</v>
      </c>
    </row>
    <row r="944" spans="1:21">
      <c r="A944">
        <v>942</v>
      </c>
      <c r="B944" s="3" t="s">
        <v>943</v>
      </c>
      <c r="C944" s="3" t="s">
        <v>5052</v>
      </c>
      <c r="D944" t="str" cm="1">
        <f t="array" ref="D9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44">
        <v>7500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 s="6">
        <f>Table1[[#This Row],[pledged]]/Table1[[#This Row],[goal]]</f>
        <v>8.9066666666666669E-2</v>
      </c>
      <c r="Q944" s="12">
        <f>Table1[[#This Row],[pledged]]/Table1[[#This Row],[backers_count]]</f>
        <v>41.75</v>
      </c>
      <c r="R944" t="s">
        <v>8319</v>
      </c>
      <c r="S944" t="s">
        <v>8321</v>
      </c>
      <c r="T944" s="17">
        <f>(((Table1[[#This Row],[launched_at]]/60)/60)/24)+DATE(1970,1,1)</f>
        <v>42382.843287037031</v>
      </c>
      <c r="U944" s="17">
        <f>(((Table1[[#This Row],[deadline]]/60)/60)/24)+DATE(1970,1,1)</f>
        <v>42418.843287037031</v>
      </c>
    </row>
    <row r="945" spans="1:21">
      <c r="A945">
        <v>943</v>
      </c>
      <c r="B945" s="3" t="s">
        <v>944</v>
      </c>
      <c r="C945" s="3" t="s">
        <v>5053</v>
      </c>
      <c r="D945" t="str" cm="1">
        <f t="array" ref="D9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45">
        <v>3000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 s="6">
        <f>Table1[[#This Row],[pledged]]/Table1[[#This Row],[goal]]</f>
        <v>9.633333333333334E-2</v>
      </c>
      <c r="Q945" s="12">
        <f>Table1[[#This Row],[pledged]]/Table1[[#This Row],[backers_count]]</f>
        <v>24.083333333333332</v>
      </c>
      <c r="R945" t="s">
        <v>8319</v>
      </c>
      <c r="S945" t="s">
        <v>8321</v>
      </c>
      <c r="T945" s="17">
        <f>(((Table1[[#This Row],[launched_at]]/60)/60)/24)+DATE(1970,1,1)</f>
        <v>42673.66788194445</v>
      </c>
      <c r="U945" s="17">
        <f>(((Table1[[#This Row],[deadline]]/60)/60)/24)+DATE(1970,1,1)</f>
        <v>42703.709548611107</v>
      </c>
    </row>
    <row r="946" spans="1:21">
      <c r="A946">
        <v>944</v>
      </c>
      <c r="B946" s="3" t="s">
        <v>945</v>
      </c>
      <c r="C946" s="3" t="s">
        <v>5054</v>
      </c>
      <c r="D946" t="str" cm="1">
        <f t="array" ref="D9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46">
        <v>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 s="6">
        <f>Table1[[#This Row],[pledged]]/Table1[[#This Row],[goal]]</f>
        <v>0.13325999999999999</v>
      </c>
      <c r="Q946" s="12">
        <f>Table1[[#This Row],[pledged]]/Table1[[#This Row],[backers_count]]</f>
        <v>69.40625</v>
      </c>
      <c r="R946" t="s">
        <v>8319</v>
      </c>
      <c r="S946" t="s">
        <v>8321</v>
      </c>
      <c r="T946" s="17">
        <f>(((Table1[[#This Row],[launched_at]]/60)/60)/24)+DATE(1970,1,1)</f>
        <v>42444.583912037036</v>
      </c>
      <c r="U946" s="17">
        <f>(((Table1[[#This Row],[deadline]]/60)/60)/24)+DATE(1970,1,1)</f>
        <v>42478.583333333328</v>
      </c>
    </row>
    <row r="947" spans="1:21">
      <c r="A947">
        <v>945</v>
      </c>
      <c r="B947" s="3" t="s">
        <v>946</v>
      </c>
      <c r="C947" s="3" t="s">
        <v>5055</v>
      </c>
      <c r="D947" t="str" cm="1">
        <f t="array" ref="D9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47">
        <v>100000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 s="6">
        <f>Table1[[#This Row],[pledged]]/Table1[[#This Row],[goal]]</f>
        <v>2.4840000000000001E-2</v>
      </c>
      <c r="Q947" s="12">
        <f>Table1[[#This Row],[pledged]]/Table1[[#This Row],[backers_count]]</f>
        <v>155.25</v>
      </c>
      <c r="R947" t="s">
        <v>8319</v>
      </c>
      <c r="S947" t="s">
        <v>8321</v>
      </c>
      <c r="T947" s="17">
        <f>(((Table1[[#This Row],[launched_at]]/60)/60)/24)+DATE(1970,1,1)</f>
        <v>42732.872986111113</v>
      </c>
      <c r="U947" s="17">
        <f>(((Table1[[#This Row],[deadline]]/60)/60)/24)+DATE(1970,1,1)</f>
        <v>42784.999305555553</v>
      </c>
    </row>
    <row r="948" spans="1:21">
      <c r="A948">
        <v>946</v>
      </c>
      <c r="B948" s="3" t="s">
        <v>947</v>
      </c>
      <c r="C948" s="3" t="s">
        <v>5056</v>
      </c>
      <c r="D948" t="str" cm="1">
        <f t="array" ref="D9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948">
        <v>15000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 s="6">
        <f>Table1[[#This Row],[pledged]]/Table1[[#This Row],[goal]]</f>
        <v>1.9066666666666666E-2</v>
      </c>
      <c r="Q948" s="12">
        <f>Table1[[#This Row],[pledged]]/Table1[[#This Row],[backers_count]]</f>
        <v>57.2</v>
      </c>
      <c r="R948" t="s">
        <v>8319</v>
      </c>
      <c r="S948" t="s">
        <v>8321</v>
      </c>
      <c r="T948" s="17">
        <f>(((Table1[[#This Row],[launched_at]]/60)/60)/24)+DATE(1970,1,1)</f>
        <v>42592.750555555554</v>
      </c>
      <c r="U948" s="17">
        <f>(((Table1[[#This Row],[deadline]]/60)/60)/24)+DATE(1970,1,1)</f>
        <v>42622.750555555554</v>
      </c>
    </row>
    <row r="949" spans="1:21">
      <c r="A949">
        <v>947</v>
      </c>
      <c r="B949" s="3" t="s">
        <v>948</v>
      </c>
      <c r="C949" s="3" t="s">
        <v>5057</v>
      </c>
      <c r="D949" t="str" cm="1">
        <f t="array" ref="D9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949">
        <v>850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s="6">
        <f>Table1[[#This Row],[pledged]]/Table1[[#This Row],[goal]]</f>
        <v>0</v>
      </c>
      <c r="Q949" s="12" t="e">
        <f>Table1[[#This Row],[pledged]]/Table1[[#This Row],[backers_count]]</f>
        <v>#DIV/0!</v>
      </c>
      <c r="R949" t="s">
        <v>8319</v>
      </c>
      <c r="S949" t="s">
        <v>8321</v>
      </c>
      <c r="T949" s="17">
        <f>(((Table1[[#This Row],[launched_at]]/60)/60)/24)+DATE(1970,1,1)</f>
        <v>42491.781319444446</v>
      </c>
      <c r="U949" s="17">
        <f>(((Table1[[#This Row],[deadline]]/60)/60)/24)+DATE(1970,1,1)</f>
        <v>42551.781319444446</v>
      </c>
    </row>
    <row r="950" spans="1:21" ht="28.8">
      <c r="A950">
        <v>948</v>
      </c>
      <c r="B950" s="3" t="s">
        <v>949</v>
      </c>
      <c r="C950" s="3" t="s">
        <v>5058</v>
      </c>
      <c r="D950" t="str" cm="1">
        <f t="array" ref="D9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50">
        <v>4000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 s="6">
        <f>Table1[[#This Row],[pledged]]/Table1[[#This Row],[goal]]</f>
        <v>0.12</v>
      </c>
      <c r="Q950" s="12">
        <f>Table1[[#This Row],[pledged]]/Table1[[#This Row],[backers_count]]</f>
        <v>60</v>
      </c>
      <c r="R950" t="s">
        <v>8319</v>
      </c>
      <c r="S950" t="s">
        <v>8321</v>
      </c>
      <c r="T950" s="17">
        <f>(((Table1[[#This Row],[launched_at]]/60)/60)/24)+DATE(1970,1,1)</f>
        <v>42411.828287037039</v>
      </c>
      <c r="U950" s="17">
        <f>(((Table1[[#This Row],[deadline]]/60)/60)/24)+DATE(1970,1,1)</f>
        <v>42441.828287037039</v>
      </c>
    </row>
    <row r="951" spans="1:21">
      <c r="A951">
        <v>949</v>
      </c>
      <c r="B951" s="3" t="s">
        <v>950</v>
      </c>
      <c r="C951" s="3" t="s">
        <v>5059</v>
      </c>
      <c r="D951" t="str" cm="1">
        <f t="array" ref="D9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951">
        <v>20000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 s="6">
        <f>Table1[[#This Row],[pledged]]/Table1[[#This Row],[goal]]</f>
        <v>1.3650000000000001E-2</v>
      </c>
      <c r="Q951" s="12">
        <f>Table1[[#This Row],[pledged]]/Table1[[#This Row],[backers_count]]</f>
        <v>39</v>
      </c>
      <c r="R951" t="s">
        <v>8319</v>
      </c>
      <c r="S951" t="s">
        <v>8321</v>
      </c>
      <c r="T951" s="17">
        <f>(((Table1[[#This Row],[launched_at]]/60)/60)/24)+DATE(1970,1,1)</f>
        <v>42361.043703703705</v>
      </c>
      <c r="U951" s="17">
        <f>(((Table1[[#This Row],[deadline]]/60)/60)/24)+DATE(1970,1,1)</f>
        <v>42421.043703703705</v>
      </c>
    </row>
    <row r="952" spans="1:21">
      <c r="A952">
        <v>950</v>
      </c>
      <c r="B952" s="3" t="s">
        <v>951</v>
      </c>
      <c r="C952" s="3" t="s">
        <v>5060</v>
      </c>
      <c r="D952" t="str" cm="1">
        <f t="array" ref="D9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52">
        <v>5000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 s="6">
        <f>Table1[[#This Row],[pledged]]/Table1[[#This Row],[goal]]</f>
        <v>0.28039999999999998</v>
      </c>
      <c r="Q952" s="12">
        <f>Table1[[#This Row],[pledged]]/Table1[[#This Row],[backers_count]]</f>
        <v>58.416666666666664</v>
      </c>
      <c r="R952" t="s">
        <v>8319</v>
      </c>
      <c r="S952" t="s">
        <v>8321</v>
      </c>
      <c r="T952" s="17">
        <f>(((Table1[[#This Row],[launched_at]]/60)/60)/24)+DATE(1970,1,1)</f>
        <v>42356.750706018516</v>
      </c>
      <c r="U952" s="17">
        <f>(((Table1[[#This Row],[deadline]]/60)/60)/24)+DATE(1970,1,1)</f>
        <v>42386.750706018516</v>
      </c>
    </row>
    <row r="953" spans="1:21">
      <c r="A953">
        <v>951</v>
      </c>
      <c r="B953" s="3" t="s">
        <v>952</v>
      </c>
      <c r="C953" s="3" t="s">
        <v>5061</v>
      </c>
      <c r="D953" t="str" cm="1">
        <f t="array" ref="D9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53">
        <v>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 s="6">
        <f>Table1[[#This Row],[pledged]]/Table1[[#This Row],[goal]]</f>
        <v>0.38390000000000002</v>
      </c>
      <c r="Q953" s="12">
        <f>Table1[[#This Row],[pledged]]/Table1[[#This Row],[backers_count]]</f>
        <v>158.63636363636363</v>
      </c>
      <c r="R953" t="s">
        <v>8319</v>
      </c>
      <c r="S953" t="s">
        <v>8321</v>
      </c>
      <c r="T953" s="17">
        <f>(((Table1[[#This Row],[launched_at]]/60)/60)/24)+DATE(1970,1,1)</f>
        <v>42480.653611111105</v>
      </c>
      <c r="U953" s="17">
        <f>(((Table1[[#This Row],[deadline]]/60)/60)/24)+DATE(1970,1,1)</f>
        <v>42525.653611111105</v>
      </c>
    </row>
    <row r="954" spans="1:21">
      <c r="A954">
        <v>952</v>
      </c>
      <c r="B954" s="3" t="s">
        <v>953</v>
      </c>
      <c r="C954" s="3" t="s">
        <v>5062</v>
      </c>
      <c r="D954" t="str" cm="1">
        <f t="array" ref="D9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954">
        <v>49000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 s="6">
        <f>Table1[[#This Row],[pledged]]/Table1[[#This Row],[goal]]</f>
        <v>0.39942857142857141</v>
      </c>
      <c r="Q954" s="12">
        <f>Table1[[#This Row],[pledged]]/Table1[[#This Row],[backers_count]]</f>
        <v>99.857142857142861</v>
      </c>
      <c r="R954" t="s">
        <v>8319</v>
      </c>
      <c r="S954" t="s">
        <v>8321</v>
      </c>
      <c r="T954" s="17">
        <f>(((Table1[[#This Row],[launched_at]]/60)/60)/24)+DATE(1970,1,1)</f>
        <v>42662.613564814819</v>
      </c>
      <c r="U954" s="17">
        <f>(((Table1[[#This Row],[deadline]]/60)/60)/24)+DATE(1970,1,1)</f>
        <v>42692.655231481483</v>
      </c>
    </row>
    <row r="955" spans="1:21">
      <c r="A955">
        <v>953</v>
      </c>
      <c r="B955" s="3" t="s">
        <v>954</v>
      </c>
      <c r="C955" s="3" t="s">
        <v>5063</v>
      </c>
      <c r="D955" t="str" cm="1">
        <f t="array" ref="D9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955">
        <v>15000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 s="6">
        <f>Table1[[#This Row],[pledged]]/Table1[[#This Row],[goal]]</f>
        <v>8.3999999999999995E-3</v>
      </c>
      <c r="Q955" s="12">
        <f>Table1[[#This Row],[pledged]]/Table1[[#This Row],[backers_count]]</f>
        <v>25.2</v>
      </c>
      <c r="R955" t="s">
        <v>8319</v>
      </c>
      <c r="S955" t="s">
        <v>8321</v>
      </c>
      <c r="T955" s="17">
        <f>(((Table1[[#This Row],[launched_at]]/60)/60)/24)+DATE(1970,1,1)</f>
        <v>41999.164340277777</v>
      </c>
      <c r="U955" s="17">
        <f>(((Table1[[#This Row],[deadline]]/60)/60)/24)+DATE(1970,1,1)</f>
        <v>42029.164340277777</v>
      </c>
    </row>
    <row r="956" spans="1:21">
      <c r="A956">
        <v>954</v>
      </c>
      <c r="B956" s="3" t="s">
        <v>955</v>
      </c>
      <c r="C956" s="3" t="s">
        <v>5064</v>
      </c>
      <c r="D956" t="str" cm="1">
        <f t="array" ref="D9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956">
        <v>15000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 s="6">
        <f>Table1[[#This Row],[pledged]]/Table1[[#This Row],[goal]]</f>
        <v>0.43406666666666666</v>
      </c>
      <c r="Q956" s="12">
        <f>Table1[[#This Row],[pledged]]/Table1[[#This Row],[backers_count]]</f>
        <v>89.191780821917803</v>
      </c>
      <c r="R956" t="s">
        <v>8319</v>
      </c>
      <c r="S956" t="s">
        <v>8321</v>
      </c>
      <c r="T956" s="17">
        <f>(((Table1[[#This Row],[launched_at]]/60)/60)/24)+DATE(1970,1,1)</f>
        <v>42194.833784722221</v>
      </c>
      <c r="U956" s="17">
        <f>(((Table1[[#This Row],[deadline]]/60)/60)/24)+DATE(1970,1,1)</f>
        <v>42236.833784722221</v>
      </c>
    </row>
    <row r="957" spans="1:21">
      <c r="A957">
        <v>955</v>
      </c>
      <c r="B957" s="3" t="s">
        <v>956</v>
      </c>
      <c r="C957" s="3" t="s">
        <v>5065</v>
      </c>
      <c r="D957" t="str" cm="1">
        <f t="array" ref="D9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57">
        <v>300000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 s="6">
        <f>Table1[[#This Row],[pledged]]/Table1[[#This Row],[goal]]</f>
        <v>5.6613333333333335E-2</v>
      </c>
      <c r="Q957" s="12">
        <f>Table1[[#This Row],[pledged]]/Table1[[#This Row],[backers_count]]</f>
        <v>182.6236559139785</v>
      </c>
      <c r="R957" t="s">
        <v>8319</v>
      </c>
      <c r="S957" t="s">
        <v>8321</v>
      </c>
      <c r="T957" s="17">
        <f>(((Table1[[#This Row],[launched_at]]/60)/60)/24)+DATE(1970,1,1)</f>
        <v>42586.295138888891</v>
      </c>
      <c r="U957" s="17">
        <f>(((Table1[[#This Row],[deadline]]/60)/60)/24)+DATE(1970,1,1)</f>
        <v>42626.295138888891</v>
      </c>
    </row>
    <row r="958" spans="1:21" ht="43.2">
      <c r="A958">
        <v>956</v>
      </c>
      <c r="B958" s="3" t="s">
        <v>957</v>
      </c>
      <c r="C958" s="3" t="s">
        <v>5066</v>
      </c>
      <c r="D958" t="str" cm="1">
        <f t="array" ref="D9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58">
        <v>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 s="6">
        <f>Table1[[#This Row],[pledged]]/Table1[[#This Row],[goal]]</f>
        <v>1.7219999999999999E-2</v>
      </c>
      <c r="Q958" s="12">
        <f>Table1[[#This Row],[pledged]]/Table1[[#This Row],[backers_count]]</f>
        <v>50.647058823529413</v>
      </c>
      <c r="R958" t="s">
        <v>8319</v>
      </c>
      <c r="S958" t="s">
        <v>8321</v>
      </c>
      <c r="T958" s="17">
        <f>(((Table1[[#This Row],[launched_at]]/60)/60)/24)+DATE(1970,1,1)</f>
        <v>42060.913877314815</v>
      </c>
      <c r="U958" s="17">
        <f>(((Table1[[#This Row],[deadline]]/60)/60)/24)+DATE(1970,1,1)</f>
        <v>42120.872210648144</v>
      </c>
    </row>
    <row r="959" spans="1:21">
      <c r="A959">
        <v>957</v>
      </c>
      <c r="B959" s="3" t="s">
        <v>958</v>
      </c>
      <c r="C959" s="3" t="s">
        <v>5067</v>
      </c>
      <c r="D959" t="str" cm="1">
        <f t="array" ref="D9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959">
        <v>12000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 s="6">
        <f>Table1[[#This Row],[pledged]]/Table1[[#This Row],[goal]]</f>
        <v>1.9416666666666665E-2</v>
      </c>
      <c r="Q959" s="12">
        <f>Table1[[#This Row],[pledged]]/Table1[[#This Row],[backers_count]]</f>
        <v>33.285714285714285</v>
      </c>
      <c r="R959" t="s">
        <v>8319</v>
      </c>
      <c r="S959" t="s">
        <v>8321</v>
      </c>
      <c r="T959" s="17">
        <f>(((Table1[[#This Row],[launched_at]]/60)/60)/24)+DATE(1970,1,1)</f>
        <v>42660.552465277782</v>
      </c>
      <c r="U959" s="17">
        <f>(((Table1[[#This Row],[deadline]]/60)/60)/24)+DATE(1970,1,1)</f>
        <v>42691.594131944439</v>
      </c>
    </row>
    <row r="960" spans="1:21">
      <c r="A960">
        <v>958</v>
      </c>
      <c r="B960" s="3" t="s">
        <v>959</v>
      </c>
      <c r="C960" s="3" t="s">
        <v>5068</v>
      </c>
      <c r="D960" t="str" cm="1">
        <f t="array" ref="D9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60">
        <v>7777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 s="6">
        <f>Table1[[#This Row],[pledged]]/Table1[[#This Row],[goal]]</f>
        <v>0.11328275684711328</v>
      </c>
      <c r="Q960" s="12">
        <f>Table1[[#This Row],[pledged]]/Table1[[#This Row],[backers_count]]</f>
        <v>51.823529411764703</v>
      </c>
      <c r="R960" t="s">
        <v>8319</v>
      </c>
      <c r="S960" t="s">
        <v>8321</v>
      </c>
      <c r="T960" s="17">
        <f>(((Table1[[#This Row],[launched_at]]/60)/60)/24)+DATE(1970,1,1)</f>
        <v>42082.802812499998</v>
      </c>
      <c r="U960" s="17">
        <f>(((Table1[[#This Row],[deadline]]/60)/60)/24)+DATE(1970,1,1)</f>
        <v>42104.207638888889</v>
      </c>
    </row>
    <row r="961" spans="1:21">
      <c r="A961">
        <v>959</v>
      </c>
      <c r="B961" s="3" t="s">
        <v>960</v>
      </c>
      <c r="C961" s="3" t="s">
        <v>5069</v>
      </c>
      <c r="D961" t="str" cm="1">
        <f t="array" ref="D9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61">
        <v>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 s="6">
        <f>Table1[[#This Row],[pledged]]/Table1[[#This Row],[goal]]</f>
        <v>0.3886</v>
      </c>
      <c r="Q961" s="12">
        <f>Table1[[#This Row],[pledged]]/Table1[[#This Row],[backers_count]]</f>
        <v>113.62573099415205</v>
      </c>
      <c r="R961" t="s">
        <v>8319</v>
      </c>
      <c r="S961" t="s">
        <v>8321</v>
      </c>
      <c r="T961" s="17">
        <f>(((Table1[[#This Row],[launched_at]]/60)/60)/24)+DATE(1970,1,1)</f>
        <v>41993.174363425926</v>
      </c>
      <c r="U961" s="17">
        <f>(((Table1[[#This Row],[deadline]]/60)/60)/24)+DATE(1970,1,1)</f>
        <v>42023.174363425926</v>
      </c>
    </row>
    <row r="962" spans="1:21">
      <c r="A962">
        <v>960</v>
      </c>
      <c r="B962" s="3" t="s">
        <v>961</v>
      </c>
      <c r="C962" s="3" t="s">
        <v>5070</v>
      </c>
      <c r="D962" t="str" cm="1">
        <f t="array" ref="D9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62">
        <v>55650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 s="6">
        <f>Table1[[#This Row],[pledged]]/Table1[[#This Row],[goal]]</f>
        <v>0.46100628930817611</v>
      </c>
      <c r="Q962" s="12">
        <f>Table1[[#This Row],[pledged]]/Table1[[#This Row],[backers_count]]</f>
        <v>136.46276595744681</v>
      </c>
      <c r="R962" t="s">
        <v>8319</v>
      </c>
      <c r="S962" t="s">
        <v>8321</v>
      </c>
      <c r="T962" s="17">
        <f>(((Table1[[#This Row],[launched_at]]/60)/60)/24)+DATE(1970,1,1)</f>
        <v>42766.626793981486</v>
      </c>
      <c r="U962" s="17">
        <f>(((Table1[[#This Row],[deadline]]/60)/60)/24)+DATE(1970,1,1)</f>
        <v>42808.585127314815</v>
      </c>
    </row>
    <row r="963" spans="1:21" ht="28.8">
      <c r="A963">
        <v>961</v>
      </c>
      <c r="B963" s="3" t="s">
        <v>962</v>
      </c>
      <c r="C963" s="3" t="s">
        <v>5071</v>
      </c>
      <c r="D963" t="str" cm="1">
        <f t="array" ref="D9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63">
        <v>95000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 s="6">
        <f>Table1[[#This Row],[pledged]]/Table1[[#This Row],[goal]]</f>
        <v>0.42188421052631581</v>
      </c>
      <c r="Q963" s="12">
        <f>Table1[[#This Row],[pledged]]/Table1[[#This Row],[backers_count]]</f>
        <v>364.35454545454547</v>
      </c>
      <c r="R963" t="s">
        <v>8319</v>
      </c>
      <c r="S963" t="s">
        <v>8321</v>
      </c>
      <c r="T963" s="17">
        <f>(((Table1[[#This Row],[launched_at]]/60)/60)/24)+DATE(1970,1,1)</f>
        <v>42740.693692129629</v>
      </c>
      <c r="U963" s="17">
        <f>(((Table1[[#This Row],[deadline]]/60)/60)/24)+DATE(1970,1,1)</f>
        <v>42786.791666666672</v>
      </c>
    </row>
    <row r="964" spans="1:21">
      <c r="A964">
        <v>962</v>
      </c>
      <c r="B964" s="3" t="s">
        <v>963</v>
      </c>
      <c r="C964" s="3" t="s">
        <v>5072</v>
      </c>
      <c r="D964" t="str" cm="1">
        <f t="array" ref="D9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64">
        <v>2500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 s="6">
        <f>Table1[[#This Row],[pledged]]/Table1[[#This Row],[goal]]</f>
        <v>0.2848</v>
      </c>
      <c r="Q964" s="12">
        <f>Table1[[#This Row],[pledged]]/Table1[[#This Row],[backers_count]]</f>
        <v>19.243243243243242</v>
      </c>
      <c r="R964" t="s">
        <v>8319</v>
      </c>
      <c r="S964" t="s">
        <v>8321</v>
      </c>
      <c r="T964" s="17">
        <f>(((Table1[[#This Row],[launched_at]]/60)/60)/24)+DATE(1970,1,1)</f>
        <v>42373.712418981479</v>
      </c>
      <c r="U964" s="17">
        <f>(((Table1[[#This Row],[deadline]]/60)/60)/24)+DATE(1970,1,1)</f>
        <v>42411.712418981479</v>
      </c>
    </row>
    <row r="965" spans="1:21">
      <c r="A965">
        <v>963</v>
      </c>
      <c r="B965" s="3" t="s">
        <v>964</v>
      </c>
      <c r="C965" s="3" t="s">
        <v>5073</v>
      </c>
      <c r="D965" t="str" cm="1">
        <f t="array" ref="D9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965">
        <v>35000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 s="6">
        <f>Table1[[#This Row],[pledged]]/Table1[[#This Row],[goal]]</f>
        <v>1.0771428571428571E-2</v>
      </c>
      <c r="Q965" s="12">
        <f>Table1[[#This Row],[pledged]]/Table1[[#This Row],[backers_count]]</f>
        <v>41.888888888888886</v>
      </c>
      <c r="R965" t="s">
        <v>8319</v>
      </c>
      <c r="S965" t="s">
        <v>8321</v>
      </c>
      <c r="T965" s="17">
        <f>(((Table1[[#This Row],[launched_at]]/60)/60)/24)+DATE(1970,1,1)</f>
        <v>42625.635636574079</v>
      </c>
      <c r="U965" s="17">
        <f>(((Table1[[#This Row],[deadline]]/60)/60)/24)+DATE(1970,1,1)</f>
        <v>42660.635636574079</v>
      </c>
    </row>
    <row r="966" spans="1:21">
      <c r="A966">
        <v>964</v>
      </c>
      <c r="B966" s="3" t="s">
        <v>965</v>
      </c>
      <c r="C966" s="3" t="s">
        <v>5074</v>
      </c>
      <c r="D966" t="str" cm="1">
        <f t="array" ref="D9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66">
        <v>110000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 s="6">
        <f>Table1[[#This Row],[pledged]]/Table1[[#This Row],[goal]]</f>
        <v>7.9909090909090902E-3</v>
      </c>
      <c r="Q966" s="12">
        <f>Table1[[#This Row],[pledged]]/Table1[[#This Row],[backers_count]]</f>
        <v>30.310344827586206</v>
      </c>
      <c r="R966" t="s">
        <v>8319</v>
      </c>
      <c r="S966" t="s">
        <v>8321</v>
      </c>
      <c r="T966" s="17">
        <f>(((Table1[[#This Row],[launched_at]]/60)/60)/24)+DATE(1970,1,1)</f>
        <v>42208.628692129627</v>
      </c>
      <c r="U966" s="17">
        <f>(((Table1[[#This Row],[deadline]]/60)/60)/24)+DATE(1970,1,1)</f>
        <v>42248.628692129627</v>
      </c>
    </row>
    <row r="967" spans="1:21">
      <c r="A967">
        <v>965</v>
      </c>
      <c r="B967" s="3" t="s">
        <v>966</v>
      </c>
      <c r="C967" s="3" t="s">
        <v>5075</v>
      </c>
      <c r="D967" t="str" cm="1">
        <f t="array" ref="D9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967">
        <v>25000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 s="6">
        <f>Table1[[#This Row],[pledged]]/Table1[[#This Row],[goal]]</f>
        <v>1.192E-2</v>
      </c>
      <c r="Q967" s="12">
        <f>Table1[[#This Row],[pledged]]/Table1[[#This Row],[backers_count]]</f>
        <v>49.666666666666664</v>
      </c>
      <c r="R967" t="s">
        <v>8319</v>
      </c>
      <c r="S967" t="s">
        <v>8321</v>
      </c>
      <c r="T967" s="17">
        <f>(((Table1[[#This Row],[launched_at]]/60)/60)/24)+DATE(1970,1,1)</f>
        <v>42637.016736111109</v>
      </c>
      <c r="U967" s="17">
        <f>(((Table1[[#This Row],[deadline]]/60)/60)/24)+DATE(1970,1,1)</f>
        <v>42669.165972222225</v>
      </c>
    </row>
    <row r="968" spans="1:21">
      <c r="A968">
        <v>966</v>
      </c>
      <c r="B968" s="3" t="s">
        <v>967</v>
      </c>
      <c r="C968" s="3" t="s">
        <v>5076</v>
      </c>
      <c r="D968" t="str" cm="1">
        <f t="array" ref="D9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968">
        <v>12000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 s="6">
        <f>Table1[[#This Row],[pledged]]/Table1[[#This Row],[goal]]</f>
        <v>0.14799999999999999</v>
      </c>
      <c r="Q968" s="12">
        <f>Table1[[#This Row],[pledged]]/Table1[[#This Row],[backers_count]]</f>
        <v>59.2</v>
      </c>
      <c r="R968" t="s">
        <v>8319</v>
      </c>
      <c r="S968" t="s">
        <v>8321</v>
      </c>
      <c r="T968" s="17">
        <f>(((Table1[[#This Row],[launched_at]]/60)/60)/24)+DATE(1970,1,1)</f>
        <v>42619.635787037041</v>
      </c>
      <c r="U968" s="17">
        <f>(((Table1[[#This Row],[deadline]]/60)/60)/24)+DATE(1970,1,1)</f>
        <v>42649.635787037041</v>
      </c>
    </row>
    <row r="969" spans="1:21">
      <c r="A969">
        <v>967</v>
      </c>
      <c r="B969" s="3" t="s">
        <v>968</v>
      </c>
      <c r="C969" s="3" t="s">
        <v>5077</v>
      </c>
      <c r="D969" t="str" cm="1">
        <f t="array" ref="D9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969">
        <v>20000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 s="6">
        <f>Table1[[#This Row],[pledged]]/Table1[[#This Row],[goal]]</f>
        <v>0.17810000000000001</v>
      </c>
      <c r="Q969" s="12">
        <f>Table1[[#This Row],[pledged]]/Table1[[#This Row],[backers_count]]</f>
        <v>43.97530864197531</v>
      </c>
      <c r="R969" t="s">
        <v>8319</v>
      </c>
      <c r="S969" t="s">
        <v>8321</v>
      </c>
      <c r="T969" s="17">
        <f>(((Table1[[#This Row],[launched_at]]/60)/60)/24)+DATE(1970,1,1)</f>
        <v>42422.254328703704</v>
      </c>
      <c r="U969" s="17">
        <f>(((Table1[[#This Row],[deadline]]/60)/60)/24)+DATE(1970,1,1)</f>
        <v>42482.21266203704</v>
      </c>
    </row>
    <row r="970" spans="1:21">
      <c r="A970">
        <v>968</v>
      </c>
      <c r="B970" s="3" t="s">
        <v>969</v>
      </c>
      <c r="C970" s="3" t="s">
        <v>5078</v>
      </c>
      <c r="D970" t="str" cm="1">
        <f t="array" ref="D9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70">
        <v>8000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 s="6">
        <f>Table1[[#This Row],[pledged]]/Table1[[#This Row],[goal]]</f>
        <v>1.325E-2</v>
      </c>
      <c r="Q970" s="12">
        <f>Table1[[#This Row],[pledged]]/Table1[[#This Row],[backers_count]]</f>
        <v>26.5</v>
      </c>
      <c r="R970" t="s">
        <v>8319</v>
      </c>
      <c r="S970" t="s">
        <v>8321</v>
      </c>
      <c r="T970" s="17">
        <f>(((Table1[[#This Row],[launched_at]]/60)/60)/24)+DATE(1970,1,1)</f>
        <v>41836.847615740742</v>
      </c>
      <c r="U970" s="17">
        <f>(((Table1[[#This Row],[deadline]]/60)/60)/24)+DATE(1970,1,1)</f>
        <v>41866.847615740742</v>
      </c>
    </row>
    <row r="971" spans="1:21">
      <c r="A971">
        <v>969</v>
      </c>
      <c r="B971" s="3" t="s">
        <v>970</v>
      </c>
      <c r="C971" s="3" t="s">
        <v>5079</v>
      </c>
      <c r="D971" t="str" cm="1">
        <f t="array" ref="D9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971">
        <v>30000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 s="6">
        <f>Table1[[#This Row],[pledged]]/Table1[[#This Row],[goal]]</f>
        <v>0.46666666666666667</v>
      </c>
      <c r="Q971" s="12">
        <f>Table1[[#This Row],[pledged]]/Table1[[#This Row],[backers_count]]</f>
        <v>1272.7272727272727</v>
      </c>
      <c r="R971" t="s">
        <v>8319</v>
      </c>
      <c r="S971" t="s">
        <v>8321</v>
      </c>
      <c r="T971" s="17">
        <f>(((Table1[[#This Row],[launched_at]]/60)/60)/24)+DATE(1970,1,1)</f>
        <v>42742.30332175926</v>
      </c>
      <c r="U971" s="17">
        <f>(((Table1[[#This Row],[deadline]]/60)/60)/24)+DATE(1970,1,1)</f>
        <v>42775.30332175926</v>
      </c>
    </row>
    <row r="972" spans="1:21">
      <c r="A972">
        <v>970</v>
      </c>
      <c r="B972" s="3" t="s">
        <v>971</v>
      </c>
      <c r="C972" s="3" t="s">
        <v>5080</v>
      </c>
      <c r="D972" t="str" cm="1">
        <f t="array" ref="D9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72">
        <v>5000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 s="6">
        <f>Table1[[#This Row],[pledged]]/Table1[[#This Row],[goal]]</f>
        <v>0.4592</v>
      </c>
      <c r="Q972" s="12">
        <f>Table1[[#This Row],[pledged]]/Table1[[#This Row],[backers_count]]</f>
        <v>164</v>
      </c>
      <c r="R972" t="s">
        <v>8319</v>
      </c>
      <c r="S972" t="s">
        <v>8321</v>
      </c>
      <c r="T972" s="17">
        <f>(((Table1[[#This Row],[launched_at]]/60)/60)/24)+DATE(1970,1,1)</f>
        <v>42721.220520833333</v>
      </c>
      <c r="U972" s="17">
        <f>(((Table1[[#This Row],[deadline]]/60)/60)/24)+DATE(1970,1,1)</f>
        <v>42758.207638888889</v>
      </c>
    </row>
    <row r="973" spans="1:21">
      <c r="A973">
        <v>971</v>
      </c>
      <c r="B973" s="3" t="s">
        <v>972</v>
      </c>
      <c r="C973" s="3" t="s">
        <v>5081</v>
      </c>
      <c r="D973" t="str" cm="1">
        <f t="array" ref="D9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73">
        <v>100000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 s="6">
        <f>Table1[[#This Row],[pledged]]/Table1[[#This Row],[goal]]</f>
        <v>2.2599999999999999E-3</v>
      </c>
      <c r="Q973" s="12">
        <f>Table1[[#This Row],[pledged]]/Table1[[#This Row],[backers_count]]</f>
        <v>45.2</v>
      </c>
      <c r="R973" t="s">
        <v>8319</v>
      </c>
      <c r="S973" t="s">
        <v>8321</v>
      </c>
      <c r="T973" s="17">
        <f>(((Table1[[#This Row],[launched_at]]/60)/60)/24)+DATE(1970,1,1)</f>
        <v>42111.709027777775</v>
      </c>
      <c r="U973" s="17">
        <f>(((Table1[[#This Row],[deadline]]/60)/60)/24)+DATE(1970,1,1)</f>
        <v>42156.709027777775</v>
      </c>
    </row>
    <row r="974" spans="1:21">
      <c r="A974">
        <v>972</v>
      </c>
      <c r="B974" s="3" t="s">
        <v>973</v>
      </c>
      <c r="C974" s="3" t="s">
        <v>5082</v>
      </c>
      <c r="D974" t="str" cm="1">
        <f t="array" ref="D9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974">
        <v>20000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 s="6">
        <f>Table1[[#This Row],[pledged]]/Table1[[#This Row],[goal]]</f>
        <v>0.34625</v>
      </c>
      <c r="Q974" s="12">
        <f>Table1[[#This Row],[pledged]]/Table1[[#This Row],[backers_count]]</f>
        <v>153.88888888888889</v>
      </c>
      <c r="R974" t="s">
        <v>8319</v>
      </c>
      <c r="S974" t="s">
        <v>8321</v>
      </c>
      <c r="T974" s="17">
        <f>(((Table1[[#This Row],[launched_at]]/60)/60)/24)+DATE(1970,1,1)</f>
        <v>41856.865717592591</v>
      </c>
      <c r="U974" s="17">
        <f>(((Table1[[#This Row],[deadline]]/60)/60)/24)+DATE(1970,1,1)</f>
        <v>41886.290972222225</v>
      </c>
    </row>
    <row r="975" spans="1:21">
      <c r="A975">
        <v>973</v>
      </c>
      <c r="B975" s="3" t="s">
        <v>974</v>
      </c>
      <c r="C975" s="3" t="s">
        <v>5083</v>
      </c>
      <c r="D975" t="str" cm="1">
        <f t="array" ref="D9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975">
        <v>20000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 s="6">
        <f>Table1[[#This Row],[pledged]]/Table1[[#This Row],[goal]]</f>
        <v>2.0549999999999999E-2</v>
      </c>
      <c r="Q975" s="12">
        <f>Table1[[#This Row],[pledged]]/Table1[[#This Row],[backers_count]]</f>
        <v>51.375</v>
      </c>
      <c r="R975" t="s">
        <v>8319</v>
      </c>
      <c r="S975" t="s">
        <v>8321</v>
      </c>
      <c r="T975" s="17">
        <f>(((Table1[[#This Row],[launched_at]]/60)/60)/24)+DATE(1970,1,1)</f>
        <v>42257.014965277776</v>
      </c>
      <c r="U975" s="17">
        <f>(((Table1[[#This Row],[deadline]]/60)/60)/24)+DATE(1970,1,1)</f>
        <v>42317.056631944448</v>
      </c>
    </row>
    <row r="976" spans="1:21">
      <c r="A976">
        <v>974</v>
      </c>
      <c r="B976" s="3" t="s">
        <v>975</v>
      </c>
      <c r="C976" s="3" t="s">
        <v>5084</v>
      </c>
      <c r="D976" t="str" cm="1">
        <f t="array" ref="D9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76">
        <v>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 s="6">
        <f>Table1[[#This Row],[pledged]]/Table1[[#This Row],[goal]]</f>
        <v>5.5999999999999999E-3</v>
      </c>
      <c r="Q976" s="12">
        <f>Table1[[#This Row],[pledged]]/Table1[[#This Row],[backers_count]]</f>
        <v>93.333333333333329</v>
      </c>
      <c r="R976" t="s">
        <v>8319</v>
      </c>
      <c r="S976" t="s">
        <v>8321</v>
      </c>
      <c r="T976" s="17">
        <f>(((Table1[[#This Row],[launched_at]]/60)/60)/24)+DATE(1970,1,1)</f>
        <v>42424.749490740738</v>
      </c>
      <c r="U976" s="17">
        <f>(((Table1[[#This Row],[deadline]]/60)/60)/24)+DATE(1970,1,1)</f>
        <v>42454.707824074074</v>
      </c>
    </row>
    <row r="977" spans="1:21">
      <c r="A977">
        <v>975</v>
      </c>
      <c r="B977" s="3" t="s">
        <v>976</v>
      </c>
      <c r="C977" s="3" t="s">
        <v>5085</v>
      </c>
      <c r="D977" t="str" cm="1">
        <f t="array" ref="D9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77">
        <v>100000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 s="6">
        <f>Table1[[#This Row],[pledged]]/Table1[[#This Row],[goal]]</f>
        <v>2.6069999999999999E-2</v>
      </c>
      <c r="Q977" s="12">
        <f>Table1[[#This Row],[pledged]]/Table1[[#This Row],[backers_count]]</f>
        <v>108.625</v>
      </c>
      <c r="R977" t="s">
        <v>8319</v>
      </c>
      <c r="S977" t="s">
        <v>8321</v>
      </c>
      <c r="T977" s="17">
        <f>(((Table1[[#This Row],[launched_at]]/60)/60)/24)+DATE(1970,1,1)</f>
        <v>42489.696585648147</v>
      </c>
      <c r="U977" s="17">
        <f>(((Table1[[#This Row],[deadline]]/60)/60)/24)+DATE(1970,1,1)</f>
        <v>42549.696585648147</v>
      </c>
    </row>
    <row r="978" spans="1:21">
      <c r="A978">
        <v>976</v>
      </c>
      <c r="B978" s="3" t="s">
        <v>977</v>
      </c>
      <c r="C978" s="3" t="s">
        <v>5086</v>
      </c>
      <c r="D978" t="str" cm="1">
        <f t="array" ref="D9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78">
        <v>150000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 s="6">
        <f>Table1[[#This Row],[pledged]]/Table1[[#This Row],[goal]]</f>
        <v>1.9259999999999999E-2</v>
      </c>
      <c r="Q978" s="12">
        <f>Table1[[#This Row],[pledged]]/Table1[[#This Row],[backers_count]]</f>
        <v>160.5</v>
      </c>
      <c r="R978" t="s">
        <v>8319</v>
      </c>
      <c r="S978" t="s">
        <v>8321</v>
      </c>
      <c r="T978" s="17">
        <f>(((Table1[[#This Row],[launched_at]]/60)/60)/24)+DATE(1970,1,1)</f>
        <v>42185.058993055558</v>
      </c>
      <c r="U978" s="17">
        <f>(((Table1[[#This Row],[deadline]]/60)/60)/24)+DATE(1970,1,1)</f>
        <v>42230.058993055558</v>
      </c>
    </row>
    <row r="979" spans="1:21">
      <c r="A979">
        <v>977</v>
      </c>
      <c r="B979" s="3" t="s">
        <v>978</v>
      </c>
      <c r="C979" s="3" t="s">
        <v>5087</v>
      </c>
      <c r="D979" t="str" cm="1">
        <f t="array" ref="D9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79">
        <v>2700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 s="6">
        <f>Table1[[#This Row],[pledged]]/Table1[[#This Row],[goal]]</f>
        <v>0.33666666666666667</v>
      </c>
      <c r="Q979" s="12">
        <f>Table1[[#This Row],[pledged]]/Table1[[#This Row],[backers_count]]</f>
        <v>75.75</v>
      </c>
      <c r="R979" t="s">
        <v>8319</v>
      </c>
      <c r="S979" t="s">
        <v>8321</v>
      </c>
      <c r="T979" s="17">
        <f>(((Table1[[#This Row],[launched_at]]/60)/60)/24)+DATE(1970,1,1)</f>
        <v>42391.942094907412</v>
      </c>
      <c r="U979" s="17">
        <f>(((Table1[[#This Row],[deadline]]/60)/60)/24)+DATE(1970,1,1)</f>
        <v>42421.942094907412</v>
      </c>
    </row>
    <row r="980" spans="1:21">
      <c r="A980">
        <v>978</v>
      </c>
      <c r="B980" s="3" t="s">
        <v>979</v>
      </c>
      <c r="C980" s="3" t="s">
        <v>5088</v>
      </c>
      <c r="D980" t="str" cm="1">
        <f t="array" ref="D9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80">
        <v>172889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 s="6">
        <f>Table1[[#This Row],[pledged]]/Table1[[#This Row],[goal]]</f>
        <v>0.5626326718299024</v>
      </c>
      <c r="Q980" s="12">
        <f>Table1[[#This Row],[pledged]]/Table1[[#This Row],[backers_count]]</f>
        <v>790.83739837398377</v>
      </c>
      <c r="R980" t="s">
        <v>8319</v>
      </c>
      <c r="S980" t="s">
        <v>8321</v>
      </c>
      <c r="T980" s="17">
        <f>(((Table1[[#This Row],[launched_at]]/60)/60)/24)+DATE(1970,1,1)</f>
        <v>42395.309039351851</v>
      </c>
      <c r="U980" s="17">
        <f>(((Table1[[#This Row],[deadline]]/60)/60)/24)+DATE(1970,1,1)</f>
        <v>42425.309039351851</v>
      </c>
    </row>
    <row r="981" spans="1:21">
      <c r="A981">
        <v>979</v>
      </c>
      <c r="B981" s="3" t="s">
        <v>980</v>
      </c>
      <c r="C981" s="3" t="s">
        <v>5089</v>
      </c>
      <c r="D981" t="str" cm="1">
        <f t="array" ref="D9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981">
        <v>35000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 s="6">
        <f>Table1[[#This Row],[pledged]]/Table1[[#This Row],[goal]]</f>
        <v>0.82817600000000002</v>
      </c>
      <c r="Q981" s="12">
        <f>Table1[[#This Row],[pledged]]/Table1[[#This Row],[backers_count]]</f>
        <v>301.93916666666667</v>
      </c>
      <c r="R981" t="s">
        <v>8319</v>
      </c>
      <c r="S981" t="s">
        <v>8321</v>
      </c>
      <c r="T981" s="17">
        <f>(((Table1[[#This Row],[launched_at]]/60)/60)/24)+DATE(1970,1,1)</f>
        <v>42506.416990740734</v>
      </c>
      <c r="U981" s="17">
        <f>(((Table1[[#This Row],[deadline]]/60)/60)/24)+DATE(1970,1,1)</f>
        <v>42541.790972222225</v>
      </c>
    </row>
    <row r="982" spans="1:21">
      <c r="A982">
        <v>980</v>
      </c>
      <c r="B982" s="3" t="s">
        <v>981</v>
      </c>
      <c r="C982" s="3" t="s">
        <v>5090</v>
      </c>
      <c r="D982" t="str" cm="1">
        <f t="array" ref="D9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982">
        <v>10000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 s="6">
        <f>Table1[[#This Row],[pledged]]/Table1[[#This Row],[goal]]</f>
        <v>0.14860000000000001</v>
      </c>
      <c r="Q982" s="12">
        <f>Table1[[#This Row],[pledged]]/Table1[[#This Row],[backers_count]]</f>
        <v>47.935483870967744</v>
      </c>
      <c r="R982" t="s">
        <v>8319</v>
      </c>
      <c r="S982" t="s">
        <v>8321</v>
      </c>
      <c r="T982" s="17">
        <f>(((Table1[[#This Row],[launched_at]]/60)/60)/24)+DATE(1970,1,1)</f>
        <v>41928.904189814813</v>
      </c>
      <c r="U982" s="17">
        <f>(((Table1[[#This Row],[deadline]]/60)/60)/24)+DATE(1970,1,1)</f>
        <v>41973.945856481485</v>
      </c>
    </row>
    <row r="983" spans="1:21">
      <c r="A983">
        <v>981</v>
      </c>
      <c r="B983" s="3" t="s">
        <v>982</v>
      </c>
      <c r="C983" s="3" t="s">
        <v>5091</v>
      </c>
      <c r="D983" t="str" cm="1">
        <f t="array" ref="D9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83">
        <v>88888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 s="6">
        <f>Table1[[#This Row],[pledged]]/Table1[[#This Row],[goal]]</f>
        <v>1.2375123751237513E-4</v>
      </c>
      <c r="Q983" s="12">
        <f>Table1[[#This Row],[pledged]]/Table1[[#This Row],[backers_count]]</f>
        <v>2.75</v>
      </c>
      <c r="R983" t="s">
        <v>8319</v>
      </c>
      <c r="S983" t="s">
        <v>8321</v>
      </c>
      <c r="T983" s="17">
        <f>(((Table1[[#This Row],[launched_at]]/60)/60)/24)+DATE(1970,1,1)</f>
        <v>41830.947013888886</v>
      </c>
      <c r="U983" s="17">
        <f>(((Table1[[#This Row],[deadline]]/60)/60)/24)+DATE(1970,1,1)</f>
        <v>41860.947013888886</v>
      </c>
    </row>
    <row r="984" spans="1:21">
      <c r="A984">
        <v>982</v>
      </c>
      <c r="B984" s="3" t="s">
        <v>983</v>
      </c>
      <c r="C984" s="3" t="s">
        <v>5092</v>
      </c>
      <c r="D984" t="str" cm="1">
        <f t="array" ref="D9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984">
        <v>17500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 s="6">
        <f>Table1[[#This Row],[pledged]]/Table1[[#This Row],[goal]]</f>
        <v>1.7142857142857143E-4</v>
      </c>
      <c r="Q984" s="12">
        <f>Table1[[#This Row],[pledged]]/Table1[[#This Row],[backers_count]]</f>
        <v>1</v>
      </c>
      <c r="R984" t="s">
        <v>8319</v>
      </c>
      <c r="S984" t="s">
        <v>8321</v>
      </c>
      <c r="T984" s="17">
        <f>(((Table1[[#This Row],[launched_at]]/60)/60)/24)+DATE(1970,1,1)</f>
        <v>42615.753310185188</v>
      </c>
      <c r="U984" s="17">
        <f>(((Table1[[#This Row],[deadline]]/60)/60)/24)+DATE(1970,1,1)</f>
        <v>42645.753310185188</v>
      </c>
    </row>
    <row r="985" spans="1:21">
      <c r="A985">
        <v>983</v>
      </c>
      <c r="B985" s="3" t="s">
        <v>984</v>
      </c>
      <c r="C985" s="3" t="s">
        <v>5093</v>
      </c>
      <c r="D985" t="str" cm="1">
        <f t="array" ref="D9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85">
        <v>104219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 s="6">
        <f>Table1[[#This Row],[pledged]]/Table1[[#This Row],[goal]]</f>
        <v>0.2950613611721471</v>
      </c>
      <c r="Q985" s="12">
        <f>Table1[[#This Row],[pledged]]/Table1[[#This Row],[backers_count]]</f>
        <v>171.79329608938548</v>
      </c>
      <c r="R985" t="s">
        <v>8319</v>
      </c>
      <c r="S985" t="s">
        <v>8321</v>
      </c>
      <c r="T985" s="17">
        <f>(((Table1[[#This Row],[launched_at]]/60)/60)/24)+DATE(1970,1,1)</f>
        <v>42574.667650462965</v>
      </c>
      <c r="U985" s="17">
        <f>(((Table1[[#This Row],[deadline]]/60)/60)/24)+DATE(1970,1,1)</f>
        <v>42605.870833333334</v>
      </c>
    </row>
    <row r="986" spans="1:21" ht="43.2">
      <c r="A986">
        <v>984</v>
      </c>
      <c r="B986" s="3" t="s">
        <v>985</v>
      </c>
      <c r="C986" s="3" t="s">
        <v>5094</v>
      </c>
      <c r="D986" t="str" cm="1">
        <f t="array" ref="D9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986">
        <v>10000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 s="6">
        <f>Table1[[#This Row],[pledged]]/Table1[[#This Row],[goal]]</f>
        <v>1.06E-2</v>
      </c>
      <c r="Q986" s="12">
        <f>Table1[[#This Row],[pledged]]/Table1[[#This Row],[backers_count]]</f>
        <v>35.333333333333336</v>
      </c>
      <c r="R986" t="s">
        <v>8319</v>
      </c>
      <c r="S986" t="s">
        <v>8321</v>
      </c>
      <c r="T986" s="17">
        <f>(((Table1[[#This Row],[launched_at]]/60)/60)/24)+DATE(1970,1,1)</f>
        <v>42061.11583333333</v>
      </c>
      <c r="U986" s="17">
        <f>(((Table1[[#This Row],[deadline]]/60)/60)/24)+DATE(1970,1,1)</f>
        <v>42091.074166666673</v>
      </c>
    </row>
    <row r="987" spans="1:21">
      <c r="A987">
        <v>985</v>
      </c>
      <c r="B987" s="3" t="s">
        <v>986</v>
      </c>
      <c r="C987" s="3" t="s">
        <v>5095</v>
      </c>
      <c r="D987" t="str" cm="1">
        <f t="array" ref="D9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987">
        <v>30000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 s="6">
        <f>Table1[[#This Row],[pledged]]/Table1[[#This Row],[goal]]</f>
        <v>6.2933333333333327E-2</v>
      </c>
      <c r="Q987" s="12">
        <f>Table1[[#This Row],[pledged]]/Table1[[#This Row],[backers_count]]</f>
        <v>82.086956521739125</v>
      </c>
      <c r="R987" t="s">
        <v>8319</v>
      </c>
      <c r="S987" t="s">
        <v>8321</v>
      </c>
      <c r="T987" s="17">
        <f>(((Table1[[#This Row],[launched_at]]/60)/60)/24)+DATE(1970,1,1)</f>
        <v>42339.967708333337</v>
      </c>
      <c r="U987" s="17">
        <f>(((Table1[[#This Row],[deadline]]/60)/60)/24)+DATE(1970,1,1)</f>
        <v>42369.958333333328</v>
      </c>
    </row>
    <row r="988" spans="1:21">
      <c r="A988">
        <v>986</v>
      </c>
      <c r="B988" s="3" t="s">
        <v>987</v>
      </c>
      <c r="C988" s="3" t="s">
        <v>5096</v>
      </c>
      <c r="D988" t="str" cm="1">
        <f t="array" ref="D9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988">
        <v>20000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 s="6">
        <f>Table1[[#This Row],[pledged]]/Table1[[#This Row],[goal]]</f>
        <v>0.1275</v>
      </c>
      <c r="Q988" s="12">
        <f>Table1[[#This Row],[pledged]]/Table1[[#This Row],[backers_count]]</f>
        <v>110.8695652173913</v>
      </c>
      <c r="R988" t="s">
        <v>8319</v>
      </c>
      <c r="S988" t="s">
        <v>8321</v>
      </c>
      <c r="T988" s="17">
        <f>(((Table1[[#This Row],[launched_at]]/60)/60)/24)+DATE(1970,1,1)</f>
        <v>42324.767361111109</v>
      </c>
      <c r="U988" s="17">
        <f>(((Table1[[#This Row],[deadline]]/60)/60)/24)+DATE(1970,1,1)</f>
        <v>42379</v>
      </c>
    </row>
    <row r="989" spans="1:21">
      <c r="A989">
        <v>987</v>
      </c>
      <c r="B989" s="3" t="s">
        <v>988</v>
      </c>
      <c r="C989" s="3" t="s">
        <v>5097</v>
      </c>
      <c r="D989" t="str" cm="1">
        <f t="array" ref="D9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89">
        <v>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 s="6">
        <f>Table1[[#This Row],[pledged]]/Table1[[#This Row],[goal]]</f>
        <v>0.13220000000000001</v>
      </c>
      <c r="Q989" s="12">
        <f>Table1[[#This Row],[pledged]]/Table1[[#This Row],[backers_count]]</f>
        <v>161.21951219512195</v>
      </c>
      <c r="R989" t="s">
        <v>8319</v>
      </c>
      <c r="S989" t="s">
        <v>8321</v>
      </c>
      <c r="T989" s="17">
        <f>(((Table1[[#This Row],[launched_at]]/60)/60)/24)+DATE(1970,1,1)</f>
        <v>41773.294560185182</v>
      </c>
      <c r="U989" s="17">
        <f>(((Table1[[#This Row],[deadline]]/60)/60)/24)+DATE(1970,1,1)</f>
        <v>41813.294560185182</v>
      </c>
    </row>
    <row r="990" spans="1:21" ht="28.8">
      <c r="A990">
        <v>988</v>
      </c>
      <c r="B990" s="3" t="s">
        <v>989</v>
      </c>
      <c r="C990" s="3" t="s">
        <v>5098</v>
      </c>
      <c r="D990" t="str" cm="1">
        <f t="array" ref="D9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90">
        <v>5000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s="6">
        <f>Table1[[#This Row],[pledged]]/Table1[[#This Row],[goal]]</f>
        <v>0</v>
      </c>
      <c r="Q990" s="12" t="e">
        <f>Table1[[#This Row],[pledged]]/Table1[[#This Row],[backers_count]]</f>
        <v>#DIV/0!</v>
      </c>
      <c r="R990" t="s">
        <v>8319</v>
      </c>
      <c r="S990" t="s">
        <v>8321</v>
      </c>
      <c r="T990" s="17">
        <f>(((Table1[[#This Row],[launched_at]]/60)/60)/24)+DATE(1970,1,1)</f>
        <v>42614.356770833328</v>
      </c>
      <c r="U990" s="17">
        <f>(((Table1[[#This Row],[deadline]]/60)/60)/24)+DATE(1970,1,1)</f>
        <v>42644.356770833328</v>
      </c>
    </row>
    <row r="991" spans="1:21">
      <c r="A991">
        <v>989</v>
      </c>
      <c r="B991" s="3" t="s">
        <v>990</v>
      </c>
      <c r="C991" s="3" t="s">
        <v>5099</v>
      </c>
      <c r="D991" t="str" cm="1">
        <f t="array" ref="D9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991">
        <v>10000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 s="6">
        <f>Table1[[#This Row],[pledged]]/Table1[[#This Row],[goal]]</f>
        <v>0.16769999999999999</v>
      </c>
      <c r="Q991" s="12">
        <f>Table1[[#This Row],[pledged]]/Table1[[#This Row],[backers_count]]</f>
        <v>52.40625</v>
      </c>
      <c r="R991" t="s">
        <v>8319</v>
      </c>
      <c r="S991" t="s">
        <v>8321</v>
      </c>
      <c r="T991" s="17">
        <f>(((Table1[[#This Row],[launched_at]]/60)/60)/24)+DATE(1970,1,1)</f>
        <v>42611.933969907404</v>
      </c>
      <c r="U991" s="17">
        <f>(((Table1[[#This Row],[deadline]]/60)/60)/24)+DATE(1970,1,1)</f>
        <v>42641.933969907404</v>
      </c>
    </row>
    <row r="992" spans="1:21">
      <c r="A992">
        <v>990</v>
      </c>
      <c r="B992" s="3" t="s">
        <v>991</v>
      </c>
      <c r="C992" s="3" t="s">
        <v>5100</v>
      </c>
      <c r="D992" t="str" cm="1">
        <f t="array" ref="D9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992">
        <v>25000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 s="6">
        <f>Table1[[#This Row],[pledged]]/Table1[[#This Row],[goal]]</f>
        <v>1.0399999999999999E-3</v>
      </c>
      <c r="Q992" s="12">
        <f>Table1[[#This Row],[pledged]]/Table1[[#This Row],[backers_count]]</f>
        <v>13</v>
      </c>
      <c r="R992" t="s">
        <v>8319</v>
      </c>
      <c r="S992" t="s">
        <v>8321</v>
      </c>
      <c r="T992" s="17">
        <f>(((Table1[[#This Row],[launched_at]]/60)/60)/24)+DATE(1970,1,1)</f>
        <v>41855.784305555557</v>
      </c>
      <c r="U992" s="17">
        <f>(((Table1[[#This Row],[deadline]]/60)/60)/24)+DATE(1970,1,1)</f>
        <v>41885.784305555557</v>
      </c>
    </row>
    <row r="993" spans="1:21" ht="43.2">
      <c r="A993">
        <v>991</v>
      </c>
      <c r="B993" s="3" t="s">
        <v>992</v>
      </c>
      <c r="C993" s="3" t="s">
        <v>5101</v>
      </c>
      <c r="D993" t="str" cm="1">
        <f t="array" ref="D9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93">
        <v>5000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 s="6">
        <f>Table1[[#This Row],[pledged]]/Table1[[#This Row],[goal]]</f>
        <v>4.24E-2</v>
      </c>
      <c r="Q993" s="12">
        <f>Table1[[#This Row],[pledged]]/Table1[[#This Row],[backers_count]]</f>
        <v>30.285714285714285</v>
      </c>
      <c r="R993" t="s">
        <v>8319</v>
      </c>
      <c r="S993" t="s">
        <v>8321</v>
      </c>
      <c r="T993" s="17">
        <f>(((Table1[[#This Row],[launched_at]]/60)/60)/24)+DATE(1970,1,1)</f>
        <v>42538.75680555556</v>
      </c>
      <c r="U993" s="17">
        <f>(((Table1[[#This Row],[deadline]]/60)/60)/24)+DATE(1970,1,1)</f>
        <v>42563.785416666666</v>
      </c>
    </row>
    <row r="994" spans="1:21">
      <c r="A994">
        <v>992</v>
      </c>
      <c r="B994" s="3" t="s">
        <v>993</v>
      </c>
      <c r="C994" s="3" t="s">
        <v>5102</v>
      </c>
      <c r="D994" t="str" cm="1">
        <f t="array" ref="D9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94">
        <v>100000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 s="6">
        <f>Table1[[#This Row],[pledged]]/Table1[[#This Row],[goal]]</f>
        <v>4.6699999999999997E-3</v>
      </c>
      <c r="Q994" s="12">
        <f>Table1[[#This Row],[pledged]]/Table1[[#This Row],[backers_count]]</f>
        <v>116.75</v>
      </c>
      <c r="R994" t="s">
        <v>8319</v>
      </c>
      <c r="S994" t="s">
        <v>8321</v>
      </c>
      <c r="T994" s="17">
        <f>(((Table1[[#This Row],[launched_at]]/60)/60)/24)+DATE(1970,1,1)</f>
        <v>42437.924988425926</v>
      </c>
      <c r="U994" s="17">
        <f>(((Table1[[#This Row],[deadline]]/60)/60)/24)+DATE(1970,1,1)</f>
        <v>42497.883321759262</v>
      </c>
    </row>
    <row r="995" spans="1:21">
      <c r="A995">
        <v>993</v>
      </c>
      <c r="B995" s="3" t="s">
        <v>994</v>
      </c>
      <c r="C995" s="3" t="s">
        <v>5103</v>
      </c>
      <c r="D995" t="str" cm="1">
        <f t="array" ref="D9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95">
        <v>70000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 s="6">
        <f>Table1[[#This Row],[pledged]]/Table1[[#This Row],[goal]]</f>
        <v>0.25087142857142858</v>
      </c>
      <c r="Q995" s="12">
        <f>Table1[[#This Row],[pledged]]/Table1[[#This Row],[backers_count]]</f>
        <v>89.59693877551021</v>
      </c>
      <c r="R995" t="s">
        <v>8319</v>
      </c>
      <c r="S995" t="s">
        <v>8321</v>
      </c>
      <c r="T995" s="17">
        <f>(((Table1[[#This Row],[launched_at]]/60)/60)/24)+DATE(1970,1,1)</f>
        <v>42652.964907407411</v>
      </c>
      <c r="U995" s="17">
        <f>(((Table1[[#This Row],[deadline]]/60)/60)/24)+DATE(1970,1,1)</f>
        <v>42686.208333333328</v>
      </c>
    </row>
    <row r="996" spans="1:21" ht="57.6">
      <c r="A996">
        <v>994</v>
      </c>
      <c r="B996" s="3" t="s">
        <v>995</v>
      </c>
      <c r="C996" s="3" t="s">
        <v>5104</v>
      </c>
      <c r="D996" t="str" cm="1">
        <f t="array" ref="D9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996">
        <v>200000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 s="6">
        <f>Table1[[#This Row],[pledged]]/Table1[[#This Row],[goal]]</f>
        <v>2.3345000000000001E-2</v>
      </c>
      <c r="Q996" s="12">
        <f>Table1[[#This Row],[pledged]]/Table1[[#This Row],[backers_count]]</f>
        <v>424.45454545454544</v>
      </c>
      <c r="R996" t="s">
        <v>8319</v>
      </c>
      <c r="S996" t="s">
        <v>8321</v>
      </c>
      <c r="T996" s="17">
        <f>(((Table1[[#This Row],[launched_at]]/60)/60)/24)+DATE(1970,1,1)</f>
        <v>41921.263078703705</v>
      </c>
      <c r="U996" s="17">
        <f>(((Table1[[#This Row],[deadline]]/60)/60)/24)+DATE(1970,1,1)</f>
        <v>41973.957638888889</v>
      </c>
    </row>
    <row r="997" spans="1:21">
      <c r="A997">
        <v>995</v>
      </c>
      <c r="B997" s="3" t="s">
        <v>996</v>
      </c>
      <c r="C997" s="3" t="s">
        <v>5105</v>
      </c>
      <c r="D997" t="str" cm="1">
        <f t="array" ref="D9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997">
        <v>10000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 s="6">
        <f>Table1[[#This Row],[pledged]]/Table1[[#This Row],[goal]]</f>
        <v>7.2599999999999998E-2</v>
      </c>
      <c r="Q997" s="12">
        <f>Table1[[#This Row],[pledged]]/Table1[[#This Row],[backers_count]]</f>
        <v>80.666666666666671</v>
      </c>
      <c r="R997" t="s">
        <v>8319</v>
      </c>
      <c r="S997" t="s">
        <v>8321</v>
      </c>
      <c r="T997" s="17">
        <f>(((Table1[[#This Row],[launched_at]]/60)/60)/24)+DATE(1970,1,1)</f>
        <v>41947.940740740742</v>
      </c>
      <c r="U997" s="17">
        <f>(((Table1[[#This Row],[deadline]]/60)/60)/24)+DATE(1970,1,1)</f>
        <v>41972.666666666672</v>
      </c>
    </row>
    <row r="998" spans="1:21">
      <c r="A998">
        <v>996</v>
      </c>
      <c r="B998" s="3" t="s">
        <v>997</v>
      </c>
      <c r="C998" s="3" t="s">
        <v>5106</v>
      </c>
      <c r="D998" t="str" cm="1">
        <f t="array" ref="D9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998">
        <v>4000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 s="6">
        <f>Table1[[#This Row],[pledged]]/Table1[[#This Row],[goal]]</f>
        <v>1.6250000000000001E-2</v>
      </c>
      <c r="Q998" s="12">
        <f>Table1[[#This Row],[pledged]]/Table1[[#This Row],[backers_count]]</f>
        <v>13</v>
      </c>
      <c r="R998" t="s">
        <v>8319</v>
      </c>
      <c r="S998" t="s">
        <v>8321</v>
      </c>
      <c r="T998" s="17">
        <f>(((Table1[[#This Row],[launched_at]]/60)/60)/24)+DATE(1970,1,1)</f>
        <v>41817.866435185184</v>
      </c>
      <c r="U998" s="17">
        <f>(((Table1[[#This Row],[deadline]]/60)/60)/24)+DATE(1970,1,1)</f>
        <v>41847.643750000003</v>
      </c>
    </row>
    <row r="999" spans="1:21">
      <c r="A999">
        <v>997</v>
      </c>
      <c r="B999" s="3" t="s">
        <v>998</v>
      </c>
      <c r="C999" s="3" t="s">
        <v>5107</v>
      </c>
      <c r="D999" t="str" cm="1">
        <f t="array" ref="D9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999">
        <v>5000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 s="6">
        <f>Table1[[#This Row],[pledged]]/Table1[[#This Row],[goal]]</f>
        <v>1.2999999999999999E-2</v>
      </c>
      <c r="Q999" s="12">
        <f>Table1[[#This Row],[pledged]]/Table1[[#This Row],[backers_count]]</f>
        <v>8.125</v>
      </c>
      <c r="R999" t="s">
        <v>8319</v>
      </c>
      <c r="S999" t="s">
        <v>8321</v>
      </c>
      <c r="T999" s="17">
        <f>(((Table1[[#This Row],[launched_at]]/60)/60)/24)+DATE(1970,1,1)</f>
        <v>41941.10297453704</v>
      </c>
      <c r="U999" s="17">
        <f>(((Table1[[#This Row],[deadline]]/60)/60)/24)+DATE(1970,1,1)</f>
        <v>41971.144641203704</v>
      </c>
    </row>
    <row r="1000" spans="1:21">
      <c r="A1000">
        <v>998</v>
      </c>
      <c r="B1000" s="3" t="s">
        <v>999</v>
      </c>
      <c r="C1000" s="3" t="s">
        <v>5108</v>
      </c>
      <c r="D1000" t="str" cm="1">
        <f t="array" ref="D10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00">
        <v>60000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 s="6">
        <f>Table1[[#This Row],[pledged]]/Table1[[#This Row],[goal]]</f>
        <v>0.58558333333333334</v>
      </c>
      <c r="Q1000" s="12">
        <f>Table1[[#This Row],[pledged]]/Table1[[#This Row],[backers_count]]</f>
        <v>153.42794759825327</v>
      </c>
      <c r="R1000" t="s">
        <v>8319</v>
      </c>
      <c r="S1000" t="s">
        <v>8321</v>
      </c>
      <c r="T1000" s="17">
        <f>(((Table1[[#This Row],[launched_at]]/60)/60)/24)+DATE(1970,1,1)</f>
        <v>42282.168993055559</v>
      </c>
      <c r="U1000" s="17">
        <f>(((Table1[[#This Row],[deadline]]/60)/60)/24)+DATE(1970,1,1)</f>
        <v>42327.210659722223</v>
      </c>
    </row>
    <row r="1001" spans="1:21">
      <c r="A1001">
        <v>999</v>
      </c>
      <c r="B1001" s="3" t="s">
        <v>1000</v>
      </c>
      <c r="C1001" s="3" t="s">
        <v>5109</v>
      </c>
      <c r="D1001" t="str" cm="1">
        <f t="array" ref="D10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01">
        <v>150000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 s="6">
        <f>Table1[[#This Row],[pledged]]/Table1[[#This Row],[goal]]</f>
        <v>7.7886666666666673E-2</v>
      </c>
      <c r="Q1001" s="12">
        <f>Table1[[#This Row],[pledged]]/Table1[[#This Row],[backers_count]]</f>
        <v>292.07499999999999</v>
      </c>
      <c r="R1001" t="s">
        <v>8319</v>
      </c>
      <c r="S1001" t="s">
        <v>8321</v>
      </c>
      <c r="T1001" s="17">
        <f>(((Table1[[#This Row],[launched_at]]/60)/60)/24)+DATE(1970,1,1)</f>
        <v>41926.29965277778</v>
      </c>
      <c r="U1001" s="17">
        <f>(((Table1[[#This Row],[deadline]]/60)/60)/24)+DATE(1970,1,1)</f>
        <v>41956.334722222222</v>
      </c>
    </row>
    <row r="1002" spans="1:21">
      <c r="A1002">
        <v>1000</v>
      </c>
      <c r="B1002" s="3" t="s">
        <v>1001</v>
      </c>
      <c r="C1002" s="3" t="s">
        <v>5110</v>
      </c>
      <c r="D1002" t="str" cm="1">
        <f t="array" ref="D10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02">
        <v>894700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 s="6">
        <f>Table1[[#This Row],[pledged]]/Table1[[#This Row],[goal]]</f>
        <v>2.2157147647256063E-2</v>
      </c>
      <c r="Q1002" s="12">
        <f>Table1[[#This Row],[pledged]]/Table1[[#This Row],[backers_count]]</f>
        <v>3304</v>
      </c>
      <c r="R1002" t="s">
        <v>8319</v>
      </c>
      <c r="S1002" t="s">
        <v>8321</v>
      </c>
      <c r="T1002" s="17">
        <f>(((Table1[[#This Row],[launched_at]]/60)/60)/24)+DATE(1970,1,1)</f>
        <v>42749.059722222228</v>
      </c>
      <c r="U1002" s="17">
        <f>(((Table1[[#This Row],[deadline]]/60)/60)/24)+DATE(1970,1,1)</f>
        <v>42809.018055555556</v>
      </c>
    </row>
    <row r="1003" spans="1:21">
      <c r="A1003">
        <v>1001</v>
      </c>
      <c r="B1003" s="3" t="s">
        <v>1002</v>
      </c>
      <c r="C1003" s="3" t="s">
        <v>5111</v>
      </c>
      <c r="D1003" t="str" cm="1">
        <f t="array" ref="D10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003">
        <v>5000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 s="6">
        <f>Table1[[#This Row],[pledged]]/Table1[[#This Row],[goal]]</f>
        <v>1.04</v>
      </c>
      <c r="Q1003" s="12">
        <f>Table1[[#This Row],[pledged]]/Table1[[#This Row],[backers_count]]</f>
        <v>1300</v>
      </c>
      <c r="R1003" t="s">
        <v>8319</v>
      </c>
      <c r="S1003" t="s">
        <v>8321</v>
      </c>
      <c r="T1003" s="17">
        <f>(((Table1[[#This Row],[launched_at]]/60)/60)/24)+DATE(1970,1,1)</f>
        <v>42720.720057870371</v>
      </c>
      <c r="U1003" s="17">
        <f>(((Table1[[#This Row],[deadline]]/60)/60)/24)+DATE(1970,1,1)</f>
        <v>42765.720057870371</v>
      </c>
    </row>
    <row r="1004" spans="1:21">
      <c r="A1004">
        <v>1002</v>
      </c>
      <c r="B1004" s="3" t="s">
        <v>1003</v>
      </c>
      <c r="C1004" s="3" t="s">
        <v>5112</v>
      </c>
      <c r="D1004" t="str" cm="1">
        <f t="array" ref="D10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004">
        <v>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 s="6">
        <f>Table1[[#This Row],[pledged]]/Table1[[#This Row],[goal]]</f>
        <v>0.29602960296029601</v>
      </c>
      <c r="Q1004" s="12">
        <f>Table1[[#This Row],[pledged]]/Table1[[#This Row],[backers_count]]</f>
        <v>134.54545454545453</v>
      </c>
      <c r="R1004" t="s">
        <v>8319</v>
      </c>
      <c r="S1004" t="s">
        <v>8321</v>
      </c>
      <c r="T1004" s="17">
        <f>(((Table1[[#This Row],[launched_at]]/60)/60)/24)+DATE(1970,1,1)</f>
        <v>42325.684189814812</v>
      </c>
      <c r="U1004" s="17">
        <f>(((Table1[[#This Row],[deadline]]/60)/60)/24)+DATE(1970,1,1)</f>
        <v>42355.249305555553</v>
      </c>
    </row>
    <row r="1005" spans="1:21">
      <c r="A1005">
        <v>1003</v>
      </c>
      <c r="B1005" s="3" t="s">
        <v>1004</v>
      </c>
      <c r="C1005" s="3" t="s">
        <v>5113</v>
      </c>
      <c r="D1005" t="str" cm="1">
        <f t="array" ref="D10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005">
        <v>20000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 s="6">
        <f>Table1[[#This Row],[pledged]]/Table1[[#This Row],[goal]]</f>
        <v>0.16055</v>
      </c>
      <c r="Q1005" s="12">
        <f>Table1[[#This Row],[pledged]]/Table1[[#This Row],[backers_count]]</f>
        <v>214.06666666666666</v>
      </c>
      <c r="R1005" t="s">
        <v>8319</v>
      </c>
      <c r="S1005" t="s">
        <v>8321</v>
      </c>
      <c r="T1005" s="17">
        <f>(((Table1[[#This Row],[launched_at]]/60)/60)/24)+DATE(1970,1,1)</f>
        <v>42780.709039351852</v>
      </c>
      <c r="U1005" s="17">
        <f>(((Table1[[#This Row],[deadline]]/60)/60)/24)+DATE(1970,1,1)</f>
        <v>42810.667372685188</v>
      </c>
    </row>
    <row r="1006" spans="1:21">
      <c r="A1006">
        <v>1004</v>
      </c>
      <c r="B1006" s="3" t="s">
        <v>1005</v>
      </c>
      <c r="C1006" s="3" t="s">
        <v>5114</v>
      </c>
      <c r="D1006" t="str" cm="1">
        <f t="array" ref="D10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006">
        <v>25000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 s="6">
        <f>Table1[[#This Row],[pledged]]/Table1[[#This Row],[goal]]</f>
        <v>0.82208000000000003</v>
      </c>
      <c r="Q1006" s="12">
        <f>Table1[[#This Row],[pledged]]/Table1[[#This Row],[backers_count]]</f>
        <v>216.33684210526314</v>
      </c>
      <c r="R1006" t="s">
        <v>8319</v>
      </c>
      <c r="S1006" t="s">
        <v>8321</v>
      </c>
      <c r="T1006" s="17">
        <f>(((Table1[[#This Row],[launched_at]]/60)/60)/24)+DATE(1970,1,1)</f>
        <v>42388.708645833336</v>
      </c>
      <c r="U1006" s="17">
        <f>(((Table1[[#This Row],[deadline]]/60)/60)/24)+DATE(1970,1,1)</f>
        <v>42418.708645833336</v>
      </c>
    </row>
    <row r="1007" spans="1:21">
      <c r="A1007">
        <v>1005</v>
      </c>
      <c r="B1007" s="3" t="s">
        <v>1006</v>
      </c>
      <c r="C1007" s="3" t="s">
        <v>5115</v>
      </c>
      <c r="D1007" t="str" cm="1">
        <f t="array" ref="D10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07">
        <v>200000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 s="6">
        <f>Table1[[#This Row],[pledged]]/Table1[[#This Row],[goal]]</f>
        <v>0.75051000000000001</v>
      </c>
      <c r="Q1007" s="12">
        <f>Table1[[#This Row],[pledged]]/Table1[[#This Row],[backers_count]]</f>
        <v>932.31055900621118</v>
      </c>
      <c r="R1007" t="s">
        <v>8319</v>
      </c>
      <c r="S1007" t="s">
        <v>8321</v>
      </c>
      <c r="T1007" s="17">
        <f>(((Table1[[#This Row],[launched_at]]/60)/60)/24)+DATE(1970,1,1)</f>
        <v>42276.624803240738</v>
      </c>
      <c r="U1007" s="17">
        <f>(((Table1[[#This Row],[deadline]]/60)/60)/24)+DATE(1970,1,1)</f>
        <v>42307.624803240738</v>
      </c>
    </row>
    <row r="1008" spans="1:21">
      <c r="A1008">
        <v>1006</v>
      </c>
      <c r="B1008" s="3" t="s">
        <v>1007</v>
      </c>
      <c r="C1008" s="3" t="s">
        <v>5116</v>
      </c>
      <c r="D1008" t="str" cm="1">
        <f t="array" ref="D10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08">
        <v>4000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 s="6">
        <f>Table1[[#This Row],[pledged]]/Table1[[#This Row],[goal]]</f>
        <v>5.8500000000000003E-2</v>
      </c>
      <c r="Q1008" s="12">
        <f>Table1[[#This Row],[pledged]]/Table1[[#This Row],[backers_count]]</f>
        <v>29.25</v>
      </c>
      <c r="R1008" t="s">
        <v>8319</v>
      </c>
      <c r="S1008" t="s">
        <v>8321</v>
      </c>
      <c r="T1008" s="17">
        <f>(((Table1[[#This Row],[launched_at]]/60)/60)/24)+DATE(1970,1,1)</f>
        <v>41977.040185185186</v>
      </c>
      <c r="U1008" s="17">
        <f>(((Table1[[#This Row],[deadline]]/60)/60)/24)+DATE(1970,1,1)</f>
        <v>41985.299305555556</v>
      </c>
    </row>
    <row r="1009" spans="1:21">
      <c r="A1009">
        <v>1007</v>
      </c>
      <c r="B1009" s="3" t="s">
        <v>1008</v>
      </c>
      <c r="C1009" s="3" t="s">
        <v>5117</v>
      </c>
      <c r="D1009" t="str" cm="1">
        <f t="array" ref="D10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009">
        <v>30000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 s="6">
        <f>Table1[[#This Row],[pledged]]/Table1[[#This Row],[goal]]</f>
        <v>0.44319999999999998</v>
      </c>
      <c r="Q1009" s="12">
        <f>Table1[[#This Row],[pledged]]/Table1[[#This Row],[backers_count]]</f>
        <v>174.94736842105263</v>
      </c>
      <c r="R1009" t="s">
        <v>8319</v>
      </c>
      <c r="S1009" t="s">
        <v>8321</v>
      </c>
      <c r="T1009" s="17">
        <f>(((Table1[[#This Row],[launched_at]]/60)/60)/24)+DATE(1970,1,1)</f>
        <v>42676.583599537036</v>
      </c>
      <c r="U1009" s="17">
        <f>(((Table1[[#This Row],[deadline]]/60)/60)/24)+DATE(1970,1,1)</f>
        <v>42718.6252662037</v>
      </c>
    </row>
    <row r="1010" spans="1:21">
      <c r="A1010">
        <v>1008</v>
      </c>
      <c r="B1010" s="3" t="s">
        <v>1009</v>
      </c>
      <c r="C1010" s="3" t="s">
        <v>5118</v>
      </c>
      <c r="D1010" t="str" cm="1">
        <f t="array" ref="D10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10">
        <v>93500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 s="6">
        <f>Table1[[#This Row],[pledged]]/Table1[[#This Row],[goal]]</f>
        <v>2.6737967914438501E-3</v>
      </c>
      <c r="Q1010" s="12">
        <f>Table1[[#This Row],[pledged]]/Table1[[#This Row],[backers_count]]</f>
        <v>250</v>
      </c>
      <c r="R1010" t="s">
        <v>8319</v>
      </c>
      <c r="S1010" t="s">
        <v>8321</v>
      </c>
      <c r="T1010" s="17">
        <f>(((Table1[[#This Row],[launched_at]]/60)/60)/24)+DATE(1970,1,1)</f>
        <v>42702.809201388889</v>
      </c>
      <c r="U1010" s="17">
        <f>(((Table1[[#This Row],[deadline]]/60)/60)/24)+DATE(1970,1,1)</f>
        <v>42732.809201388889</v>
      </c>
    </row>
    <row r="1011" spans="1:21">
      <c r="A1011">
        <v>1009</v>
      </c>
      <c r="B1011" s="3" t="s">
        <v>1010</v>
      </c>
      <c r="C1011" s="3" t="s">
        <v>5119</v>
      </c>
      <c r="D1011" t="str" cm="1">
        <f t="array" ref="D10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11">
        <v>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 s="6">
        <f>Table1[[#This Row],[pledged]]/Table1[[#This Row],[goal]]</f>
        <v>0.1313</v>
      </c>
      <c r="Q1011" s="12">
        <f>Table1[[#This Row],[pledged]]/Table1[[#This Row],[backers_count]]</f>
        <v>65</v>
      </c>
      <c r="R1011" t="s">
        <v>8319</v>
      </c>
      <c r="S1011" t="s">
        <v>8321</v>
      </c>
      <c r="T1011" s="17">
        <f>(((Table1[[#This Row],[launched_at]]/60)/60)/24)+DATE(1970,1,1)</f>
        <v>42510.604699074072</v>
      </c>
      <c r="U1011" s="17">
        <f>(((Table1[[#This Row],[deadline]]/60)/60)/24)+DATE(1970,1,1)</f>
        <v>42540.604699074072</v>
      </c>
    </row>
    <row r="1012" spans="1:21">
      <c r="A1012">
        <v>1010</v>
      </c>
      <c r="B1012" s="3" t="s">
        <v>1011</v>
      </c>
      <c r="C1012" s="3" t="s">
        <v>5120</v>
      </c>
      <c r="D1012" t="str" cm="1">
        <f t="array" ref="D10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12">
        <v>115250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 s="6">
        <f>Table1[[#This Row],[pledged]]/Table1[[#This Row],[goal]]</f>
        <v>1.9088937093275488E-3</v>
      </c>
      <c r="Q1012" s="12">
        <f>Table1[[#This Row],[pledged]]/Table1[[#This Row],[backers_count]]</f>
        <v>55</v>
      </c>
      <c r="R1012" t="s">
        <v>8319</v>
      </c>
      <c r="S1012" t="s">
        <v>8321</v>
      </c>
      <c r="T1012" s="17">
        <f>(((Table1[[#This Row],[launched_at]]/60)/60)/24)+DATE(1970,1,1)</f>
        <v>42561.829421296294</v>
      </c>
      <c r="U1012" s="17">
        <f>(((Table1[[#This Row],[deadline]]/60)/60)/24)+DATE(1970,1,1)</f>
        <v>42618.124305555553</v>
      </c>
    </row>
    <row r="1013" spans="1:21">
      <c r="A1013">
        <v>1011</v>
      </c>
      <c r="B1013" s="3" t="s">
        <v>1012</v>
      </c>
      <c r="C1013" s="3" t="s">
        <v>5121</v>
      </c>
      <c r="D1013" t="str" cm="1">
        <f t="array" ref="D10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013">
        <v>20000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 s="6">
        <f>Table1[[#This Row],[pledged]]/Table1[[#This Row],[goal]]</f>
        <v>3.7499999999999999E-3</v>
      </c>
      <c r="Q1013" s="12">
        <f>Table1[[#This Row],[pledged]]/Table1[[#This Row],[backers_count]]</f>
        <v>75</v>
      </c>
      <c r="R1013" t="s">
        <v>8319</v>
      </c>
      <c r="S1013" t="s">
        <v>8321</v>
      </c>
      <c r="T1013" s="17">
        <f>(((Table1[[#This Row],[launched_at]]/60)/60)/24)+DATE(1970,1,1)</f>
        <v>41946.898090277777</v>
      </c>
      <c r="U1013" s="17">
        <f>(((Table1[[#This Row],[deadline]]/60)/60)/24)+DATE(1970,1,1)</f>
        <v>41991.898090277777</v>
      </c>
    </row>
    <row r="1014" spans="1:21" ht="28.8">
      <c r="A1014">
        <v>1012</v>
      </c>
      <c r="B1014" s="3" t="s">
        <v>1013</v>
      </c>
      <c r="C1014" s="3" t="s">
        <v>5122</v>
      </c>
      <c r="D1014" t="str" cm="1">
        <f t="array" ref="D10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014">
        <v>5000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 s="6">
        <f>Table1[[#This Row],[pledged]]/Table1[[#This Row],[goal]]</f>
        <v>215.35021</v>
      </c>
      <c r="Q1014" s="12">
        <f>Table1[[#This Row],[pledged]]/Table1[[#This Row],[backers_count]]</f>
        <v>1389.3561935483872</v>
      </c>
      <c r="R1014" t="s">
        <v>8319</v>
      </c>
      <c r="S1014" t="s">
        <v>8321</v>
      </c>
      <c r="T1014" s="17">
        <f>(((Table1[[#This Row],[launched_at]]/60)/60)/24)+DATE(1970,1,1)</f>
        <v>42714.440416666665</v>
      </c>
      <c r="U1014" s="17">
        <f>(((Table1[[#This Row],[deadline]]/60)/60)/24)+DATE(1970,1,1)</f>
        <v>42759.440416666665</v>
      </c>
    </row>
    <row r="1015" spans="1:21">
      <c r="A1015">
        <v>1013</v>
      </c>
      <c r="B1015" s="3" t="s">
        <v>1014</v>
      </c>
      <c r="C1015" s="3" t="s">
        <v>5123</v>
      </c>
      <c r="D1015" t="str" cm="1">
        <f t="array" ref="D10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015">
        <v>25000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 s="6">
        <f>Table1[[#This Row],[pledged]]/Table1[[#This Row],[goal]]</f>
        <v>0.34527999999999998</v>
      </c>
      <c r="Q1015" s="12">
        <f>Table1[[#This Row],[pledged]]/Table1[[#This Row],[backers_count]]</f>
        <v>95.911111111111111</v>
      </c>
      <c r="R1015" t="s">
        <v>8319</v>
      </c>
      <c r="S1015" t="s">
        <v>8321</v>
      </c>
      <c r="T1015" s="17">
        <f>(((Table1[[#This Row],[launched_at]]/60)/60)/24)+DATE(1970,1,1)</f>
        <v>42339.833981481483</v>
      </c>
      <c r="U1015" s="17">
        <f>(((Table1[[#This Row],[deadline]]/60)/60)/24)+DATE(1970,1,1)</f>
        <v>42367.833333333328</v>
      </c>
    </row>
    <row r="1016" spans="1:21">
      <c r="A1016">
        <v>1014</v>
      </c>
      <c r="B1016" s="3" t="s">
        <v>1015</v>
      </c>
      <c r="C1016" s="3" t="s">
        <v>5124</v>
      </c>
      <c r="D1016" t="str" cm="1">
        <f t="array" ref="D10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016">
        <v>10000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 s="6">
        <f>Table1[[#This Row],[pledged]]/Table1[[#This Row],[goal]]</f>
        <v>0.30599999999999999</v>
      </c>
      <c r="Q1016" s="12">
        <f>Table1[[#This Row],[pledged]]/Table1[[#This Row],[backers_count]]</f>
        <v>191.25</v>
      </c>
      <c r="R1016" t="s">
        <v>8319</v>
      </c>
      <c r="S1016" t="s">
        <v>8321</v>
      </c>
      <c r="T1016" s="17">
        <f>(((Table1[[#This Row],[launched_at]]/60)/60)/24)+DATE(1970,1,1)</f>
        <v>41955.002488425926</v>
      </c>
      <c r="U1016" s="17">
        <f>(((Table1[[#This Row],[deadline]]/60)/60)/24)+DATE(1970,1,1)</f>
        <v>42005.002488425926</v>
      </c>
    </row>
    <row r="1017" spans="1:21">
      <c r="A1017">
        <v>1015</v>
      </c>
      <c r="B1017" s="3" t="s">
        <v>1016</v>
      </c>
      <c r="C1017" s="3" t="s">
        <v>5125</v>
      </c>
      <c r="D1017" t="str" cm="1">
        <f t="array" ref="D10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017">
        <v>9000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 s="6">
        <f>Table1[[#This Row],[pledged]]/Table1[[#This Row],[goal]]</f>
        <v>2.6666666666666668E-2</v>
      </c>
      <c r="Q1017" s="12">
        <f>Table1[[#This Row],[pledged]]/Table1[[#This Row],[backers_count]]</f>
        <v>40</v>
      </c>
      <c r="R1017" t="s">
        <v>8319</v>
      </c>
      <c r="S1017" t="s">
        <v>8321</v>
      </c>
      <c r="T1017" s="17">
        <f>(((Table1[[#This Row],[launched_at]]/60)/60)/24)+DATE(1970,1,1)</f>
        <v>42303.878414351857</v>
      </c>
      <c r="U1017" s="17">
        <f>(((Table1[[#This Row],[deadline]]/60)/60)/24)+DATE(1970,1,1)</f>
        <v>42333.920081018514</v>
      </c>
    </row>
    <row r="1018" spans="1:21">
      <c r="A1018">
        <v>1016</v>
      </c>
      <c r="B1018" s="3" t="s">
        <v>1017</v>
      </c>
      <c r="C1018" s="3" t="s">
        <v>5126</v>
      </c>
      <c r="D1018" t="str" cm="1">
        <f t="array" ref="D10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18">
        <v>100000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 s="6">
        <f>Table1[[#This Row],[pledged]]/Table1[[#This Row],[goal]]</f>
        <v>2.8420000000000001E-2</v>
      </c>
      <c r="Q1018" s="12">
        <f>Table1[[#This Row],[pledged]]/Table1[[#This Row],[backers_count]]</f>
        <v>74.78947368421052</v>
      </c>
      <c r="R1018" t="s">
        <v>8319</v>
      </c>
      <c r="S1018" t="s">
        <v>8321</v>
      </c>
      <c r="T1018" s="17">
        <f>(((Table1[[#This Row],[launched_at]]/60)/60)/24)+DATE(1970,1,1)</f>
        <v>42422.107129629629</v>
      </c>
      <c r="U1018" s="17">
        <f>(((Table1[[#This Row],[deadline]]/60)/60)/24)+DATE(1970,1,1)</f>
        <v>42467.065462962957</v>
      </c>
    </row>
    <row r="1019" spans="1:21">
      <c r="A1019">
        <v>1017</v>
      </c>
      <c r="B1019" s="3" t="s">
        <v>1018</v>
      </c>
      <c r="C1019" s="3" t="s">
        <v>5127</v>
      </c>
      <c r="D1019" t="str" cm="1">
        <f t="array" ref="D10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19">
        <v>250000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 s="6">
        <f>Table1[[#This Row],[pledged]]/Table1[[#This Row],[goal]]</f>
        <v>0.22878799999999999</v>
      </c>
      <c r="Q1019" s="12">
        <f>Table1[[#This Row],[pledged]]/Table1[[#This Row],[backers_count]]</f>
        <v>161.11830985915492</v>
      </c>
      <c r="R1019" t="s">
        <v>8319</v>
      </c>
      <c r="S1019" t="s">
        <v>8321</v>
      </c>
      <c r="T1019" s="17">
        <f>(((Table1[[#This Row],[launched_at]]/60)/60)/24)+DATE(1970,1,1)</f>
        <v>42289.675173611111</v>
      </c>
      <c r="U1019" s="17">
        <f>(((Table1[[#This Row],[deadline]]/60)/60)/24)+DATE(1970,1,1)</f>
        <v>42329.716840277775</v>
      </c>
    </row>
    <row r="1020" spans="1:21">
      <c r="A1020">
        <v>1018</v>
      </c>
      <c r="B1020" s="3" t="s">
        <v>1019</v>
      </c>
      <c r="C1020" s="3" t="s">
        <v>5128</v>
      </c>
      <c r="D1020" t="str" cm="1">
        <f t="array" ref="D10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020">
        <v>20000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 s="6">
        <f>Table1[[#This Row],[pledged]]/Table1[[#This Row],[goal]]</f>
        <v>3.1050000000000001E-2</v>
      </c>
      <c r="Q1020" s="12">
        <f>Table1[[#This Row],[pledged]]/Table1[[#This Row],[backers_count]]</f>
        <v>88.714285714285708</v>
      </c>
      <c r="R1020" t="s">
        <v>8319</v>
      </c>
      <c r="S1020" t="s">
        <v>8321</v>
      </c>
      <c r="T1020" s="17">
        <f>(((Table1[[#This Row],[launched_at]]/60)/60)/24)+DATE(1970,1,1)</f>
        <v>42535.492280092592</v>
      </c>
      <c r="U1020" s="17">
        <f>(((Table1[[#This Row],[deadline]]/60)/60)/24)+DATE(1970,1,1)</f>
        <v>42565.492280092592</v>
      </c>
    </row>
    <row r="1021" spans="1:21">
      <c r="A1021">
        <v>1019</v>
      </c>
      <c r="B1021" s="3" t="s">
        <v>1020</v>
      </c>
      <c r="C1021" s="3" t="s">
        <v>5129</v>
      </c>
      <c r="D1021" t="str" cm="1">
        <f t="array" ref="D10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1021">
        <v>45000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 s="6">
        <f>Table1[[#This Row],[pledged]]/Table1[[#This Row],[goal]]</f>
        <v>0.47333333333333333</v>
      </c>
      <c r="Q1021" s="12">
        <f>Table1[[#This Row],[pledged]]/Table1[[#This Row],[backers_count]]</f>
        <v>53.25</v>
      </c>
      <c r="R1021" t="s">
        <v>8319</v>
      </c>
      <c r="S1021" t="s">
        <v>8321</v>
      </c>
      <c r="T1021" s="17">
        <f>(((Table1[[#This Row],[launched_at]]/60)/60)/24)+DATE(1970,1,1)</f>
        <v>42009.973946759259</v>
      </c>
      <c r="U1021" s="17">
        <f>(((Table1[[#This Row],[deadline]]/60)/60)/24)+DATE(1970,1,1)</f>
        <v>42039.973946759259</v>
      </c>
    </row>
    <row r="1022" spans="1:21">
      <c r="A1022">
        <v>1020</v>
      </c>
      <c r="B1022" s="3" t="s">
        <v>1021</v>
      </c>
      <c r="C1022" s="3" t="s">
        <v>5130</v>
      </c>
      <c r="D1022" t="str" cm="1">
        <f t="array" ref="D10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22">
        <v>1550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 s="6">
        <f>Table1[[#This Row],[pledged]]/Table1[[#This Row],[goal]]</f>
        <v>2.0554838709677421</v>
      </c>
      <c r="Q1022" s="12">
        <f>Table1[[#This Row],[pledged]]/Table1[[#This Row],[backers_count]]</f>
        <v>106.2</v>
      </c>
      <c r="R1022" t="s">
        <v>8325</v>
      </c>
      <c r="S1022" t="s">
        <v>8330</v>
      </c>
      <c r="T1022" s="17">
        <f>(((Table1[[#This Row],[launched_at]]/60)/60)/24)+DATE(1970,1,1)</f>
        <v>42127.069548611107</v>
      </c>
      <c r="U1022" s="17">
        <f>(((Table1[[#This Row],[deadline]]/60)/60)/24)+DATE(1970,1,1)</f>
        <v>42157.032638888893</v>
      </c>
    </row>
    <row r="1023" spans="1:21">
      <c r="A1023">
        <v>1021</v>
      </c>
      <c r="B1023" s="3" t="s">
        <v>1022</v>
      </c>
      <c r="C1023" s="3" t="s">
        <v>5131</v>
      </c>
      <c r="D1023" t="str" cm="1">
        <f t="array" ref="D10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23">
        <v>3000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 s="6">
        <f>Table1[[#This Row],[pledged]]/Table1[[#This Row],[goal]]</f>
        <v>3.5180366666666667</v>
      </c>
      <c r="Q1023" s="12">
        <f>Table1[[#This Row],[pledged]]/Table1[[#This Row],[backers_count]]</f>
        <v>22.079728033472804</v>
      </c>
      <c r="R1023" t="s">
        <v>8325</v>
      </c>
      <c r="S1023" t="s">
        <v>8330</v>
      </c>
      <c r="T1023" s="17">
        <f>(((Table1[[#This Row],[launched_at]]/60)/60)/24)+DATE(1970,1,1)</f>
        <v>42271.251979166671</v>
      </c>
      <c r="U1023" s="17">
        <f>(((Table1[[#This Row],[deadline]]/60)/60)/24)+DATE(1970,1,1)</f>
        <v>42294.166666666672</v>
      </c>
    </row>
    <row r="1024" spans="1:21">
      <c r="A1024">
        <v>1022</v>
      </c>
      <c r="B1024" s="3" t="s">
        <v>1023</v>
      </c>
      <c r="C1024" s="3" t="s">
        <v>5132</v>
      </c>
      <c r="D1024" t="str" cm="1">
        <f t="array" ref="D10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24">
        <v>2000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 s="6">
        <f>Table1[[#This Row],[pledged]]/Table1[[#This Row],[goal]]</f>
        <v>1.149</v>
      </c>
      <c r="Q1024" s="12">
        <f>Table1[[#This Row],[pledged]]/Table1[[#This Row],[backers_count]]</f>
        <v>31.054054054054053</v>
      </c>
      <c r="R1024" t="s">
        <v>8325</v>
      </c>
      <c r="S1024" t="s">
        <v>8330</v>
      </c>
      <c r="T1024" s="17">
        <f>(((Table1[[#This Row],[launched_at]]/60)/60)/24)+DATE(1970,1,1)</f>
        <v>42111.646724537044</v>
      </c>
      <c r="U1024" s="17">
        <f>(((Table1[[#This Row],[deadline]]/60)/60)/24)+DATE(1970,1,1)</f>
        <v>42141.646724537044</v>
      </c>
    </row>
    <row r="1025" spans="1:21">
      <c r="A1025">
        <v>1023</v>
      </c>
      <c r="B1025" s="3" t="s">
        <v>1024</v>
      </c>
      <c r="C1025" s="3" t="s">
        <v>5133</v>
      </c>
      <c r="D1025" t="str" cm="1">
        <f t="array" ref="D10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25">
        <v>2000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 s="6">
        <f>Table1[[#This Row],[pledged]]/Table1[[#This Row],[goal]]</f>
        <v>2.3715000000000002</v>
      </c>
      <c r="Q1025" s="12">
        <f>Table1[[#This Row],[pledged]]/Table1[[#This Row],[backers_count]]</f>
        <v>36.206106870229007</v>
      </c>
      <c r="R1025" t="s">
        <v>8325</v>
      </c>
      <c r="S1025" t="s">
        <v>8330</v>
      </c>
      <c r="T1025" s="17">
        <f>(((Table1[[#This Row],[launched_at]]/60)/60)/24)+DATE(1970,1,1)</f>
        <v>42145.919687500005</v>
      </c>
      <c r="U1025" s="17">
        <f>(((Table1[[#This Row],[deadline]]/60)/60)/24)+DATE(1970,1,1)</f>
        <v>42175.919687500005</v>
      </c>
    </row>
    <row r="1026" spans="1:21">
      <c r="A1026">
        <v>1024</v>
      </c>
      <c r="B1026" s="3" t="s">
        <v>1025</v>
      </c>
      <c r="C1026" s="3" t="s">
        <v>5134</v>
      </c>
      <c r="D1026" t="str" cm="1">
        <f t="array" ref="D10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026">
        <v>20000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 s="6">
        <f>Table1[[#This Row],[pledged]]/Table1[[#This Row],[goal]]</f>
        <v>1.1863774999999999</v>
      </c>
      <c r="Q1026" s="12">
        <f>Table1[[#This Row],[pledged]]/Table1[[#This Row],[backers_count]]</f>
        <v>388.9762295081967</v>
      </c>
      <c r="R1026" t="s">
        <v>8325</v>
      </c>
      <c r="S1026" t="s">
        <v>8330</v>
      </c>
      <c r="T1026" s="17">
        <f>(((Table1[[#This Row],[launched_at]]/60)/60)/24)+DATE(1970,1,1)</f>
        <v>42370.580590277779</v>
      </c>
      <c r="U1026" s="17">
        <f>(((Table1[[#This Row],[deadline]]/60)/60)/24)+DATE(1970,1,1)</f>
        <v>42400.580590277779</v>
      </c>
    </row>
    <row r="1027" spans="1:21">
      <c r="A1027">
        <v>1025</v>
      </c>
      <c r="B1027" s="3" t="s">
        <v>1026</v>
      </c>
      <c r="C1027" s="3" t="s">
        <v>5135</v>
      </c>
      <c r="D1027" t="str" cm="1">
        <f t="array" ref="D10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27">
        <v>70000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 s="6">
        <f>Table1[[#This Row],[pledged]]/Table1[[#This Row],[goal]]</f>
        <v>1.099283142857143</v>
      </c>
      <c r="Q1027" s="12">
        <f>Table1[[#This Row],[pledged]]/Table1[[#This Row],[backers_count]]</f>
        <v>71.848571428571432</v>
      </c>
      <c r="R1027" t="s">
        <v>8325</v>
      </c>
      <c r="S1027" t="s">
        <v>8330</v>
      </c>
      <c r="T1027" s="17">
        <f>(((Table1[[#This Row],[launched_at]]/60)/60)/24)+DATE(1970,1,1)</f>
        <v>42049.833761574075</v>
      </c>
      <c r="U1027" s="17">
        <f>(((Table1[[#This Row],[deadline]]/60)/60)/24)+DATE(1970,1,1)</f>
        <v>42079.792094907403</v>
      </c>
    </row>
    <row r="1028" spans="1:21">
      <c r="A1028">
        <v>1026</v>
      </c>
      <c r="B1028" s="3" t="s">
        <v>1027</v>
      </c>
      <c r="C1028" s="3" t="s">
        <v>5136</v>
      </c>
      <c r="D1028" t="str" cm="1">
        <f t="array" ref="D10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028">
        <v>7000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 s="6">
        <f>Table1[[#This Row],[pledged]]/Table1[[#This Row],[goal]]</f>
        <v>1.0000828571428571</v>
      </c>
      <c r="Q1028" s="12">
        <f>Table1[[#This Row],[pledged]]/Table1[[#This Row],[backers_count]]</f>
        <v>57.381803278688523</v>
      </c>
      <c r="R1028" t="s">
        <v>8325</v>
      </c>
      <c r="S1028" t="s">
        <v>8330</v>
      </c>
      <c r="T1028" s="17">
        <f>(((Table1[[#This Row],[launched_at]]/60)/60)/24)+DATE(1970,1,1)</f>
        <v>42426.407592592594</v>
      </c>
      <c r="U1028" s="17">
        <f>(((Table1[[#This Row],[deadline]]/60)/60)/24)+DATE(1970,1,1)</f>
        <v>42460.365925925929</v>
      </c>
    </row>
    <row r="1029" spans="1:21">
      <c r="A1029">
        <v>1027</v>
      </c>
      <c r="B1029" s="3" t="s">
        <v>1028</v>
      </c>
      <c r="C1029" s="3" t="s">
        <v>5137</v>
      </c>
      <c r="D1029" t="str" cm="1">
        <f t="array" ref="D10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029">
        <v>7501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 s="6">
        <f>Table1[[#This Row],[pledged]]/Table1[[#This Row],[goal]]</f>
        <v>1.0309292094387414</v>
      </c>
      <c r="Q1029" s="12">
        <f>Table1[[#This Row],[pledged]]/Table1[[#This Row],[backers_count]]</f>
        <v>69.666666666666671</v>
      </c>
      <c r="R1029" t="s">
        <v>8325</v>
      </c>
      <c r="S1029" t="s">
        <v>8330</v>
      </c>
      <c r="T1029" s="17">
        <f>(((Table1[[#This Row],[launched_at]]/60)/60)/24)+DATE(1970,1,1)</f>
        <v>41905.034108796295</v>
      </c>
      <c r="U1029" s="17">
        <f>(((Table1[[#This Row],[deadline]]/60)/60)/24)+DATE(1970,1,1)</f>
        <v>41935.034108796295</v>
      </c>
    </row>
    <row r="1030" spans="1:21">
      <c r="A1030">
        <v>1028</v>
      </c>
      <c r="B1030" s="3" t="s">
        <v>1029</v>
      </c>
      <c r="C1030" s="3" t="s">
        <v>5138</v>
      </c>
      <c r="D1030" t="str" cm="1">
        <f t="array" ref="D10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030">
        <v>10000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 s="6">
        <f>Table1[[#This Row],[pledged]]/Table1[[#This Row],[goal]]</f>
        <v>1.1727000000000001</v>
      </c>
      <c r="Q1030" s="12">
        <f>Table1[[#This Row],[pledged]]/Table1[[#This Row],[backers_count]]</f>
        <v>45.988235294117644</v>
      </c>
      <c r="R1030" t="s">
        <v>8325</v>
      </c>
      <c r="S1030" t="s">
        <v>8330</v>
      </c>
      <c r="T1030" s="17">
        <f>(((Table1[[#This Row],[launched_at]]/60)/60)/24)+DATE(1970,1,1)</f>
        <v>42755.627372685187</v>
      </c>
      <c r="U1030" s="17">
        <f>(((Table1[[#This Row],[deadline]]/60)/60)/24)+DATE(1970,1,1)</f>
        <v>42800.833333333328</v>
      </c>
    </row>
    <row r="1031" spans="1:21">
      <c r="A1031">
        <v>1029</v>
      </c>
      <c r="B1031" s="3" t="s">
        <v>1030</v>
      </c>
      <c r="C1031" s="3" t="s">
        <v>5139</v>
      </c>
      <c r="D1031" t="str" cm="1">
        <f t="array" ref="D10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031">
        <v>10000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 s="6">
        <f>Table1[[#This Row],[pledged]]/Table1[[#This Row],[goal]]</f>
        <v>1.1175999999999999</v>
      </c>
      <c r="Q1031" s="12">
        <f>Table1[[#This Row],[pledged]]/Table1[[#This Row],[backers_count]]</f>
        <v>79.262411347517727</v>
      </c>
      <c r="R1031" t="s">
        <v>8325</v>
      </c>
      <c r="S1031" t="s">
        <v>8330</v>
      </c>
      <c r="T1031" s="17">
        <f>(((Table1[[#This Row],[launched_at]]/60)/60)/24)+DATE(1970,1,1)</f>
        <v>42044.711886574078</v>
      </c>
      <c r="U1031" s="17">
        <f>(((Table1[[#This Row],[deadline]]/60)/60)/24)+DATE(1970,1,1)</f>
        <v>42098.915972222225</v>
      </c>
    </row>
    <row r="1032" spans="1:21">
      <c r="A1032">
        <v>1030</v>
      </c>
      <c r="B1032" s="3" t="s">
        <v>1031</v>
      </c>
      <c r="C1032" s="3" t="s">
        <v>5140</v>
      </c>
      <c r="D1032" t="str" cm="1">
        <f t="array" ref="D10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32">
        <v>2000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 s="6">
        <f>Table1[[#This Row],[pledged]]/Table1[[#This Row],[goal]]</f>
        <v>3.4209999999999998</v>
      </c>
      <c r="Q1032" s="12">
        <f>Table1[[#This Row],[pledged]]/Table1[[#This Row],[backers_count]]</f>
        <v>43.031446540880502</v>
      </c>
      <c r="R1032" t="s">
        <v>8325</v>
      </c>
      <c r="S1032" t="s">
        <v>8330</v>
      </c>
      <c r="T1032" s="17">
        <f>(((Table1[[#This Row],[launched_at]]/60)/60)/24)+DATE(1970,1,1)</f>
        <v>42611.483206018514</v>
      </c>
      <c r="U1032" s="17">
        <f>(((Table1[[#This Row],[deadline]]/60)/60)/24)+DATE(1970,1,1)</f>
        <v>42625.483206018514</v>
      </c>
    </row>
    <row r="1033" spans="1:21">
      <c r="A1033">
        <v>1031</v>
      </c>
      <c r="B1033" s="3" t="s">
        <v>1032</v>
      </c>
      <c r="C1033" s="3" t="s">
        <v>5141</v>
      </c>
      <c r="D1033" t="str" cm="1">
        <f t="array" ref="D10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033">
        <v>10000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 s="6">
        <f>Table1[[#This Row],[pledged]]/Table1[[#This Row],[goal]]</f>
        <v>1.0740000000000001</v>
      </c>
      <c r="Q1033" s="12">
        <f>Table1[[#This Row],[pledged]]/Table1[[#This Row],[backers_count]]</f>
        <v>108.48484848484848</v>
      </c>
      <c r="R1033" t="s">
        <v>8325</v>
      </c>
      <c r="S1033" t="s">
        <v>8330</v>
      </c>
      <c r="T1033" s="17">
        <f>(((Table1[[#This Row],[launched_at]]/60)/60)/24)+DATE(1970,1,1)</f>
        <v>42324.764004629629</v>
      </c>
      <c r="U1033" s="17">
        <f>(((Table1[[#This Row],[deadline]]/60)/60)/24)+DATE(1970,1,1)</f>
        <v>42354.764004629629</v>
      </c>
    </row>
    <row r="1034" spans="1:21">
      <c r="A1034">
        <v>1032</v>
      </c>
      <c r="B1034" s="3" t="s">
        <v>1033</v>
      </c>
      <c r="C1034" s="3" t="s">
        <v>5142</v>
      </c>
      <c r="D1034" t="str" cm="1">
        <f t="array" ref="D10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034">
        <v>5400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 s="6">
        <f>Table1[[#This Row],[pledged]]/Table1[[#This Row],[goal]]</f>
        <v>1.0849703703703704</v>
      </c>
      <c r="Q1034" s="12">
        <f>Table1[[#This Row],[pledged]]/Table1[[#This Row],[backers_count]]</f>
        <v>61.029583333333335</v>
      </c>
      <c r="R1034" t="s">
        <v>8325</v>
      </c>
      <c r="S1034" t="s">
        <v>8330</v>
      </c>
      <c r="T1034" s="17">
        <f>(((Table1[[#This Row],[launched_at]]/60)/60)/24)+DATE(1970,1,1)</f>
        <v>42514.666956018518</v>
      </c>
      <c r="U1034" s="17">
        <f>(((Table1[[#This Row],[deadline]]/60)/60)/24)+DATE(1970,1,1)</f>
        <v>42544.666956018518</v>
      </c>
    </row>
    <row r="1035" spans="1:21">
      <c r="A1035">
        <v>1033</v>
      </c>
      <c r="B1035" s="3" t="s">
        <v>1034</v>
      </c>
      <c r="C1035" s="3" t="s">
        <v>5143</v>
      </c>
      <c r="D1035" t="str" cm="1">
        <f t="array" ref="D10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35">
        <v>1328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 s="6">
        <f>Table1[[#This Row],[pledged]]/Table1[[#This Row],[goal]]</f>
        <v>1.0286144578313252</v>
      </c>
      <c r="Q1035" s="12">
        <f>Table1[[#This Row],[pledged]]/Table1[[#This Row],[backers_count]]</f>
        <v>50.592592592592595</v>
      </c>
      <c r="R1035" t="s">
        <v>8325</v>
      </c>
      <c r="S1035" t="s">
        <v>8330</v>
      </c>
      <c r="T1035" s="17">
        <f>(((Table1[[#This Row],[launched_at]]/60)/60)/24)+DATE(1970,1,1)</f>
        <v>42688.732407407413</v>
      </c>
      <c r="U1035" s="17">
        <f>(((Table1[[#This Row],[deadline]]/60)/60)/24)+DATE(1970,1,1)</f>
        <v>42716.732407407413</v>
      </c>
    </row>
    <row r="1036" spans="1:21">
      <c r="A1036">
        <v>1034</v>
      </c>
      <c r="B1036" s="3" t="s">
        <v>1035</v>
      </c>
      <c r="C1036" s="3" t="s">
        <v>5144</v>
      </c>
      <c r="D1036" t="str" cm="1">
        <f t="array" ref="D10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036">
        <v>5000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 s="6">
        <f>Table1[[#This Row],[pledged]]/Table1[[#This Row],[goal]]</f>
        <v>1.3000180000000001</v>
      </c>
      <c r="Q1036" s="12">
        <f>Table1[[#This Row],[pledged]]/Table1[[#This Row],[backers_count]]</f>
        <v>39.157168674698795</v>
      </c>
      <c r="R1036" t="s">
        <v>8325</v>
      </c>
      <c r="S1036" t="s">
        <v>8330</v>
      </c>
      <c r="T1036" s="17">
        <f>(((Table1[[#This Row],[launched_at]]/60)/60)/24)+DATE(1970,1,1)</f>
        <v>42555.166712962964</v>
      </c>
      <c r="U1036" s="17">
        <f>(((Table1[[#This Row],[deadline]]/60)/60)/24)+DATE(1970,1,1)</f>
        <v>42587.165972222225</v>
      </c>
    </row>
    <row r="1037" spans="1:21">
      <c r="A1037">
        <v>1035</v>
      </c>
      <c r="B1037" s="3" t="s">
        <v>1036</v>
      </c>
      <c r="C1037" s="3" t="s">
        <v>5145</v>
      </c>
      <c r="D1037" t="str" cm="1">
        <f t="array" ref="D10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37">
        <v>4600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 s="6">
        <f>Table1[[#This Row],[pledged]]/Table1[[#This Row],[goal]]</f>
        <v>1.0765217391304347</v>
      </c>
      <c r="Q1037" s="12">
        <f>Table1[[#This Row],[pledged]]/Table1[[#This Row],[backers_count]]</f>
        <v>65.15789473684211</v>
      </c>
      <c r="R1037" t="s">
        <v>8325</v>
      </c>
      <c r="S1037" t="s">
        <v>8330</v>
      </c>
      <c r="T1037" s="17">
        <f>(((Table1[[#This Row],[launched_at]]/60)/60)/24)+DATE(1970,1,1)</f>
        <v>42016.641435185185</v>
      </c>
      <c r="U1037" s="17">
        <f>(((Table1[[#This Row],[deadline]]/60)/60)/24)+DATE(1970,1,1)</f>
        <v>42046.641435185185</v>
      </c>
    </row>
    <row r="1038" spans="1:21">
      <c r="A1038">
        <v>1036</v>
      </c>
      <c r="B1038" s="3" t="s">
        <v>1037</v>
      </c>
      <c r="C1038" s="3" t="s">
        <v>5146</v>
      </c>
      <c r="D1038" t="str" cm="1">
        <f t="array" ref="D10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38">
        <v>4500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 s="6">
        <f>Table1[[#This Row],[pledged]]/Table1[[#This Row],[goal]]</f>
        <v>1.1236044444444444</v>
      </c>
      <c r="Q1038" s="12">
        <f>Table1[[#This Row],[pledged]]/Table1[[#This Row],[backers_count]]</f>
        <v>23.963127962085309</v>
      </c>
      <c r="R1038" t="s">
        <v>8325</v>
      </c>
      <c r="S1038" t="s">
        <v>8330</v>
      </c>
      <c r="T1038" s="17">
        <f>(((Table1[[#This Row],[launched_at]]/60)/60)/24)+DATE(1970,1,1)</f>
        <v>41249.448958333334</v>
      </c>
      <c r="U1038" s="17">
        <f>(((Table1[[#This Row],[deadline]]/60)/60)/24)+DATE(1970,1,1)</f>
        <v>41281.333333333336</v>
      </c>
    </row>
    <row r="1039" spans="1:21">
      <c r="A1039">
        <v>1037</v>
      </c>
      <c r="B1039" s="3" t="s">
        <v>1038</v>
      </c>
      <c r="C1039" s="3" t="s">
        <v>5147</v>
      </c>
      <c r="D1039" t="str" cm="1">
        <f t="array" ref="D10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39">
        <v>1000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 s="6">
        <f>Table1[[#This Row],[pledged]]/Table1[[#This Row],[goal]]</f>
        <v>1.0209999999999999</v>
      </c>
      <c r="Q1039" s="12">
        <f>Table1[[#This Row],[pledged]]/Table1[[#This Row],[backers_count]]</f>
        <v>48.61904761904762</v>
      </c>
      <c r="R1039" t="s">
        <v>8325</v>
      </c>
      <c r="S1039" t="s">
        <v>8330</v>
      </c>
      <c r="T1039" s="17">
        <f>(((Table1[[#This Row],[launched_at]]/60)/60)/24)+DATE(1970,1,1)</f>
        <v>42119.822476851856</v>
      </c>
      <c r="U1039" s="17">
        <f>(((Table1[[#This Row],[deadline]]/60)/60)/24)+DATE(1970,1,1)</f>
        <v>42142.208333333328</v>
      </c>
    </row>
    <row r="1040" spans="1:21">
      <c r="A1040">
        <v>1038</v>
      </c>
      <c r="B1040" s="3" t="s">
        <v>1039</v>
      </c>
      <c r="C1040" s="3" t="s">
        <v>5148</v>
      </c>
      <c r="D1040" t="str" cm="1">
        <f t="array" ref="D10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40">
        <v>1500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 s="6">
        <f>Table1[[#This Row],[pledged]]/Table1[[#This Row],[goal]]</f>
        <v>1.4533333333333334</v>
      </c>
      <c r="Q1040" s="12">
        <f>Table1[[#This Row],[pledged]]/Table1[[#This Row],[backers_count]]</f>
        <v>35.73770491803279</v>
      </c>
      <c r="R1040" t="s">
        <v>8325</v>
      </c>
      <c r="S1040" t="s">
        <v>8330</v>
      </c>
      <c r="T1040" s="17">
        <f>(((Table1[[#This Row],[launched_at]]/60)/60)/24)+DATE(1970,1,1)</f>
        <v>42418.231747685189</v>
      </c>
      <c r="U1040" s="17">
        <f>(((Table1[[#This Row],[deadline]]/60)/60)/24)+DATE(1970,1,1)</f>
        <v>42448.190081018518</v>
      </c>
    </row>
    <row r="1041" spans="1:21">
      <c r="A1041">
        <v>1039</v>
      </c>
      <c r="B1041" s="3" t="s">
        <v>1040</v>
      </c>
      <c r="C1041" s="3" t="s">
        <v>5149</v>
      </c>
      <c r="D1041" t="str" cm="1">
        <f t="array" ref="D10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041">
        <v>500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 s="6">
        <f>Table1[[#This Row],[pledged]]/Table1[[#This Row],[goal]]</f>
        <v>1.282</v>
      </c>
      <c r="Q1041" s="12">
        <f>Table1[[#This Row],[pledged]]/Table1[[#This Row],[backers_count]]</f>
        <v>21.366666666666667</v>
      </c>
      <c r="R1041" t="s">
        <v>8325</v>
      </c>
      <c r="S1041" t="s">
        <v>8330</v>
      </c>
      <c r="T1041" s="17">
        <f>(((Table1[[#This Row],[launched_at]]/60)/60)/24)+DATE(1970,1,1)</f>
        <v>42692.109328703707</v>
      </c>
      <c r="U1041" s="17">
        <f>(((Table1[[#This Row],[deadline]]/60)/60)/24)+DATE(1970,1,1)</f>
        <v>42717.332638888889</v>
      </c>
    </row>
    <row r="1042" spans="1:21">
      <c r="A1042">
        <v>1040</v>
      </c>
      <c r="B1042" s="3" t="s">
        <v>1041</v>
      </c>
      <c r="C1042" s="3" t="s">
        <v>5150</v>
      </c>
      <c r="D1042" t="str" cm="1">
        <f t="array" ref="D10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42">
        <v>85000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 s="6">
        <f>Table1[[#This Row],[pledged]]/Table1[[#This Row],[goal]]</f>
        <v>2.9411764705882353E-3</v>
      </c>
      <c r="Q1042" s="12">
        <f>Table1[[#This Row],[pledged]]/Table1[[#This Row],[backers_count]]</f>
        <v>250</v>
      </c>
      <c r="R1042" t="s">
        <v>8331</v>
      </c>
      <c r="S1042" t="s">
        <v>8332</v>
      </c>
      <c r="T1042" s="17">
        <f>(((Table1[[#This Row],[launched_at]]/60)/60)/24)+DATE(1970,1,1)</f>
        <v>42579.708437499998</v>
      </c>
      <c r="U1042" s="17">
        <f>(((Table1[[#This Row],[deadline]]/60)/60)/24)+DATE(1970,1,1)</f>
        <v>42609.708437499998</v>
      </c>
    </row>
    <row r="1043" spans="1:21">
      <c r="A1043">
        <v>1041</v>
      </c>
      <c r="B1043" s="3" t="s">
        <v>1042</v>
      </c>
      <c r="C1043" s="3" t="s">
        <v>5151</v>
      </c>
      <c r="D1043" t="str" cm="1">
        <f t="array" ref="D10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043">
        <v>50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 s="6">
        <f>Table1[[#This Row],[pledged]]/Table1[[#This Row],[goal]]</f>
        <v>0</v>
      </c>
      <c r="Q1043" s="12" t="e">
        <f>Table1[[#This Row],[pledged]]/Table1[[#This Row],[backers_count]]</f>
        <v>#DIV/0!</v>
      </c>
      <c r="R1043" t="s">
        <v>8331</v>
      </c>
      <c r="S1043" t="s">
        <v>8332</v>
      </c>
      <c r="T1043" s="17">
        <f>(((Table1[[#This Row],[launched_at]]/60)/60)/24)+DATE(1970,1,1)</f>
        <v>41831.060092592597</v>
      </c>
      <c r="U1043" s="17">
        <f>(((Table1[[#This Row],[deadline]]/60)/60)/24)+DATE(1970,1,1)</f>
        <v>41851.060092592597</v>
      </c>
    </row>
    <row r="1044" spans="1:21">
      <c r="A1044">
        <v>1042</v>
      </c>
      <c r="B1044" s="3" t="s">
        <v>1043</v>
      </c>
      <c r="C1044" s="3" t="s">
        <v>5152</v>
      </c>
      <c r="D1044" t="str" cm="1">
        <f t="array" ref="D10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044">
        <v>650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 s="6">
        <f>Table1[[#This Row],[pledged]]/Table1[[#This Row],[goal]]</f>
        <v>1.5384615384615385E-2</v>
      </c>
      <c r="Q1044" s="12">
        <f>Table1[[#This Row],[pledged]]/Table1[[#This Row],[backers_count]]</f>
        <v>10</v>
      </c>
      <c r="R1044" t="s">
        <v>8331</v>
      </c>
      <c r="S1044" t="s">
        <v>8332</v>
      </c>
      <c r="T1044" s="17">
        <f>(((Table1[[#This Row],[launched_at]]/60)/60)/24)+DATE(1970,1,1)</f>
        <v>41851.696157407408</v>
      </c>
      <c r="U1044" s="17">
        <f>(((Table1[[#This Row],[deadline]]/60)/60)/24)+DATE(1970,1,1)</f>
        <v>41894.416666666664</v>
      </c>
    </row>
    <row r="1045" spans="1:21">
      <c r="A1045">
        <v>1043</v>
      </c>
      <c r="B1045" s="3" t="s">
        <v>1044</v>
      </c>
      <c r="C1045" s="3" t="s">
        <v>5153</v>
      </c>
      <c r="D1045" t="str" cm="1">
        <f t="array" ref="D10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45">
        <v>100000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 s="6">
        <f>Table1[[#This Row],[pledged]]/Table1[[#This Row],[goal]]</f>
        <v>8.5370000000000001E-2</v>
      </c>
      <c r="Q1045" s="12">
        <f>Table1[[#This Row],[pledged]]/Table1[[#This Row],[backers_count]]</f>
        <v>29.236301369863014</v>
      </c>
      <c r="R1045" t="s">
        <v>8331</v>
      </c>
      <c r="S1045" t="s">
        <v>8332</v>
      </c>
      <c r="T1045" s="17">
        <f>(((Table1[[#This Row],[launched_at]]/60)/60)/24)+DATE(1970,1,1)</f>
        <v>42114.252951388888</v>
      </c>
      <c r="U1045" s="17">
        <f>(((Table1[[#This Row],[deadline]]/60)/60)/24)+DATE(1970,1,1)</f>
        <v>42144.252951388888</v>
      </c>
    </row>
    <row r="1046" spans="1:21">
      <c r="A1046">
        <v>1044</v>
      </c>
      <c r="B1046" s="3" t="s">
        <v>1045</v>
      </c>
      <c r="C1046" s="3" t="s">
        <v>5154</v>
      </c>
      <c r="D1046" t="str" cm="1">
        <f t="array" ref="D10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046">
        <v>7000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 s="6">
        <f>Table1[[#This Row],[pledged]]/Table1[[#This Row],[goal]]</f>
        <v>8.571428571428571E-4</v>
      </c>
      <c r="Q1046" s="12">
        <f>Table1[[#This Row],[pledged]]/Table1[[#This Row],[backers_count]]</f>
        <v>3</v>
      </c>
      <c r="R1046" t="s">
        <v>8331</v>
      </c>
      <c r="S1046" t="s">
        <v>8332</v>
      </c>
      <c r="T1046" s="17">
        <f>(((Table1[[#This Row],[launched_at]]/60)/60)/24)+DATE(1970,1,1)</f>
        <v>42011.925937499997</v>
      </c>
      <c r="U1046" s="17">
        <f>(((Table1[[#This Row],[deadline]]/60)/60)/24)+DATE(1970,1,1)</f>
        <v>42068.852083333331</v>
      </c>
    </row>
    <row r="1047" spans="1:21">
      <c r="A1047">
        <v>1045</v>
      </c>
      <c r="B1047" s="3" t="s">
        <v>1046</v>
      </c>
      <c r="C1047" s="3" t="s">
        <v>5155</v>
      </c>
      <c r="D1047" t="str" cm="1">
        <f t="array" ref="D10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047">
        <v>10000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 s="6">
        <f>Table1[[#This Row],[pledged]]/Table1[[#This Row],[goal]]</f>
        <v>2.6599999999999999E-2</v>
      </c>
      <c r="Q1047" s="12">
        <f>Table1[[#This Row],[pledged]]/Table1[[#This Row],[backers_count]]</f>
        <v>33.25</v>
      </c>
      <c r="R1047" t="s">
        <v>8331</v>
      </c>
      <c r="S1047" t="s">
        <v>8332</v>
      </c>
      <c r="T1047" s="17">
        <f>(((Table1[[#This Row],[launched_at]]/60)/60)/24)+DATE(1970,1,1)</f>
        <v>41844.874421296299</v>
      </c>
      <c r="U1047" s="17">
        <f>(((Table1[[#This Row],[deadline]]/60)/60)/24)+DATE(1970,1,1)</f>
        <v>41874.874421296299</v>
      </c>
    </row>
    <row r="1048" spans="1:21">
      <c r="A1048">
        <v>1046</v>
      </c>
      <c r="B1048" s="3" t="s">
        <v>1047</v>
      </c>
      <c r="C1048" s="3" t="s">
        <v>5156</v>
      </c>
      <c r="D1048" t="str" cm="1">
        <f t="array" ref="D10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48">
        <v>3000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 s="6">
        <f>Table1[[#This Row],[pledged]]/Table1[[#This Row],[goal]]</f>
        <v>0</v>
      </c>
      <c r="Q1048" s="12" t="e">
        <f>Table1[[#This Row],[pledged]]/Table1[[#This Row],[backers_count]]</f>
        <v>#DIV/0!</v>
      </c>
      <c r="R1048" t="s">
        <v>8331</v>
      </c>
      <c r="S1048" t="s">
        <v>8332</v>
      </c>
      <c r="T1048" s="17">
        <f>(((Table1[[#This Row],[launched_at]]/60)/60)/24)+DATE(1970,1,1)</f>
        <v>42319.851388888885</v>
      </c>
      <c r="U1048" s="17">
        <f>(((Table1[[#This Row],[deadline]]/60)/60)/24)+DATE(1970,1,1)</f>
        <v>42364.851388888885</v>
      </c>
    </row>
    <row r="1049" spans="1:21">
      <c r="A1049">
        <v>1047</v>
      </c>
      <c r="B1049" s="3" t="s">
        <v>1048</v>
      </c>
      <c r="C1049" s="3" t="s">
        <v>5157</v>
      </c>
      <c r="D1049" t="str" cm="1">
        <f t="array" ref="D10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49">
        <v>2000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 s="6">
        <f>Table1[[#This Row],[pledged]]/Table1[[#This Row],[goal]]</f>
        <v>5.0000000000000001E-4</v>
      </c>
      <c r="Q1049" s="12">
        <f>Table1[[#This Row],[pledged]]/Table1[[#This Row],[backers_count]]</f>
        <v>1</v>
      </c>
      <c r="R1049" t="s">
        <v>8331</v>
      </c>
      <c r="S1049" t="s">
        <v>8332</v>
      </c>
      <c r="T1049" s="17">
        <f>(((Table1[[#This Row],[launched_at]]/60)/60)/24)+DATE(1970,1,1)</f>
        <v>41918.818460648145</v>
      </c>
      <c r="U1049" s="17">
        <f>(((Table1[[#This Row],[deadline]]/60)/60)/24)+DATE(1970,1,1)</f>
        <v>41948.860127314816</v>
      </c>
    </row>
    <row r="1050" spans="1:21">
      <c r="A1050">
        <v>1048</v>
      </c>
      <c r="B1050" s="3" t="s">
        <v>1049</v>
      </c>
      <c r="C1050" s="3" t="s">
        <v>5158</v>
      </c>
      <c r="D1050" t="str" cm="1">
        <f t="array" ref="D10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050">
        <v>15000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 s="6">
        <f>Table1[[#This Row],[pledged]]/Table1[[#This Row],[goal]]</f>
        <v>1.4133333333333333E-2</v>
      </c>
      <c r="Q1050" s="12">
        <f>Table1[[#This Row],[pledged]]/Table1[[#This Row],[backers_count]]</f>
        <v>53</v>
      </c>
      <c r="R1050" t="s">
        <v>8331</v>
      </c>
      <c r="S1050" t="s">
        <v>8332</v>
      </c>
      <c r="T1050" s="17">
        <f>(((Table1[[#This Row],[launched_at]]/60)/60)/24)+DATE(1970,1,1)</f>
        <v>42598.053113425922</v>
      </c>
      <c r="U1050" s="17">
        <f>(((Table1[[#This Row],[deadline]]/60)/60)/24)+DATE(1970,1,1)</f>
        <v>42638.053113425922</v>
      </c>
    </row>
    <row r="1051" spans="1:21">
      <c r="A1051">
        <v>1049</v>
      </c>
      <c r="B1051" s="3" t="s">
        <v>1050</v>
      </c>
      <c r="C1051" s="3" t="s">
        <v>5159</v>
      </c>
      <c r="D1051" t="str" cm="1">
        <f t="array" ref="D10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051">
        <v>12000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 s="6">
        <f>Table1[[#This Row],[pledged]]/Table1[[#This Row],[goal]]</f>
        <v>0</v>
      </c>
      <c r="Q1051" s="12" t="e">
        <f>Table1[[#This Row],[pledged]]/Table1[[#This Row],[backers_count]]</f>
        <v>#DIV/0!</v>
      </c>
      <c r="R1051" t="s">
        <v>8331</v>
      </c>
      <c r="S1051" t="s">
        <v>8332</v>
      </c>
      <c r="T1051" s="17">
        <f>(((Table1[[#This Row],[launched_at]]/60)/60)/24)+DATE(1970,1,1)</f>
        <v>42382.431076388893</v>
      </c>
      <c r="U1051" s="17">
        <f>(((Table1[[#This Row],[deadline]]/60)/60)/24)+DATE(1970,1,1)</f>
        <v>42412.431076388893</v>
      </c>
    </row>
    <row r="1052" spans="1:21">
      <c r="A1052">
        <v>1050</v>
      </c>
      <c r="B1052" s="3" t="s">
        <v>1051</v>
      </c>
      <c r="C1052" s="3" t="s">
        <v>5160</v>
      </c>
      <c r="D1052" t="str" cm="1">
        <f t="array" ref="D10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52">
        <v>2500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 s="6">
        <f>Table1[[#This Row],[pledged]]/Table1[[#This Row],[goal]]</f>
        <v>0</v>
      </c>
      <c r="Q1052" s="12" t="e">
        <f>Table1[[#This Row],[pledged]]/Table1[[#This Row],[backers_count]]</f>
        <v>#DIV/0!</v>
      </c>
      <c r="R1052" t="s">
        <v>8331</v>
      </c>
      <c r="S1052" t="s">
        <v>8332</v>
      </c>
      <c r="T1052" s="17">
        <f>(((Table1[[#This Row],[launched_at]]/60)/60)/24)+DATE(1970,1,1)</f>
        <v>42231.7971875</v>
      </c>
      <c r="U1052" s="17">
        <f>(((Table1[[#This Row],[deadline]]/60)/60)/24)+DATE(1970,1,1)</f>
        <v>42261.7971875</v>
      </c>
    </row>
    <row r="1053" spans="1:21">
      <c r="A1053">
        <v>1051</v>
      </c>
      <c r="B1053" s="3" t="s">
        <v>1052</v>
      </c>
      <c r="C1053" s="3" t="s">
        <v>5161</v>
      </c>
      <c r="D1053" t="str" cm="1">
        <f t="array" ref="D10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053">
        <v>500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 s="6">
        <f>Table1[[#This Row],[pledged]]/Table1[[#This Row],[goal]]</f>
        <v>0</v>
      </c>
      <c r="Q1053" s="12" t="e">
        <f>Table1[[#This Row],[pledged]]/Table1[[#This Row],[backers_count]]</f>
        <v>#DIV/0!</v>
      </c>
      <c r="R1053" t="s">
        <v>8331</v>
      </c>
      <c r="S1053" t="s">
        <v>8332</v>
      </c>
      <c r="T1053" s="17">
        <f>(((Table1[[#This Row],[launched_at]]/60)/60)/24)+DATE(1970,1,1)</f>
        <v>41850.014178240745</v>
      </c>
      <c r="U1053" s="17">
        <f>(((Table1[[#This Row],[deadline]]/60)/60)/24)+DATE(1970,1,1)</f>
        <v>41878.014178240745</v>
      </c>
    </row>
    <row r="1054" spans="1:21">
      <c r="A1054">
        <v>1052</v>
      </c>
      <c r="B1054" s="3" t="s">
        <v>1053</v>
      </c>
      <c r="C1054" s="3" t="s">
        <v>5162</v>
      </c>
      <c r="D1054" t="str" cm="1">
        <f t="array" ref="D10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54">
        <v>4336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 s="6">
        <f>Table1[[#This Row],[pledged]]/Table1[[#This Row],[goal]]</f>
        <v>0</v>
      </c>
      <c r="Q1054" s="12" t="e">
        <f>Table1[[#This Row],[pledged]]/Table1[[#This Row],[backers_count]]</f>
        <v>#DIV/0!</v>
      </c>
      <c r="R1054" t="s">
        <v>8331</v>
      </c>
      <c r="S1054" t="s">
        <v>8332</v>
      </c>
      <c r="T1054" s="17">
        <f>(((Table1[[#This Row],[launched_at]]/60)/60)/24)+DATE(1970,1,1)</f>
        <v>42483.797395833331</v>
      </c>
      <c r="U1054" s="17">
        <f>(((Table1[[#This Row],[deadline]]/60)/60)/24)+DATE(1970,1,1)</f>
        <v>42527.839583333334</v>
      </c>
    </row>
    <row r="1055" spans="1:21">
      <c r="A1055">
        <v>1053</v>
      </c>
      <c r="B1055" s="3" t="s">
        <v>1054</v>
      </c>
      <c r="C1055" s="3" t="s">
        <v>5163</v>
      </c>
      <c r="D1055" t="str" cm="1">
        <f t="array" ref="D10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55">
        <v>1500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 s="6">
        <f>Table1[[#This Row],[pledged]]/Table1[[#This Row],[goal]]</f>
        <v>0.01</v>
      </c>
      <c r="Q1055" s="12">
        <f>Table1[[#This Row],[pledged]]/Table1[[#This Row],[backers_count]]</f>
        <v>15</v>
      </c>
      <c r="R1055" t="s">
        <v>8331</v>
      </c>
      <c r="S1055" t="s">
        <v>8332</v>
      </c>
      <c r="T1055" s="17">
        <f>(((Table1[[#This Row],[launched_at]]/60)/60)/24)+DATE(1970,1,1)</f>
        <v>42775.172824074078</v>
      </c>
      <c r="U1055" s="17">
        <f>(((Table1[[#This Row],[deadline]]/60)/60)/24)+DATE(1970,1,1)</f>
        <v>42800.172824074078</v>
      </c>
    </row>
    <row r="1056" spans="1:21">
      <c r="A1056">
        <v>1054</v>
      </c>
      <c r="B1056" s="3" t="s">
        <v>1055</v>
      </c>
      <c r="C1056" s="3" t="s">
        <v>5164</v>
      </c>
      <c r="D1056" t="str" cm="1">
        <f t="array" ref="D10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56">
        <v>2500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 s="6">
        <f>Table1[[#This Row],[pledged]]/Table1[[#This Row],[goal]]</f>
        <v>0</v>
      </c>
      <c r="Q1056" s="12" t="e">
        <f>Table1[[#This Row],[pledged]]/Table1[[#This Row],[backers_count]]</f>
        <v>#DIV/0!</v>
      </c>
      <c r="R1056" t="s">
        <v>8331</v>
      </c>
      <c r="S1056" t="s">
        <v>8332</v>
      </c>
      <c r="T1056" s="17">
        <f>(((Table1[[#This Row],[launched_at]]/60)/60)/24)+DATE(1970,1,1)</f>
        <v>41831.851840277777</v>
      </c>
      <c r="U1056" s="17">
        <f>(((Table1[[#This Row],[deadline]]/60)/60)/24)+DATE(1970,1,1)</f>
        <v>41861.916666666664</v>
      </c>
    </row>
    <row r="1057" spans="1:21">
      <c r="A1057">
        <v>1055</v>
      </c>
      <c r="B1057" s="3" t="s">
        <v>1056</v>
      </c>
      <c r="C1057" s="3" t="s">
        <v>5165</v>
      </c>
      <c r="D1057" t="str" cm="1">
        <f t="array" ref="D10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57">
        <v>3500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 s="6">
        <f>Table1[[#This Row],[pledged]]/Table1[[#This Row],[goal]]</f>
        <v>0</v>
      </c>
      <c r="Q1057" s="12" t="e">
        <f>Table1[[#This Row],[pledged]]/Table1[[#This Row],[backers_count]]</f>
        <v>#DIV/0!</v>
      </c>
      <c r="R1057" t="s">
        <v>8331</v>
      </c>
      <c r="S1057" t="s">
        <v>8332</v>
      </c>
      <c r="T1057" s="17">
        <f>(((Table1[[#This Row],[launched_at]]/60)/60)/24)+DATE(1970,1,1)</f>
        <v>42406.992418981477</v>
      </c>
      <c r="U1057" s="17">
        <f>(((Table1[[#This Row],[deadline]]/60)/60)/24)+DATE(1970,1,1)</f>
        <v>42436.992418981477</v>
      </c>
    </row>
    <row r="1058" spans="1:21">
      <c r="A1058">
        <v>1056</v>
      </c>
      <c r="B1058" s="3" t="s">
        <v>1057</v>
      </c>
      <c r="C1058" s="3" t="s">
        <v>5166</v>
      </c>
      <c r="D1058" t="str" cm="1">
        <f t="array" ref="D10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058">
        <v>10000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 s="6">
        <f>Table1[[#This Row],[pledged]]/Table1[[#This Row],[goal]]</f>
        <v>0</v>
      </c>
      <c r="Q1058" s="12" t="e">
        <f>Table1[[#This Row],[pledged]]/Table1[[#This Row],[backers_count]]</f>
        <v>#DIV/0!</v>
      </c>
      <c r="R1058" t="s">
        <v>8331</v>
      </c>
      <c r="S1058" t="s">
        <v>8332</v>
      </c>
      <c r="T1058" s="17">
        <f>(((Table1[[#This Row],[launched_at]]/60)/60)/24)+DATE(1970,1,1)</f>
        <v>42058.719641203701</v>
      </c>
      <c r="U1058" s="17">
        <f>(((Table1[[#This Row],[deadline]]/60)/60)/24)+DATE(1970,1,1)</f>
        <v>42118.677974537044</v>
      </c>
    </row>
    <row r="1059" spans="1:21">
      <c r="A1059">
        <v>1057</v>
      </c>
      <c r="B1059" s="3" t="s">
        <v>1058</v>
      </c>
      <c r="C1059" s="3" t="s">
        <v>5167</v>
      </c>
      <c r="D1059" t="str" cm="1">
        <f t="array" ref="D10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059">
        <v>10000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 s="6">
        <f>Table1[[#This Row],[pledged]]/Table1[[#This Row],[goal]]</f>
        <v>0</v>
      </c>
      <c r="Q1059" s="12" t="e">
        <f>Table1[[#This Row],[pledged]]/Table1[[#This Row],[backers_count]]</f>
        <v>#DIV/0!</v>
      </c>
      <c r="R1059" t="s">
        <v>8331</v>
      </c>
      <c r="S1059" t="s">
        <v>8332</v>
      </c>
      <c r="T1059" s="17">
        <f>(((Table1[[#This Row],[launched_at]]/60)/60)/24)+DATE(1970,1,1)</f>
        <v>42678.871331018512</v>
      </c>
      <c r="U1059" s="17">
        <f>(((Table1[[#This Row],[deadline]]/60)/60)/24)+DATE(1970,1,1)</f>
        <v>42708.912997685184</v>
      </c>
    </row>
    <row r="1060" spans="1:21">
      <c r="A1060">
        <v>1058</v>
      </c>
      <c r="B1060" s="3" t="s">
        <v>1059</v>
      </c>
      <c r="C1060" s="3" t="s">
        <v>5168</v>
      </c>
      <c r="D1060" t="str" cm="1">
        <f t="array" ref="D10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1060">
        <v>40000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 s="6">
        <f>Table1[[#This Row],[pledged]]/Table1[[#This Row],[goal]]</f>
        <v>0</v>
      </c>
      <c r="Q1060" s="12" t="e">
        <f>Table1[[#This Row],[pledged]]/Table1[[#This Row],[backers_count]]</f>
        <v>#DIV/0!</v>
      </c>
      <c r="R1060" t="s">
        <v>8331</v>
      </c>
      <c r="S1060" t="s">
        <v>8332</v>
      </c>
      <c r="T1060" s="17">
        <f>(((Table1[[#This Row],[launched_at]]/60)/60)/24)+DATE(1970,1,1)</f>
        <v>42047.900960648149</v>
      </c>
      <c r="U1060" s="17">
        <f>(((Table1[[#This Row],[deadline]]/60)/60)/24)+DATE(1970,1,1)</f>
        <v>42089</v>
      </c>
    </row>
    <row r="1061" spans="1:21">
      <c r="A1061">
        <v>1059</v>
      </c>
      <c r="B1061" s="3" t="s">
        <v>1060</v>
      </c>
      <c r="C1061" s="3" t="s">
        <v>5169</v>
      </c>
      <c r="D1061" t="str" cm="1">
        <f t="array" ref="D10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61">
        <v>1100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 s="6">
        <f>Table1[[#This Row],[pledged]]/Table1[[#This Row],[goal]]</f>
        <v>0</v>
      </c>
      <c r="Q1061" s="12" t="e">
        <f>Table1[[#This Row],[pledged]]/Table1[[#This Row],[backers_count]]</f>
        <v>#DIV/0!</v>
      </c>
      <c r="R1061" t="s">
        <v>8331</v>
      </c>
      <c r="S1061" t="s">
        <v>8332</v>
      </c>
      <c r="T1061" s="17">
        <f>(((Table1[[#This Row],[launched_at]]/60)/60)/24)+DATE(1970,1,1)</f>
        <v>42046.79</v>
      </c>
      <c r="U1061" s="17">
        <f>(((Table1[[#This Row],[deadline]]/60)/60)/24)+DATE(1970,1,1)</f>
        <v>42076.748333333337</v>
      </c>
    </row>
    <row r="1062" spans="1:21">
      <c r="A1062">
        <v>1060</v>
      </c>
      <c r="B1062" s="3" t="s">
        <v>1061</v>
      </c>
      <c r="C1062" s="3" t="s">
        <v>5170</v>
      </c>
      <c r="D1062" t="str" cm="1">
        <f t="array" ref="D10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062">
        <v>5000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 s="6">
        <f>Table1[[#This Row],[pledged]]/Table1[[#This Row],[goal]]</f>
        <v>0.01</v>
      </c>
      <c r="Q1062" s="12">
        <f>Table1[[#This Row],[pledged]]/Table1[[#This Row],[backers_count]]</f>
        <v>50</v>
      </c>
      <c r="R1062" t="s">
        <v>8331</v>
      </c>
      <c r="S1062" t="s">
        <v>8332</v>
      </c>
      <c r="T1062" s="17">
        <f>(((Table1[[#This Row],[launched_at]]/60)/60)/24)+DATE(1970,1,1)</f>
        <v>42079.913113425922</v>
      </c>
      <c r="U1062" s="17">
        <f>(((Table1[[#This Row],[deadline]]/60)/60)/24)+DATE(1970,1,1)</f>
        <v>42109.913113425922</v>
      </c>
    </row>
    <row r="1063" spans="1:21">
      <c r="A1063">
        <v>1061</v>
      </c>
      <c r="B1063" s="3" t="s">
        <v>1062</v>
      </c>
      <c r="C1063" s="3" t="s">
        <v>5171</v>
      </c>
      <c r="D1063" t="str" cm="1">
        <f t="array" ref="D10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63">
        <v>4000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 s="6">
        <f>Table1[[#This Row],[pledged]]/Table1[[#This Row],[goal]]</f>
        <v>0</v>
      </c>
      <c r="Q1063" s="12" t="e">
        <f>Table1[[#This Row],[pledged]]/Table1[[#This Row],[backers_count]]</f>
        <v>#DIV/0!</v>
      </c>
      <c r="R1063" t="s">
        <v>8331</v>
      </c>
      <c r="S1063" t="s">
        <v>8332</v>
      </c>
      <c r="T1063" s="17">
        <f>(((Table1[[#This Row],[launched_at]]/60)/60)/24)+DATE(1970,1,1)</f>
        <v>42432.276712962965</v>
      </c>
      <c r="U1063" s="17">
        <f>(((Table1[[#This Row],[deadline]]/60)/60)/24)+DATE(1970,1,1)</f>
        <v>42492.041666666672</v>
      </c>
    </row>
    <row r="1064" spans="1:21">
      <c r="A1064">
        <v>1062</v>
      </c>
      <c r="B1064" s="3" t="s">
        <v>1063</v>
      </c>
      <c r="C1064" s="3" t="s">
        <v>5172</v>
      </c>
      <c r="D1064" t="str" cm="1">
        <f t="array" ref="D10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064">
        <v>199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 s="6">
        <f>Table1[[#This Row],[pledged]]/Table1[[#This Row],[goal]]</f>
        <v>0.95477386934673369</v>
      </c>
      <c r="Q1064" s="12">
        <f>Table1[[#This Row],[pledged]]/Table1[[#This Row],[backers_count]]</f>
        <v>47.5</v>
      </c>
      <c r="R1064" t="s">
        <v>8331</v>
      </c>
      <c r="S1064" t="s">
        <v>8332</v>
      </c>
      <c r="T1064" s="17">
        <f>(((Table1[[#This Row],[launched_at]]/60)/60)/24)+DATE(1970,1,1)</f>
        <v>42556.807187500002</v>
      </c>
      <c r="U1064" s="17">
        <f>(((Table1[[#This Row],[deadline]]/60)/60)/24)+DATE(1970,1,1)</f>
        <v>42563.807187500002</v>
      </c>
    </row>
    <row r="1065" spans="1:21">
      <c r="A1065">
        <v>1063</v>
      </c>
      <c r="B1065" s="3" t="s">
        <v>1064</v>
      </c>
      <c r="C1065" s="3" t="s">
        <v>5173</v>
      </c>
      <c r="D1065" t="str" cm="1">
        <f t="array" ref="D10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65">
        <v>1000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 s="6">
        <f>Table1[[#This Row],[pledged]]/Table1[[#This Row],[goal]]</f>
        <v>0</v>
      </c>
      <c r="Q1065" s="12" t="e">
        <f>Table1[[#This Row],[pledged]]/Table1[[#This Row],[backers_count]]</f>
        <v>#DIV/0!</v>
      </c>
      <c r="R1065" t="s">
        <v>8331</v>
      </c>
      <c r="S1065" t="s">
        <v>8332</v>
      </c>
      <c r="T1065" s="17">
        <f>(((Table1[[#This Row],[launched_at]]/60)/60)/24)+DATE(1970,1,1)</f>
        <v>42583.030810185184</v>
      </c>
      <c r="U1065" s="17">
        <f>(((Table1[[#This Row],[deadline]]/60)/60)/24)+DATE(1970,1,1)</f>
        <v>42613.030810185184</v>
      </c>
    </row>
    <row r="1066" spans="1:21">
      <c r="A1066">
        <v>1064</v>
      </c>
      <c r="B1066" s="3" t="s">
        <v>1065</v>
      </c>
      <c r="C1066" s="3" t="s">
        <v>5174</v>
      </c>
      <c r="D1066" t="str" cm="1">
        <f t="array" ref="D10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66">
        <v>90000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 s="6">
        <f>Table1[[#This Row],[pledged]]/Table1[[#This Row],[goal]]</f>
        <v>8.9744444444444446E-2</v>
      </c>
      <c r="Q1066" s="12">
        <f>Table1[[#This Row],[pledged]]/Table1[[#This Row],[backers_count]]</f>
        <v>65.666666666666671</v>
      </c>
      <c r="R1066" t="s">
        <v>8333</v>
      </c>
      <c r="S1066" t="s">
        <v>8334</v>
      </c>
      <c r="T1066" s="17">
        <f>(((Table1[[#This Row],[launched_at]]/60)/60)/24)+DATE(1970,1,1)</f>
        <v>41417.228043981479</v>
      </c>
      <c r="U1066" s="17">
        <f>(((Table1[[#This Row],[deadline]]/60)/60)/24)+DATE(1970,1,1)</f>
        <v>41462.228043981479</v>
      </c>
    </row>
    <row r="1067" spans="1:21">
      <c r="A1067">
        <v>1065</v>
      </c>
      <c r="B1067" s="3" t="s">
        <v>1066</v>
      </c>
      <c r="C1067" s="3" t="s">
        <v>5175</v>
      </c>
      <c r="D1067" t="str" cm="1">
        <f t="array" ref="D10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67">
        <v>3000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 s="6">
        <f>Table1[[#This Row],[pledged]]/Table1[[#This Row],[goal]]</f>
        <v>2.7E-2</v>
      </c>
      <c r="Q1067" s="12">
        <f>Table1[[#This Row],[pledged]]/Table1[[#This Row],[backers_count]]</f>
        <v>16.2</v>
      </c>
      <c r="R1067" t="s">
        <v>8333</v>
      </c>
      <c r="S1067" t="s">
        <v>8334</v>
      </c>
      <c r="T1067" s="17">
        <f>(((Table1[[#This Row],[launched_at]]/60)/60)/24)+DATE(1970,1,1)</f>
        <v>41661.381041666667</v>
      </c>
      <c r="U1067" s="17">
        <f>(((Table1[[#This Row],[deadline]]/60)/60)/24)+DATE(1970,1,1)</f>
        <v>41689.381041666667</v>
      </c>
    </row>
    <row r="1068" spans="1:21">
      <c r="A1068">
        <v>1066</v>
      </c>
      <c r="B1068" s="3" t="s">
        <v>1067</v>
      </c>
      <c r="C1068" s="3" t="s">
        <v>5176</v>
      </c>
      <c r="D1068" t="str" cm="1">
        <f t="array" ref="D10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68">
        <v>150000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 s="6">
        <f>Table1[[#This Row],[pledged]]/Table1[[#This Row],[goal]]</f>
        <v>3.3673333333333333E-2</v>
      </c>
      <c r="Q1068" s="12">
        <f>Table1[[#This Row],[pledged]]/Table1[[#This Row],[backers_count]]</f>
        <v>34.128378378378379</v>
      </c>
      <c r="R1068" t="s">
        <v>8333</v>
      </c>
      <c r="S1068" t="s">
        <v>8334</v>
      </c>
      <c r="T1068" s="17">
        <f>(((Table1[[#This Row],[launched_at]]/60)/60)/24)+DATE(1970,1,1)</f>
        <v>41445.962754629632</v>
      </c>
      <c r="U1068" s="17">
        <f>(((Table1[[#This Row],[deadline]]/60)/60)/24)+DATE(1970,1,1)</f>
        <v>41490.962754629632</v>
      </c>
    </row>
    <row r="1069" spans="1:21">
      <c r="A1069">
        <v>1067</v>
      </c>
      <c r="B1069" s="3" t="s">
        <v>1068</v>
      </c>
      <c r="C1069" s="3" t="s">
        <v>5177</v>
      </c>
      <c r="D1069" t="str" cm="1">
        <f t="array" ref="D10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069">
        <v>500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 s="6">
        <f>Table1[[#This Row],[pledged]]/Table1[[#This Row],[goal]]</f>
        <v>0.26</v>
      </c>
      <c r="Q1069" s="12">
        <f>Table1[[#This Row],[pledged]]/Table1[[#This Row],[backers_count]]</f>
        <v>13</v>
      </c>
      <c r="R1069" t="s">
        <v>8333</v>
      </c>
      <c r="S1069" t="s">
        <v>8334</v>
      </c>
      <c r="T1069" s="17">
        <f>(((Table1[[#This Row],[launched_at]]/60)/60)/24)+DATE(1970,1,1)</f>
        <v>41599.855682870373</v>
      </c>
      <c r="U1069" s="17">
        <f>(((Table1[[#This Row],[deadline]]/60)/60)/24)+DATE(1970,1,1)</f>
        <v>41629.855682870373</v>
      </c>
    </row>
    <row r="1070" spans="1:21">
      <c r="A1070">
        <v>1068</v>
      </c>
      <c r="B1070" s="3" t="s">
        <v>1069</v>
      </c>
      <c r="C1070" s="3" t="s">
        <v>5178</v>
      </c>
      <c r="D1070" t="str" cm="1">
        <f t="array" ref="D10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070">
        <v>30000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 s="6">
        <f>Table1[[#This Row],[pledged]]/Table1[[#This Row],[goal]]</f>
        <v>1.5E-3</v>
      </c>
      <c r="Q1070" s="12">
        <f>Table1[[#This Row],[pledged]]/Table1[[#This Row],[backers_count]]</f>
        <v>11.25</v>
      </c>
      <c r="R1070" t="s">
        <v>8333</v>
      </c>
      <c r="S1070" t="s">
        <v>8334</v>
      </c>
      <c r="T1070" s="17">
        <f>(((Table1[[#This Row],[launched_at]]/60)/60)/24)+DATE(1970,1,1)</f>
        <v>42440.371111111104</v>
      </c>
      <c r="U1070" s="17">
        <f>(((Table1[[#This Row],[deadline]]/60)/60)/24)+DATE(1970,1,1)</f>
        <v>42470.329444444447</v>
      </c>
    </row>
    <row r="1071" spans="1:21">
      <c r="A1071">
        <v>1069</v>
      </c>
      <c r="B1071" s="3" t="s">
        <v>1070</v>
      </c>
      <c r="C1071" s="3" t="s">
        <v>5179</v>
      </c>
      <c r="D1071" t="str" cm="1">
        <f t="array" ref="D10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71">
        <v>2200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 s="6">
        <f>Table1[[#This Row],[pledged]]/Table1[[#This Row],[goal]]</f>
        <v>0.38636363636363635</v>
      </c>
      <c r="Q1071" s="12">
        <f>Table1[[#This Row],[pledged]]/Table1[[#This Row],[backers_count]]</f>
        <v>40.476190476190474</v>
      </c>
      <c r="R1071" t="s">
        <v>8333</v>
      </c>
      <c r="S1071" t="s">
        <v>8334</v>
      </c>
      <c r="T1071" s="17">
        <f>(((Table1[[#This Row],[launched_at]]/60)/60)/24)+DATE(1970,1,1)</f>
        <v>41572.229849537034</v>
      </c>
      <c r="U1071" s="17">
        <f>(((Table1[[#This Row],[deadline]]/60)/60)/24)+DATE(1970,1,1)</f>
        <v>41604.271516203706</v>
      </c>
    </row>
    <row r="1072" spans="1:21">
      <c r="A1072">
        <v>1070</v>
      </c>
      <c r="B1072" s="3" t="s">
        <v>1071</v>
      </c>
      <c r="C1072" s="3" t="s">
        <v>5180</v>
      </c>
      <c r="D1072" t="str" cm="1">
        <f t="array" ref="D10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072">
        <v>10000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 s="6">
        <f>Table1[[#This Row],[pledged]]/Table1[[#This Row],[goal]]</f>
        <v>7.0000000000000001E-3</v>
      </c>
      <c r="Q1072" s="12">
        <f>Table1[[#This Row],[pledged]]/Table1[[#This Row],[backers_count]]</f>
        <v>35</v>
      </c>
      <c r="R1072" t="s">
        <v>8333</v>
      </c>
      <c r="S1072" t="s">
        <v>8334</v>
      </c>
      <c r="T1072" s="17">
        <f>(((Table1[[#This Row],[launched_at]]/60)/60)/24)+DATE(1970,1,1)</f>
        <v>41163.011828703704</v>
      </c>
      <c r="U1072" s="17">
        <f>(((Table1[[#This Row],[deadline]]/60)/60)/24)+DATE(1970,1,1)</f>
        <v>41183.011828703704</v>
      </c>
    </row>
    <row r="1073" spans="1:21">
      <c r="A1073">
        <v>1071</v>
      </c>
      <c r="B1073" s="3" t="s">
        <v>1072</v>
      </c>
      <c r="C1073" s="3" t="s">
        <v>5181</v>
      </c>
      <c r="D1073" t="str" cm="1">
        <f t="array" ref="D10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073">
        <v>100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 s="6">
        <f>Table1[[#This Row],[pledged]]/Table1[[#This Row],[goal]]</f>
        <v>0</v>
      </c>
      <c r="Q1073" s="12" t="e">
        <f>Table1[[#This Row],[pledged]]/Table1[[#This Row],[backers_count]]</f>
        <v>#DIV/0!</v>
      </c>
      <c r="R1073" t="s">
        <v>8333</v>
      </c>
      <c r="S1073" t="s">
        <v>8334</v>
      </c>
      <c r="T1073" s="17">
        <f>(((Table1[[#This Row],[launched_at]]/60)/60)/24)+DATE(1970,1,1)</f>
        <v>42295.753391203703</v>
      </c>
      <c r="U1073" s="17">
        <f>(((Table1[[#This Row],[deadline]]/60)/60)/24)+DATE(1970,1,1)</f>
        <v>42325.795057870375</v>
      </c>
    </row>
    <row r="1074" spans="1:21">
      <c r="A1074">
        <v>1072</v>
      </c>
      <c r="B1074" s="3" t="s">
        <v>1073</v>
      </c>
      <c r="C1074" s="3" t="s">
        <v>5182</v>
      </c>
      <c r="D1074" t="str" cm="1">
        <f t="array" ref="D10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74">
        <v>75000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 s="6">
        <f>Table1[[#This Row],[pledged]]/Table1[[#This Row],[goal]]</f>
        <v>6.8000000000000005E-4</v>
      </c>
      <c r="Q1074" s="12">
        <f>Table1[[#This Row],[pledged]]/Table1[[#This Row],[backers_count]]</f>
        <v>12.75</v>
      </c>
      <c r="R1074" t="s">
        <v>8333</v>
      </c>
      <c r="S1074" t="s">
        <v>8334</v>
      </c>
      <c r="T1074" s="17">
        <f>(((Table1[[#This Row],[launched_at]]/60)/60)/24)+DATE(1970,1,1)</f>
        <v>41645.832141203704</v>
      </c>
      <c r="U1074" s="17">
        <f>(((Table1[[#This Row],[deadline]]/60)/60)/24)+DATE(1970,1,1)</f>
        <v>41675.832141203704</v>
      </c>
    </row>
    <row r="1075" spans="1:21">
      <c r="A1075">
        <v>1073</v>
      </c>
      <c r="B1075" s="3" t="s">
        <v>1074</v>
      </c>
      <c r="C1075" s="3" t="s">
        <v>5183</v>
      </c>
      <c r="D1075" t="str" cm="1">
        <f t="array" ref="D10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075">
        <v>750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 s="6">
        <f>Table1[[#This Row],[pledged]]/Table1[[#This Row],[goal]]</f>
        <v>1.3333333333333334E-2</v>
      </c>
      <c r="Q1075" s="12">
        <f>Table1[[#This Row],[pledged]]/Table1[[#This Row],[backers_count]]</f>
        <v>10</v>
      </c>
      <c r="R1075" t="s">
        <v>8333</v>
      </c>
      <c r="S1075" t="s">
        <v>8334</v>
      </c>
      <c r="T1075" s="17">
        <f>(((Table1[[#This Row],[launched_at]]/60)/60)/24)+DATE(1970,1,1)</f>
        <v>40802.964594907404</v>
      </c>
      <c r="U1075" s="17">
        <f>(((Table1[[#This Row],[deadline]]/60)/60)/24)+DATE(1970,1,1)</f>
        <v>40832.964594907404</v>
      </c>
    </row>
    <row r="1076" spans="1:21">
      <c r="A1076">
        <v>1074</v>
      </c>
      <c r="B1076" s="3" t="s">
        <v>1075</v>
      </c>
      <c r="C1076" s="3" t="s">
        <v>5184</v>
      </c>
      <c r="D1076" t="str" cm="1">
        <f t="array" ref="D10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76">
        <v>54000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 s="6">
        <f>Table1[[#This Row],[pledged]]/Table1[[#This Row],[goal]]</f>
        <v>6.3092592592592589E-2</v>
      </c>
      <c r="Q1076" s="12">
        <f>Table1[[#This Row],[pledged]]/Table1[[#This Row],[backers_count]]</f>
        <v>113.56666666666666</v>
      </c>
      <c r="R1076" t="s">
        <v>8333</v>
      </c>
      <c r="S1076" t="s">
        <v>8334</v>
      </c>
      <c r="T1076" s="17">
        <f>(((Table1[[#This Row],[launched_at]]/60)/60)/24)+DATE(1970,1,1)</f>
        <v>41613.172974537039</v>
      </c>
      <c r="U1076" s="17">
        <f>(((Table1[[#This Row],[deadline]]/60)/60)/24)+DATE(1970,1,1)</f>
        <v>41643.172974537039</v>
      </c>
    </row>
    <row r="1077" spans="1:21">
      <c r="A1077">
        <v>1075</v>
      </c>
      <c r="B1077" s="3" t="s">
        <v>1076</v>
      </c>
      <c r="C1077" s="3" t="s">
        <v>5185</v>
      </c>
      <c r="D1077" t="str" cm="1">
        <f t="array" ref="D10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77">
        <v>1000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 s="6">
        <f>Table1[[#This Row],[pledged]]/Table1[[#This Row],[goal]]</f>
        <v>4.4999999999999998E-2</v>
      </c>
      <c r="Q1077" s="12">
        <f>Table1[[#This Row],[pledged]]/Table1[[#This Row],[backers_count]]</f>
        <v>15</v>
      </c>
      <c r="R1077" t="s">
        <v>8333</v>
      </c>
      <c r="S1077" t="s">
        <v>8334</v>
      </c>
      <c r="T1077" s="17">
        <f>(((Table1[[#This Row],[launched_at]]/60)/60)/24)+DATE(1970,1,1)</f>
        <v>41005.904120370367</v>
      </c>
      <c r="U1077" s="17">
        <f>(((Table1[[#This Row],[deadline]]/60)/60)/24)+DATE(1970,1,1)</f>
        <v>41035.904120370367</v>
      </c>
    </row>
    <row r="1078" spans="1:21">
      <c r="A1078">
        <v>1076</v>
      </c>
      <c r="B1078" s="3" t="s">
        <v>1077</v>
      </c>
      <c r="C1078" s="3" t="s">
        <v>5186</v>
      </c>
      <c r="D1078" t="str" cm="1">
        <f t="array" ref="D10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78">
        <v>75000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 s="6">
        <f>Table1[[#This Row],[pledged]]/Table1[[#This Row],[goal]]</f>
        <v>0.62765333333333329</v>
      </c>
      <c r="Q1078" s="12">
        <f>Table1[[#This Row],[pledged]]/Table1[[#This Row],[backers_count]]</f>
        <v>48.281025641025643</v>
      </c>
      <c r="R1078" t="s">
        <v>8333</v>
      </c>
      <c r="S1078" t="s">
        <v>8334</v>
      </c>
      <c r="T1078" s="17">
        <f>(((Table1[[#This Row],[launched_at]]/60)/60)/24)+DATE(1970,1,1)</f>
        <v>41838.377893518518</v>
      </c>
      <c r="U1078" s="17">
        <f>(((Table1[[#This Row],[deadline]]/60)/60)/24)+DATE(1970,1,1)</f>
        <v>41893.377893518518</v>
      </c>
    </row>
    <row r="1079" spans="1:21">
      <c r="A1079">
        <v>1077</v>
      </c>
      <c r="B1079" s="3" t="s">
        <v>1078</v>
      </c>
      <c r="C1079" s="3" t="s">
        <v>5187</v>
      </c>
      <c r="D1079" t="str" cm="1">
        <f t="array" ref="D10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079">
        <v>25000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 s="6">
        <f>Table1[[#This Row],[pledged]]/Table1[[#This Row],[goal]]</f>
        <v>0.29376000000000002</v>
      </c>
      <c r="Q1079" s="12">
        <f>Table1[[#This Row],[pledged]]/Table1[[#This Row],[backers_count]]</f>
        <v>43.976047904191617</v>
      </c>
      <c r="R1079" t="s">
        <v>8333</v>
      </c>
      <c r="S1079" t="s">
        <v>8334</v>
      </c>
      <c r="T1079" s="17">
        <f>(((Table1[[#This Row],[launched_at]]/60)/60)/24)+DATE(1970,1,1)</f>
        <v>42353.16679398148</v>
      </c>
      <c r="U1079" s="17">
        <f>(((Table1[[#This Row],[deadline]]/60)/60)/24)+DATE(1970,1,1)</f>
        <v>42383.16679398148</v>
      </c>
    </row>
    <row r="1080" spans="1:21">
      <c r="A1080">
        <v>1078</v>
      </c>
      <c r="B1080" s="3" t="s">
        <v>1079</v>
      </c>
      <c r="C1080" s="3" t="s">
        <v>5188</v>
      </c>
      <c r="D1080" t="str" cm="1">
        <f t="array" ref="D10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080">
        <v>600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 s="6">
        <f>Table1[[#This Row],[pledged]]/Table1[[#This Row],[goal]]</f>
        <v>7.4999999999999997E-2</v>
      </c>
      <c r="Q1080" s="12">
        <f>Table1[[#This Row],[pledged]]/Table1[[#This Row],[backers_count]]</f>
        <v>9</v>
      </c>
      <c r="R1080" t="s">
        <v>8333</v>
      </c>
      <c r="S1080" t="s">
        <v>8334</v>
      </c>
      <c r="T1080" s="17">
        <f>(((Table1[[#This Row],[launched_at]]/60)/60)/24)+DATE(1970,1,1)</f>
        <v>40701.195844907408</v>
      </c>
      <c r="U1080" s="17">
        <f>(((Table1[[#This Row],[deadline]]/60)/60)/24)+DATE(1970,1,1)</f>
        <v>40746.195844907408</v>
      </c>
    </row>
    <row r="1081" spans="1:21">
      <c r="A1081">
        <v>1079</v>
      </c>
      <c r="B1081" s="3" t="s">
        <v>1080</v>
      </c>
      <c r="C1081" s="3" t="s">
        <v>5189</v>
      </c>
      <c r="D1081" t="str" cm="1">
        <f t="array" ref="D10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081">
        <v>26000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 s="6">
        <f>Table1[[#This Row],[pledged]]/Table1[[#This Row],[goal]]</f>
        <v>2.6076923076923077E-2</v>
      </c>
      <c r="Q1081" s="12">
        <f>Table1[[#This Row],[pledged]]/Table1[[#This Row],[backers_count]]</f>
        <v>37.666666666666664</v>
      </c>
      <c r="R1081" t="s">
        <v>8333</v>
      </c>
      <c r="S1081" t="s">
        <v>8334</v>
      </c>
      <c r="T1081" s="17">
        <f>(((Table1[[#This Row],[launched_at]]/60)/60)/24)+DATE(1970,1,1)</f>
        <v>42479.566388888896</v>
      </c>
      <c r="U1081" s="17">
        <f>(((Table1[[#This Row],[deadline]]/60)/60)/24)+DATE(1970,1,1)</f>
        <v>42504.566388888896</v>
      </c>
    </row>
    <row r="1082" spans="1:21">
      <c r="A1082">
        <v>1080</v>
      </c>
      <c r="B1082" s="3" t="s">
        <v>1081</v>
      </c>
      <c r="C1082" s="3" t="s">
        <v>5190</v>
      </c>
      <c r="D1082" t="str" cm="1">
        <f t="array" ref="D10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082">
        <v>20000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 s="6">
        <f>Table1[[#This Row],[pledged]]/Table1[[#This Row],[goal]]</f>
        <v>9.1050000000000006E-2</v>
      </c>
      <c r="Q1082" s="12">
        <f>Table1[[#This Row],[pledged]]/Table1[[#This Row],[backers_count]]</f>
        <v>18.581632653061224</v>
      </c>
      <c r="R1082" t="s">
        <v>8333</v>
      </c>
      <c r="S1082" t="s">
        <v>8334</v>
      </c>
      <c r="T1082" s="17">
        <f>(((Table1[[#This Row],[launched_at]]/60)/60)/24)+DATE(1970,1,1)</f>
        <v>41740.138113425928</v>
      </c>
      <c r="U1082" s="17">
        <f>(((Table1[[#This Row],[deadline]]/60)/60)/24)+DATE(1970,1,1)</f>
        <v>41770.138113425928</v>
      </c>
    </row>
    <row r="1083" spans="1:21">
      <c r="A1083">
        <v>1081</v>
      </c>
      <c r="B1083" s="3" t="s">
        <v>1082</v>
      </c>
      <c r="C1083" s="3" t="s">
        <v>5191</v>
      </c>
      <c r="D1083" t="str" cm="1">
        <f t="array" ref="D10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83">
        <v>68000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 s="6">
        <f>Table1[[#This Row],[pledged]]/Table1[[#This Row],[goal]]</f>
        <v>1.7647058823529413E-4</v>
      </c>
      <c r="Q1083" s="12">
        <f>Table1[[#This Row],[pledged]]/Table1[[#This Row],[backers_count]]</f>
        <v>3</v>
      </c>
      <c r="R1083" t="s">
        <v>8333</v>
      </c>
      <c r="S1083" t="s">
        <v>8334</v>
      </c>
      <c r="T1083" s="17">
        <f>(((Table1[[#This Row],[launched_at]]/60)/60)/24)+DATE(1970,1,1)</f>
        <v>42002.926990740743</v>
      </c>
      <c r="U1083" s="17">
        <f>(((Table1[[#This Row],[deadline]]/60)/60)/24)+DATE(1970,1,1)</f>
        <v>42032.926990740743</v>
      </c>
    </row>
    <row r="1084" spans="1:21">
      <c r="A1084">
        <v>1082</v>
      </c>
      <c r="B1084" s="3" t="s">
        <v>1083</v>
      </c>
      <c r="C1084" s="3" t="s">
        <v>5192</v>
      </c>
      <c r="D1084" t="str" cm="1">
        <f t="array" ref="D10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084">
        <v>10000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 s="6">
        <f>Table1[[#This Row],[pledged]]/Table1[[#This Row],[goal]]</f>
        <v>5.5999999999999999E-3</v>
      </c>
      <c r="Q1084" s="12">
        <f>Table1[[#This Row],[pledged]]/Table1[[#This Row],[backers_count]]</f>
        <v>18.666666666666668</v>
      </c>
      <c r="R1084" t="s">
        <v>8333</v>
      </c>
      <c r="S1084" t="s">
        <v>8334</v>
      </c>
      <c r="T1084" s="17">
        <f>(((Table1[[#This Row],[launched_at]]/60)/60)/24)+DATE(1970,1,1)</f>
        <v>41101.906111111115</v>
      </c>
      <c r="U1084" s="17">
        <f>(((Table1[[#This Row],[deadline]]/60)/60)/24)+DATE(1970,1,1)</f>
        <v>41131.906111111115</v>
      </c>
    </row>
    <row r="1085" spans="1:21">
      <c r="A1085">
        <v>1083</v>
      </c>
      <c r="B1085" s="3" t="s">
        <v>1084</v>
      </c>
      <c r="C1085" s="3" t="s">
        <v>5193</v>
      </c>
      <c r="D1085" t="str" cm="1">
        <f t="array" ref="D10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85">
        <v>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 s="6">
        <f>Table1[[#This Row],[pledged]]/Table1[[#This Row],[goal]]</f>
        <v>8.2000000000000007E-3</v>
      </c>
      <c r="Q1085" s="12">
        <f>Table1[[#This Row],[pledged]]/Table1[[#This Row],[backers_count]]</f>
        <v>410</v>
      </c>
      <c r="R1085" t="s">
        <v>8333</v>
      </c>
      <c r="S1085" t="s">
        <v>8334</v>
      </c>
      <c r="T1085" s="17">
        <f>(((Table1[[#This Row],[launched_at]]/60)/60)/24)+DATE(1970,1,1)</f>
        <v>41793.659525462965</v>
      </c>
      <c r="U1085" s="17">
        <f>(((Table1[[#This Row],[deadline]]/60)/60)/24)+DATE(1970,1,1)</f>
        <v>41853.659525462965</v>
      </c>
    </row>
    <row r="1086" spans="1:21">
      <c r="A1086">
        <v>1084</v>
      </c>
      <c r="B1086" s="3" t="s">
        <v>1085</v>
      </c>
      <c r="C1086" s="3" t="s">
        <v>5194</v>
      </c>
      <c r="D1086" t="str" cm="1">
        <f t="array" ref="D10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086">
        <v>550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 s="6">
        <f>Table1[[#This Row],[pledged]]/Table1[[#This Row],[goal]]</f>
        <v>0</v>
      </c>
      <c r="Q1086" s="12" t="e">
        <f>Table1[[#This Row],[pledged]]/Table1[[#This Row],[backers_count]]</f>
        <v>#DIV/0!</v>
      </c>
      <c r="R1086" t="s">
        <v>8333</v>
      </c>
      <c r="S1086" t="s">
        <v>8334</v>
      </c>
      <c r="T1086" s="17">
        <f>(((Table1[[#This Row],[launched_at]]/60)/60)/24)+DATE(1970,1,1)</f>
        <v>41829.912083333329</v>
      </c>
      <c r="U1086" s="17">
        <f>(((Table1[[#This Row],[deadline]]/60)/60)/24)+DATE(1970,1,1)</f>
        <v>41859.912083333329</v>
      </c>
    </row>
    <row r="1087" spans="1:21">
      <c r="A1087">
        <v>1085</v>
      </c>
      <c r="B1087" s="3" t="s">
        <v>1086</v>
      </c>
      <c r="C1087" s="3" t="s">
        <v>5195</v>
      </c>
      <c r="D1087" t="str" cm="1">
        <f t="array" ref="D10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087">
        <v>30000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 s="6">
        <f>Table1[[#This Row],[pledged]]/Table1[[#This Row],[goal]]</f>
        <v>3.4200000000000001E-2</v>
      </c>
      <c r="Q1087" s="12">
        <f>Table1[[#This Row],[pledged]]/Table1[[#This Row],[backers_count]]</f>
        <v>114</v>
      </c>
      <c r="R1087" t="s">
        <v>8333</v>
      </c>
      <c r="S1087" t="s">
        <v>8334</v>
      </c>
      <c r="T1087" s="17">
        <f>(((Table1[[#This Row],[launched_at]]/60)/60)/24)+DATE(1970,1,1)</f>
        <v>42413.671006944445</v>
      </c>
      <c r="U1087" s="17">
        <f>(((Table1[[#This Row],[deadline]]/60)/60)/24)+DATE(1970,1,1)</f>
        <v>42443.629340277781</v>
      </c>
    </row>
    <row r="1088" spans="1:21">
      <c r="A1088">
        <v>1086</v>
      </c>
      <c r="B1088" s="3" t="s">
        <v>1087</v>
      </c>
      <c r="C1088" s="3" t="s">
        <v>5196</v>
      </c>
      <c r="D1088" t="str" cm="1">
        <f t="array" ref="D10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088">
        <v>18000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 s="6">
        <f>Table1[[#This Row],[pledged]]/Table1[[#This Row],[goal]]</f>
        <v>8.3333333333333339E-4</v>
      </c>
      <c r="Q1088" s="12">
        <f>Table1[[#This Row],[pledged]]/Table1[[#This Row],[backers_count]]</f>
        <v>7.5</v>
      </c>
      <c r="R1088" t="s">
        <v>8333</v>
      </c>
      <c r="S1088" t="s">
        <v>8334</v>
      </c>
      <c r="T1088" s="17">
        <f>(((Table1[[#This Row],[launched_at]]/60)/60)/24)+DATE(1970,1,1)</f>
        <v>41845.866793981484</v>
      </c>
      <c r="U1088" s="17">
        <f>(((Table1[[#This Row],[deadline]]/60)/60)/24)+DATE(1970,1,1)</f>
        <v>41875.866793981484</v>
      </c>
    </row>
    <row r="1089" spans="1:21">
      <c r="A1089">
        <v>1087</v>
      </c>
      <c r="B1089" s="3" t="s">
        <v>1088</v>
      </c>
      <c r="C1089" s="3" t="s">
        <v>5197</v>
      </c>
      <c r="D1089" t="str" cm="1">
        <f t="array" ref="D10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89">
        <v>1100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 s="6">
        <f>Table1[[#This Row],[pledged]]/Table1[[#This Row],[goal]]</f>
        <v>0</v>
      </c>
      <c r="Q1089" s="12" t="e">
        <f>Table1[[#This Row],[pledged]]/Table1[[#This Row],[backers_count]]</f>
        <v>#DIV/0!</v>
      </c>
      <c r="R1089" t="s">
        <v>8333</v>
      </c>
      <c r="S1089" t="s">
        <v>8334</v>
      </c>
      <c r="T1089" s="17">
        <f>(((Table1[[#This Row],[launched_at]]/60)/60)/24)+DATE(1970,1,1)</f>
        <v>41775.713969907411</v>
      </c>
      <c r="U1089" s="17">
        <f>(((Table1[[#This Row],[deadline]]/60)/60)/24)+DATE(1970,1,1)</f>
        <v>41805.713969907411</v>
      </c>
    </row>
    <row r="1090" spans="1:21">
      <c r="A1090">
        <v>1088</v>
      </c>
      <c r="B1090" s="3" t="s">
        <v>1089</v>
      </c>
      <c r="C1090" s="3" t="s">
        <v>5198</v>
      </c>
      <c r="D1090" t="str" cm="1">
        <f t="array" ref="D10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1090">
        <v>45000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 s="6">
        <f>Table1[[#This Row],[pledged]]/Table1[[#This Row],[goal]]</f>
        <v>0.14182977777777778</v>
      </c>
      <c r="Q1090" s="12">
        <f>Table1[[#This Row],[pledged]]/Table1[[#This Row],[backers_count]]</f>
        <v>43.41727891156463</v>
      </c>
      <c r="R1090" t="s">
        <v>8333</v>
      </c>
      <c r="S1090" t="s">
        <v>8334</v>
      </c>
      <c r="T1090" s="17">
        <f>(((Table1[[#This Row],[launched_at]]/60)/60)/24)+DATE(1970,1,1)</f>
        <v>41723.799386574072</v>
      </c>
      <c r="U1090" s="17">
        <f>(((Table1[[#This Row],[deadline]]/60)/60)/24)+DATE(1970,1,1)</f>
        <v>41753.799386574072</v>
      </c>
    </row>
    <row r="1091" spans="1:21">
      <c r="A1091">
        <v>1089</v>
      </c>
      <c r="B1091" s="3" t="s">
        <v>1090</v>
      </c>
      <c r="C1091" s="3" t="s">
        <v>5199</v>
      </c>
      <c r="D1091" t="str" cm="1">
        <f t="array" ref="D10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091">
        <v>15000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 s="6">
        <f>Table1[[#This Row],[pledged]]/Table1[[#This Row],[goal]]</f>
        <v>7.8266666666666665E-2</v>
      </c>
      <c r="Q1091" s="12">
        <f>Table1[[#This Row],[pledged]]/Table1[[#This Row],[backers_count]]</f>
        <v>23.959183673469386</v>
      </c>
      <c r="R1091" t="s">
        <v>8333</v>
      </c>
      <c r="S1091" t="s">
        <v>8334</v>
      </c>
      <c r="T1091" s="17">
        <f>(((Table1[[#This Row],[launched_at]]/60)/60)/24)+DATE(1970,1,1)</f>
        <v>42151.189525462964</v>
      </c>
      <c r="U1091" s="17">
        <f>(((Table1[[#This Row],[deadline]]/60)/60)/24)+DATE(1970,1,1)</f>
        <v>42181.189525462964</v>
      </c>
    </row>
    <row r="1092" spans="1:21">
      <c r="A1092">
        <v>1090</v>
      </c>
      <c r="B1092" s="3" t="s">
        <v>1091</v>
      </c>
      <c r="C1092" s="3" t="s">
        <v>5200</v>
      </c>
      <c r="D1092" t="str" cm="1">
        <f t="array" ref="D10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092">
        <v>12999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 s="6">
        <f>Table1[[#This Row],[pledged]]/Table1[[#This Row],[goal]]</f>
        <v>3.8464497269020693E-4</v>
      </c>
      <c r="Q1092" s="12">
        <f>Table1[[#This Row],[pledged]]/Table1[[#This Row],[backers_count]]</f>
        <v>5</v>
      </c>
      <c r="R1092" t="s">
        <v>8333</v>
      </c>
      <c r="S1092" t="s">
        <v>8334</v>
      </c>
      <c r="T1092" s="17">
        <f>(((Table1[[#This Row],[launched_at]]/60)/60)/24)+DATE(1970,1,1)</f>
        <v>42123.185798611114</v>
      </c>
      <c r="U1092" s="17">
        <f>(((Table1[[#This Row],[deadline]]/60)/60)/24)+DATE(1970,1,1)</f>
        <v>42153.185798611114</v>
      </c>
    </row>
    <row r="1093" spans="1:21">
      <c r="A1093">
        <v>1091</v>
      </c>
      <c r="B1093" s="3" t="s">
        <v>1092</v>
      </c>
      <c r="C1093" s="3" t="s">
        <v>5201</v>
      </c>
      <c r="D1093" t="str" cm="1">
        <f t="array" ref="D10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093">
        <v>200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 s="6">
        <f>Table1[[#This Row],[pledged]]/Table1[[#This Row],[goal]]</f>
        <v>0.125</v>
      </c>
      <c r="Q1093" s="12">
        <f>Table1[[#This Row],[pledged]]/Table1[[#This Row],[backers_count]]</f>
        <v>12.5</v>
      </c>
      <c r="R1093" t="s">
        <v>8333</v>
      </c>
      <c r="S1093" t="s">
        <v>8334</v>
      </c>
      <c r="T1093" s="17">
        <f>(((Table1[[#This Row],[launched_at]]/60)/60)/24)+DATE(1970,1,1)</f>
        <v>42440.820277777777</v>
      </c>
      <c r="U1093" s="17">
        <f>(((Table1[[#This Row],[deadline]]/60)/60)/24)+DATE(1970,1,1)</f>
        <v>42470.778611111105</v>
      </c>
    </row>
    <row r="1094" spans="1:21">
      <c r="A1094">
        <v>1092</v>
      </c>
      <c r="B1094" s="3" t="s">
        <v>1093</v>
      </c>
      <c r="C1094" s="3" t="s">
        <v>5202</v>
      </c>
      <c r="D1094" t="str" cm="1">
        <f t="array" ref="D10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094">
        <v>2000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 s="6">
        <f>Table1[[#This Row],[pledged]]/Table1[[#This Row],[goal]]</f>
        <v>1.0500000000000001E-2</v>
      </c>
      <c r="Q1094" s="12">
        <f>Table1[[#This Row],[pledged]]/Table1[[#This Row],[backers_count]]</f>
        <v>3</v>
      </c>
      <c r="R1094" t="s">
        <v>8333</v>
      </c>
      <c r="S1094" t="s">
        <v>8334</v>
      </c>
      <c r="T1094" s="17">
        <f>(((Table1[[#This Row],[launched_at]]/60)/60)/24)+DATE(1970,1,1)</f>
        <v>41250.025902777779</v>
      </c>
      <c r="U1094" s="17">
        <f>(((Table1[[#This Row],[deadline]]/60)/60)/24)+DATE(1970,1,1)</f>
        <v>41280.025902777779</v>
      </c>
    </row>
    <row r="1095" spans="1:21">
      <c r="A1095">
        <v>1093</v>
      </c>
      <c r="B1095" s="3" t="s">
        <v>1094</v>
      </c>
      <c r="C1095" s="3" t="s">
        <v>5203</v>
      </c>
      <c r="D1095" t="str" cm="1">
        <f t="array" ref="D10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095">
        <v>300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 s="6">
        <f>Table1[[#This Row],[pledged]]/Table1[[#This Row],[goal]]</f>
        <v>0.14083333333333334</v>
      </c>
      <c r="Q1095" s="12">
        <f>Table1[[#This Row],[pledged]]/Table1[[#This Row],[backers_count]]</f>
        <v>10.5625</v>
      </c>
      <c r="R1095" t="s">
        <v>8333</v>
      </c>
      <c r="S1095" t="s">
        <v>8334</v>
      </c>
      <c r="T1095" s="17">
        <f>(((Table1[[#This Row],[launched_at]]/60)/60)/24)+DATE(1970,1,1)</f>
        <v>42396.973807870367</v>
      </c>
      <c r="U1095" s="17">
        <f>(((Table1[[#This Row],[deadline]]/60)/60)/24)+DATE(1970,1,1)</f>
        <v>42411.973807870367</v>
      </c>
    </row>
    <row r="1096" spans="1:21">
      <c r="A1096">
        <v>1094</v>
      </c>
      <c r="B1096" s="3" t="s">
        <v>1095</v>
      </c>
      <c r="C1096" s="3" t="s">
        <v>5204</v>
      </c>
      <c r="D1096" t="str" cm="1">
        <f t="array" ref="D10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096">
        <v>18000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 s="6">
        <f>Table1[[#This Row],[pledged]]/Table1[[#This Row],[goal]]</f>
        <v>0.18300055555555556</v>
      </c>
      <c r="Q1096" s="12">
        <f>Table1[[#This Row],[pledged]]/Table1[[#This Row],[backers_count]]</f>
        <v>122.00037037037038</v>
      </c>
      <c r="R1096" t="s">
        <v>8333</v>
      </c>
      <c r="S1096" t="s">
        <v>8334</v>
      </c>
      <c r="T1096" s="17">
        <f>(((Table1[[#This Row],[launched_at]]/60)/60)/24)+DATE(1970,1,1)</f>
        <v>40795.713344907403</v>
      </c>
      <c r="U1096" s="17">
        <f>(((Table1[[#This Row],[deadline]]/60)/60)/24)+DATE(1970,1,1)</f>
        <v>40825.713344907403</v>
      </c>
    </row>
    <row r="1097" spans="1:21">
      <c r="A1097">
        <v>1095</v>
      </c>
      <c r="B1097" s="3" t="s">
        <v>1096</v>
      </c>
      <c r="C1097" s="3" t="s">
        <v>5205</v>
      </c>
      <c r="D1097" t="str" cm="1">
        <f t="array" ref="D10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97">
        <v>500000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 s="6">
        <f>Table1[[#This Row],[pledged]]/Table1[[#This Row],[goal]]</f>
        <v>5.0347999999999997E-2</v>
      </c>
      <c r="Q1097" s="12">
        <f>Table1[[#This Row],[pledged]]/Table1[[#This Row],[backers_count]]</f>
        <v>267.80851063829789</v>
      </c>
      <c r="R1097" t="s">
        <v>8333</v>
      </c>
      <c r="S1097" t="s">
        <v>8334</v>
      </c>
      <c r="T1097" s="17">
        <f>(((Table1[[#This Row],[launched_at]]/60)/60)/24)+DATE(1970,1,1)</f>
        <v>41486.537268518521</v>
      </c>
      <c r="U1097" s="17">
        <f>(((Table1[[#This Row],[deadline]]/60)/60)/24)+DATE(1970,1,1)</f>
        <v>41516.537268518521</v>
      </c>
    </row>
    <row r="1098" spans="1:21">
      <c r="A1098">
        <v>1096</v>
      </c>
      <c r="B1098" s="3" t="s">
        <v>1097</v>
      </c>
      <c r="C1098" s="3" t="s">
        <v>5206</v>
      </c>
      <c r="D1098" t="str" cm="1">
        <f t="array" ref="D10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098">
        <v>12000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 s="6">
        <f>Table1[[#This Row],[pledged]]/Table1[[#This Row],[goal]]</f>
        <v>0.17933333333333334</v>
      </c>
      <c r="Q1098" s="12">
        <f>Table1[[#This Row],[pledged]]/Table1[[#This Row],[backers_count]]</f>
        <v>74.206896551724142</v>
      </c>
      <c r="R1098" t="s">
        <v>8333</v>
      </c>
      <c r="S1098" t="s">
        <v>8334</v>
      </c>
      <c r="T1098" s="17">
        <f>(((Table1[[#This Row],[launched_at]]/60)/60)/24)+DATE(1970,1,1)</f>
        <v>41885.51798611111</v>
      </c>
      <c r="U1098" s="17">
        <f>(((Table1[[#This Row],[deadline]]/60)/60)/24)+DATE(1970,1,1)</f>
        <v>41916.145833333336</v>
      </c>
    </row>
    <row r="1099" spans="1:21">
      <c r="A1099">
        <v>1097</v>
      </c>
      <c r="B1099" s="3" t="s">
        <v>1098</v>
      </c>
      <c r="C1099" s="3" t="s">
        <v>5207</v>
      </c>
      <c r="D1099" t="str" cm="1">
        <f t="array" ref="D10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099">
        <v>100000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 s="6">
        <f>Table1[[#This Row],[pledged]]/Table1[[#This Row],[goal]]</f>
        <v>4.6999999999999999E-4</v>
      </c>
      <c r="Q1099" s="12">
        <f>Table1[[#This Row],[pledged]]/Table1[[#This Row],[backers_count]]</f>
        <v>6.7142857142857144</v>
      </c>
      <c r="R1099" t="s">
        <v>8333</v>
      </c>
      <c r="S1099" t="s">
        <v>8334</v>
      </c>
      <c r="T1099" s="17">
        <f>(((Table1[[#This Row],[launched_at]]/60)/60)/24)+DATE(1970,1,1)</f>
        <v>41660.792557870373</v>
      </c>
      <c r="U1099" s="17">
        <f>(((Table1[[#This Row],[deadline]]/60)/60)/24)+DATE(1970,1,1)</f>
        <v>41700.792557870373</v>
      </c>
    </row>
    <row r="1100" spans="1:21">
      <c r="A1100">
        <v>1098</v>
      </c>
      <c r="B1100" s="3" t="s">
        <v>1099</v>
      </c>
      <c r="C1100" s="3" t="s">
        <v>5208</v>
      </c>
      <c r="D1100" t="str" cm="1">
        <f t="array" ref="D11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100">
        <v>25000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 s="6">
        <f>Table1[[#This Row],[pledged]]/Table1[[#This Row],[goal]]</f>
        <v>7.2120000000000004E-2</v>
      </c>
      <c r="Q1100" s="12">
        <f>Table1[[#This Row],[pledged]]/Table1[[#This Row],[backers_count]]</f>
        <v>81.954545454545453</v>
      </c>
      <c r="R1100" t="s">
        <v>8333</v>
      </c>
      <c r="S1100" t="s">
        <v>8334</v>
      </c>
      <c r="T1100" s="17">
        <f>(((Table1[[#This Row],[launched_at]]/60)/60)/24)+DATE(1970,1,1)</f>
        <v>41712.762673611112</v>
      </c>
      <c r="U1100" s="17">
        <f>(((Table1[[#This Row],[deadline]]/60)/60)/24)+DATE(1970,1,1)</f>
        <v>41742.762673611112</v>
      </c>
    </row>
    <row r="1101" spans="1:21">
      <c r="A1101">
        <v>1099</v>
      </c>
      <c r="B1101" s="3" t="s">
        <v>1100</v>
      </c>
      <c r="C1101" s="3" t="s">
        <v>5209</v>
      </c>
      <c r="D1101" t="str" cm="1">
        <f t="array" ref="D11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01">
        <v>5000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 s="6">
        <f>Table1[[#This Row],[pledged]]/Table1[[#This Row],[goal]]</f>
        <v>5.0000000000000001E-3</v>
      </c>
      <c r="Q1101" s="12">
        <f>Table1[[#This Row],[pledged]]/Table1[[#This Row],[backers_count]]</f>
        <v>25</v>
      </c>
      <c r="R1101" t="s">
        <v>8333</v>
      </c>
      <c r="S1101" t="s">
        <v>8334</v>
      </c>
      <c r="T1101" s="17">
        <f>(((Table1[[#This Row],[launched_at]]/60)/60)/24)+DATE(1970,1,1)</f>
        <v>42107.836435185185</v>
      </c>
      <c r="U1101" s="17">
        <f>(((Table1[[#This Row],[deadline]]/60)/60)/24)+DATE(1970,1,1)</f>
        <v>42137.836435185185</v>
      </c>
    </row>
    <row r="1102" spans="1:21">
      <c r="A1102">
        <v>1100</v>
      </c>
      <c r="B1102" s="3" t="s">
        <v>1101</v>
      </c>
      <c r="C1102" s="3" t="s">
        <v>5210</v>
      </c>
      <c r="D1102" t="str" cm="1">
        <f t="array" ref="D11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02">
        <v>4000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 s="6">
        <f>Table1[[#This Row],[pledged]]/Table1[[#This Row],[goal]]</f>
        <v>2.5000000000000001E-2</v>
      </c>
      <c r="Q1102" s="12">
        <f>Table1[[#This Row],[pledged]]/Table1[[#This Row],[backers_count]]</f>
        <v>10</v>
      </c>
      <c r="R1102" t="s">
        <v>8333</v>
      </c>
      <c r="S1102" t="s">
        <v>8334</v>
      </c>
      <c r="T1102" s="17">
        <f>(((Table1[[#This Row],[launched_at]]/60)/60)/24)+DATE(1970,1,1)</f>
        <v>42384.110775462963</v>
      </c>
      <c r="U1102" s="17">
        <f>(((Table1[[#This Row],[deadline]]/60)/60)/24)+DATE(1970,1,1)</f>
        <v>42414.110775462963</v>
      </c>
    </row>
    <row r="1103" spans="1:21">
      <c r="A1103">
        <v>1101</v>
      </c>
      <c r="B1103" s="3" t="s">
        <v>1102</v>
      </c>
      <c r="C1103" s="3" t="s">
        <v>5211</v>
      </c>
      <c r="D1103" t="str" cm="1">
        <f t="array" ref="D11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103">
        <v>100000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 s="6">
        <f>Table1[[#This Row],[pledged]]/Table1[[#This Row],[goal]]</f>
        <v>4.0999999999999999E-4</v>
      </c>
      <c r="Q1103" s="12">
        <f>Table1[[#This Row],[pledged]]/Table1[[#This Row],[backers_count]]</f>
        <v>6.833333333333333</v>
      </c>
      <c r="R1103" t="s">
        <v>8333</v>
      </c>
      <c r="S1103" t="s">
        <v>8334</v>
      </c>
      <c r="T1103" s="17">
        <f>(((Table1[[#This Row],[launched_at]]/60)/60)/24)+DATE(1970,1,1)</f>
        <v>42538.77243055556</v>
      </c>
      <c r="U1103" s="17">
        <f>(((Table1[[#This Row],[deadline]]/60)/60)/24)+DATE(1970,1,1)</f>
        <v>42565.758333333331</v>
      </c>
    </row>
    <row r="1104" spans="1:21">
      <c r="A1104">
        <v>1102</v>
      </c>
      <c r="B1104" s="3" t="s">
        <v>1103</v>
      </c>
      <c r="C1104" s="3" t="s">
        <v>5212</v>
      </c>
      <c r="D1104" t="str" cm="1">
        <f t="array" ref="D11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04">
        <v>8000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 s="6">
        <f>Table1[[#This Row],[pledged]]/Table1[[#This Row],[goal]]</f>
        <v>5.3124999999999999E-2</v>
      </c>
      <c r="Q1104" s="12">
        <f>Table1[[#This Row],[pledged]]/Table1[[#This Row],[backers_count]]</f>
        <v>17.708333333333332</v>
      </c>
      <c r="R1104" t="s">
        <v>8333</v>
      </c>
      <c r="S1104" t="s">
        <v>8334</v>
      </c>
      <c r="T1104" s="17">
        <f>(((Table1[[#This Row],[launched_at]]/60)/60)/24)+DATE(1970,1,1)</f>
        <v>41577.045428240745</v>
      </c>
      <c r="U1104" s="17">
        <f>(((Table1[[#This Row],[deadline]]/60)/60)/24)+DATE(1970,1,1)</f>
        <v>41617.249305555553</v>
      </c>
    </row>
    <row r="1105" spans="1:21">
      <c r="A1105">
        <v>1103</v>
      </c>
      <c r="B1105" s="3" t="s">
        <v>1104</v>
      </c>
      <c r="C1105" s="3" t="s">
        <v>5213</v>
      </c>
      <c r="D1105" t="str" cm="1">
        <f t="array" ref="D11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105">
        <v>15000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 s="6">
        <f>Table1[[#This Row],[pledged]]/Table1[[#This Row],[goal]]</f>
        <v>1.6199999999999999E-2</v>
      </c>
      <c r="Q1105" s="12">
        <f>Table1[[#This Row],[pledged]]/Table1[[#This Row],[backers_count]]</f>
        <v>16.2</v>
      </c>
      <c r="R1105" t="s">
        <v>8333</v>
      </c>
      <c r="S1105" t="s">
        <v>8334</v>
      </c>
      <c r="T1105" s="17">
        <f>(((Table1[[#This Row],[launched_at]]/60)/60)/24)+DATE(1970,1,1)</f>
        <v>42479.22210648148</v>
      </c>
      <c r="U1105" s="17">
        <f>(((Table1[[#This Row],[deadline]]/60)/60)/24)+DATE(1970,1,1)</f>
        <v>42539.22210648148</v>
      </c>
    </row>
    <row r="1106" spans="1:21">
      <c r="A1106">
        <v>1104</v>
      </c>
      <c r="B1106" s="3" t="s">
        <v>1105</v>
      </c>
      <c r="C1106" s="3" t="s">
        <v>5214</v>
      </c>
      <c r="D1106" t="str" cm="1">
        <f t="array" ref="D11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106">
        <v>60000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 s="6">
        <f>Table1[[#This Row],[pledged]]/Table1[[#This Row],[goal]]</f>
        <v>4.9516666666666667E-2</v>
      </c>
      <c r="Q1106" s="12">
        <f>Table1[[#This Row],[pledged]]/Table1[[#This Row],[backers_count]]</f>
        <v>80.297297297297291</v>
      </c>
      <c r="R1106" t="s">
        <v>8333</v>
      </c>
      <c r="S1106" t="s">
        <v>8334</v>
      </c>
      <c r="T1106" s="17">
        <f>(((Table1[[#This Row],[launched_at]]/60)/60)/24)+DATE(1970,1,1)</f>
        <v>41771.40996527778</v>
      </c>
      <c r="U1106" s="17">
        <f>(((Table1[[#This Row],[deadline]]/60)/60)/24)+DATE(1970,1,1)</f>
        <v>41801.40996527778</v>
      </c>
    </row>
    <row r="1107" spans="1:21">
      <c r="A1107">
        <v>1105</v>
      </c>
      <c r="B1107" s="3" t="s">
        <v>1106</v>
      </c>
      <c r="C1107" s="3" t="s">
        <v>5215</v>
      </c>
      <c r="D1107" t="str" cm="1">
        <f t="array" ref="D11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107">
        <v>900000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 s="6">
        <f>Table1[[#This Row],[pledged]]/Table1[[#This Row],[goal]]</f>
        <v>1.5900000000000001E-3</v>
      </c>
      <c r="Q1107" s="12">
        <f>Table1[[#This Row],[pledged]]/Table1[[#This Row],[backers_count]]</f>
        <v>71.55</v>
      </c>
      <c r="R1107" t="s">
        <v>8333</v>
      </c>
      <c r="S1107" t="s">
        <v>8334</v>
      </c>
      <c r="T1107" s="17">
        <f>(((Table1[[#This Row],[launched_at]]/60)/60)/24)+DATE(1970,1,1)</f>
        <v>41692.135729166665</v>
      </c>
      <c r="U1107" s="17">
        <f>(((Table1[[#This Row],[deadline]]/60)/60)/24)+DATE(1970,1,1)</f>
        <v>41722.0940625</v>
      </c>
    </row>
    <row r="1108" spans="1:21">
      <c r="A1108">
        <v>1106</v>
      </c>
      <c r="B1108" s="3" t="s">
        <v>1107</v>
      </c>
      <c r="C1108" s="3" t="s">
        <v>5216</v>
      </c>
      <c r="D1108" t="str" cm="1">
        <f t="array" ref="D11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108">
        <v>400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 s="6">
        <f>Table1[[#This Row],[pledged]]/Table1[[#This Row],[goal]]</f>
        <v>0.41249999999999998</v>
      </c>
      <c r="Q1108" s="12">
        <f>Table1[[#This Row],[pledged]]/Table1[[#This Row],[backers_count]]</f>
        <v>23.571428571428573</v>
      </c>
      <c r="R1108" t="s">
        <v>8333</v>
      </c>
      <c r="S1108" t="s">
        <v>8334</v>
      </c>
      <c r="T1108" s="17">
        <f>(((Table1[[#This Row],[launched_at]]/60)/60)/24)+DATE(1970,1,1)</f>
        <v>40973.740451388891</v>
      </c>
      <c r="U1108" s="17">
        <f>(((Table1[[#This Row],[deadline]]/60)/60)/24)+DATE(1970,1,1)</f>
        <v>41003.698784722219</v>
      </c>
    </row>
    <row r="1109" spans="1:21">
      <c r="A1109">
        <v>1107</v>
      </c>
      <c r="B1109" s="3" t="s">
        <v>1108</v>
      </c>
      <c r="C1109" s="3" t="s">
        <v>5217</v>
      </c>
      <c r="D1109" t="str" cm="1">
        <f t="array" ref="D11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109">
        <v>10000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 s="6">
        <f>Table1[[#This Row],[pledged]]/Table1[[#This Row],[goal]]</f>
        <v>0</v>
      </c>
      <c r="Q1109" s="12" t="e">
        <f>Table1[[#This Row],[pledged]]/Table1[[#This Row],[backers_count]]</f>
        <v>#DIV/0!</v>
      </c>
      <c r="R1109" t="s">
        <v>8333</v>
      </c>
      <c r="S1109" t="s">
        <v>8334</v>
      </c>
      <c r="T1109" s="17">
        <f>(((Table1[[#This Row],[launched_at]]/60)/60)/24)+DATE(1970,1,1)</f>
        <v>41813.861388888887</v>
      </c>
      <c r="U1109" s="17">
        <f>(((Table1[[#This Row],[deadline]]/60)/60)/24)+DATE(1970,1,1)</f>
        <v>41843.861388888887</v>
      </c>
    </row>
    <row r="1110" spans="1:21">
      <c r="A1110">
        <v>1108</v>
      </c>
      <c r="B1110" s="3" t="s">
        <v>1109</v>
      </c>
      <c r="C1110" s="3" t="s">
        <v>5218</v>
      </c>
      <c r="D1110" t="str" cm="1">
        <f t="array" ref="D11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110">
        <v>25000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 s="6">
        <f>Table1[[#This Row],[pledged]]/Table1[[#This Row],[goal]]</f>
        <v>2.93E-2</v>
      </c>
      <c r="Q1110" s="12">
        <f>Table1[[#This Row],[pledged]]/Table1[[#This Row],[backers_count]]</f>
        <v>34.88095238095238</v>
      </c>
      <c r="R1110" t="s">
        <v>8333</v>
      </c>
      <c r="S1110" t="s">
        <v>8334</v>
      </c>
      <c r="T1110" s="17">
        <f>(((Table1[[#This Row],[launched_at]]/60)/60)/24)+DATE(1970,1,1)</f>
        <v>40952.636979166666</v>
      </c>
      <c r="U1110" s="17">
        <f>(((Table1[[#This Row],[deadline]]/60)/60)/24)+DATE(1970,1,1)</f>
        <v>41012.595312500001</v>
      </c>
    </row>
    <row r="1111" spans="1:21">
      <c r="A1111">
        <v>1109</v>
      </c>
      <c r="B1111" s="3" t="s">
        <v>1110</v>
      </c>
      <c r="C1111" s="3" t="s">
        <v>5219</v>
      </c>
      <c r="D1111" t="str" cm="1">
        <f t="array" ref="D11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111">
        <v>10000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 s="6">
        <f>Table1[[#This Row],[pledged]]/Table1[[#This Row],[goal]]</f>
        <v>4.4999999999999997E-3</v>
      </c>
      <c r="Q1111" s="12">
        <f>Table1[[#This Row],[pledged]]/Table1[[#This Row],[backers_count]]</f>
        <v>15</v>
      </c>
      <c r="R1111" t="s">
        <v>8333</v>
      </c>
      <c r="S1111" t="s">
        <v>8334</v>
      </c>
      <c r="T1111" s="17">
        <f>(((Table1[[#This Row],[launched_at]]/60)/60)/24)+DATE(1970,1,1)</f>
        <v>42662.752199074079</v>
      </c>
      <c r="U1111" s="17">
        <f>(((Table1[[#This Row],[deadline]]/60)/60)/24)+DATE(1970,1,1)</f>
        <v>42692.793865740736</v>
      </c>
    </row>
    <row r="1112" spans="1:21">
      <c r="A1112">
        <v>1110</v>
      </c>
      <c r="B1112" s="3" t="s">
        <v>1111</v>
      </c>
      <c r="C1112" s="3" t="s">
        <v>5220</v>
      </c>
      <c r="D1112" t="str" cm="1">
        <f t="array" ref="D11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112">
        <v>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 s="6">
        <f>Table1[[#This Row],[pledged]]/Table1[[#This Row],[goal]]</f>
        <v>5.1000000000000004E-3</v>
      </c>
      <c r="Q1112" s="12">
        <f>Table1[[#This Row],[pledged]]/Table1[[#This Row],[backers_count]]</f>
        <v>23.181818181818183</v>
      </c>
      <c r="R1112" t="s">
        <v>8333</v>
      </c>
      <c r="S1112" t="s">
        <v>8334</v>
      </c>
      <c r="T1112" s="17">
        <f>(((Table1[[#This Row],[launched_at]]/60)/60)/24)+DATE(1970,1,1)</f>
        <v>41220.933124999996</v>
      </c>
      <c r="U1112" s="17">
        <f>(((Table1[[#This Row],[deadline]]/60)/60)/24)+DATE(1970,1,1)</f>
        <v>41250.933124999996</v>
      </c>
    </row>
    <row r="1113" spans="1:21">
      <c r="A1113">
        <v>1111</v>
      </c>
      <c r="B1113" s="3" t="s">
        <v>1112</v>
      </c>
      <c r="C1113" s="3" t="s">
        <v>5221</v>
      </c>
      <c r="D1113" t="str" cm="1">
        <f t="array" ref="D11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13">
        <v>2500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 s="6">
        <f>Table1[[#This Row],[pledged]]/Table1[[#This Row],[goal]]</f>
        <v>4.0000000000000002E-4</v>
      </c>
      <c r="Q1113" s="12">
        <f>Table1[[#This Row],[pledged]]/Table1[[#This Row],[backers_count]]</f>
        <v>1</v>
      </c>
      <c r="R1113" t="s">
        <v>8333</v>
      </c>
      <c r="S1113" t="s">
        <v>8334</v>
      </c>
      <c r="T1113" s="17">
        <f>(((Table1[[#This Row],[launched_at]]/60)/60)/24)+DATE(1970,1,1)</f>
        <v>42347.203587962969</v>
      </c>
      <c r="U1113" s="17">
        <f>(((Table1[[#This Row],[deadline]]/60)/60)/24)+DATE(1970,1,1)</f>
        <v>42377.203587962969</v>
      </c>
    </row>
    <row r="1114" spans="1:21">
      <c r="A1114">
        <v>1112</v>
      </c>
      <c r="B1114" s="3" t="s">
        <v>1113</v>
      </c>
      <c r="C1114" s="3" t="s">
        <v>5222</v>
      </c>
      <c r="D1114" t="str" cm="1">
        <f t="array" ref="D11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114">
        <v>88000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 s="6">
        <f>Table1[[#This Row],[pledged]]/Table1[[#This Row],[goal]]</f>
        <v>0.35537409090909089</v>
      </c>
      <c r="Q1114" s="12">
        <f>Table1[[#This Row],[pledged]]/Table1[[#This Row],[backers_count]]</f>
        <v>100.23371794871794</v>
      </c>
      <c r="R1114" t="s">
        <v>8333</v>
      </c>
      <c r="S1114" t="s">
        <v>8334</v>
      </c>
      <c r="T1114" s="17">
        <f>(((Table1[[#This Row],[launched_at]]/60)/60)/24)+DATE(1970,1,1)</f>
        <v>41963.759386574078</v>
      </c>
      <c r="U1114" s="17">
        <f>(((Table1[[#This Row],[deadline]]/60)/60)/24)+DATE(1970,1,1)</f>
        <v>42023.354166666672</v>
      </c>
    </row>
    <row r="1115" spans="1:21">
      <c r="A1115">
        <v>1113</v>
      </c>
      <c r="B1115" s="3" t="s">
        <v>1114</v>
      </c>
      <c r="C1115" s="3" t="s">
        <v>5223</v>
      </c>
      <c r="D1115" t="str" cm="1">
        <f t="array" ref="D11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15">
        <v>1000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 s="6">
        <f>Table1[[#This Row],[pledged]]/Table1[[#This Row],[goal]]</f>
        <v>5.0000000000000001E-3</v>
      </c>
      <c r="Q1115" s="12">
        <f>Table1[[#This Row],[pledged]]/Table1[[#This Row],[backers_count]]</f>
        <v>5</v>
      </c>
      <c r="R1115" t="s">
        <v>8333</v>
      </c>
      <c r="S1115" t="s">
        <v>8334</v>
      </c>
      <c r="T1115" s="17">
        <f>(((Table1[[#This Row],[launched_at]]/60)/60)/24)+DATE(1970,1,1)</f>
        <v>41835.977083333331</v>
      </c>
      <c r="U1115" s="17">
        <f>(((Table1[[#This Row],[deadline]]/60)/60)/24)+DATE(1970,1,1)</f>
        <v>41865.977083333331</v>
      </c>
    </row>
    <row r="1116" spans="1:21">
      <c r="A1116">
        <v>1114</v>
      </c>
      <c r="B1116" s="3" t="s">
        <v>1115</v>
      </c>
      <c r="C1116" s="3" t="s">
        <v>5224</v>
      </c>
      <c r="D1116" t="str" cm="1">
        <f t="array" ref="D11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16">
        <v>6000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 s="6">
        <f>Table1[[#This Row],[pledged]]/Table1[[#This Row],[goal]]</f>
        <v>1.6666666666666668E-3</v>
      </c>
      <c r="Q1116" s="12">
        <f>Table1[[#This Row],[pledged]]/Table1[[#This Row],[backers_count]]</f>
        <v>3.3333333333333335</v>
      </c>
      <c r="R1116" t="s">
        <v>8333</v>
      </c>
      <c r="S1116" t="s">
        <v>8334</v>
      </c>
      <c r="T1116" s="17">
        <f>(((Table1[[#This Row],[launched_at]]/60)/60)/24)+DATE(1970,1,1)</f>
        <v>41526.345914351856</v>
      </c>
      <c r="U1116" s="17">
        <f>(((Table1[[#This Row],[deadline]]/60)/60)/24)+DATE(1970,1,1)</f>
        <v>41556.345914351856</v>
      </c>
    </row>
    <row r="1117" spans="1:21">
      <c r="A1117">
        <v>1115</v>
      </c>
      <c r="B1117" s="3" t="s">
        <v>1116</v>
      </c>
      <c r="C1117" s="3" t="s">
        <v>5225</v>
      </c>
      <c r="D1117" t="str" cm="1">
        <f t="array" ref="D11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1117">
        <v>40000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 s="6">
        <f>Table1[[#This Row],[pledged]]/Table1[[#This Row],[goal]]</f>
        <v>1.325E-3</v>
      </c>
      <c r="Q1117" s="12">
        <f>Table1[[#This Row],[pledged]]/Table1[[#This Row],[backers_count]]</f>
        <v>13.25</v>
      </c>
      <c r="R1117" t="s">
        <v>8333</v>
      </c>
      <c r="S1117" t="s">
        <v>8334</v>
      </c>
      <c r="T1117" s="17">
        <f>(((Table1[[#This Row],[launched_at]]/60)/60)/24)+DATE(1970,1,1)</f>
        <v>42429.695543981477</v>
      </c>
      <c r="U1117" s="17">
        <f>(((Table1[[#This Row],[deadline]]/60)/60)/24)+DATE(1970,1,1)</f>
        <v>42459.653877314813</v>
      </c>
    </row>
    <row r="1118" spans="1:21">
      <c r="A1118">
        <v>1116</v>
      </c>
      <c r="B1118" s="3" t="s">
        <v>1117</v>
      </c>
      <c r="C1118" s="3" t="s">
        <v>5226</v>
      </c>
      <c r="D1118" t="str" cm="1">
        <f t="array" ref="D11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118">
        <v>500000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 s="6">
        <f>Table1[[#This Row],[pledged]]/Table1[[#This Row],[goal]]</f>
        <v>3.5704000000000004E-4</v>
      </c>
      <c r="Q1118" s="12">
        <f>Table1[[#This Row],[pledged]]/Table1[[#This Row],[backers_count]]</f>
        <v>17.852</v>
      </c>
      <c r="R1118" t="s">
        <v>8333</v>
      </c>
      <c r="S1118" t="s">
        <v>8334</v>
      </c>
      <c r="T1118" s="17">
        <f>(((Table1[[#This Row],[launched_at]]/60)/60)/24)+DATE(1970,1,1)</f>
        <v>41009.847314814811</v>
      </c>
      <c r="U1118" s="17">
        <f>(((Table1[[#This Row],[deadline]]/60)/60)/24)+DATE(1970,1,1)</f>
        <v>41069.847314814811</v>
      </c>
    </row>
    <row r="1119" spans="1:21">
      <c r="A1119">
        <v>1117</v>
      </c>
      <c r="B1119" s="3" t="s">
        <v>1118</v>
      </c>
      <c r="C1119" s="3" t="s">
        <v>5227</v>
      </c>
      <c r="D1119" t="str" cm="1">
        <f t="array" ref="D11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19">
        <v>1000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 s="6">
        <f>Table1[[#This Row],[pledged]]/Table1[[#This Row],[goal]]</f>
        <v>8.3000000000000004E-2</v>
      </c>
      <c r="Q1119" s="12">
        <f>Table1[[#This Row],[pledged]]/Table1[[#This Row],[backers_count]]</f>
        <v>10.375</v>
      </c>
      <c r="R1119" t="s">
        <v>8333</v>
      </c>
      <c r="S1119" t="s">
        <v>8334</v>
      </c>
      <c r="T1119" s="17">
        <f>(((Table1[[#This Row],[launched_at]]/60)/60)/24)+DATE(1970,1,1)</f>
        <v>42333.598530092597</v>
      </c>
      <c r="U1119" s="17">
        <f>(((Table1[[#This Row],[deadline]]/60)/60)/24)+DATE(1970,1,1)</f>
        <v>42363.598530092597</v>
      </c>
    </row>
    <row r="1120" spans="1:21">
      <c r="A1120">
        <v>1118</v>
      </c>
      <c r="B1120" s="3" t="s">
        <v>1119</v>
      </c>
      <c r="C1120" s="3" t="s">
        <v>5228</v>
      </c>
      <c r="D1120" t="str" cm="1">
        <f t="array" ref="D11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20">
        <v>4500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 s="6">
        <f>Table1[[#This Row],[pledged]]/Table1[[#This Row],[goal]]</f>
        <v>2.4222222222222221E-2</v>
      </c>
      <c r="Q1120" s="12">
        <f>Table1[[#This Row],[pledged]]/Table1[[#This Row],[backers_count]]</f>
        <v>36.333333333333336</v>
      </c>
      <c r="R1120" t="s">
        <v>8333</v>
      </c>
      <c r="S1120" t="s">
        <v>8334</v>
      </c>
      <c r="T1120" s="17">
        <f>(((Table1[[#This Row],[launched_at]]/60)/60)/24)+DATE(1970,1,1)</f>
        <v>41704.16642361111</v>
      </c>
      <c r="U1120" s="17">
        <f>(((Table1[[#This Row],[deadline]]/60)/60)/24)+DATE(1970,1,1)</f>
        <v>41734.124756944446</v>
      </c>
    </row>
    <row r="1121" spans="1:21">
      <c r="A1121">
        <v>1119</v>
      </c>
      <c r="B1121" s="3" t="s">
        <v>1120</v>
      </c>
      <c r="C1121" s="3" t="s">
        <v>5229</v>
      </c>
      <c r="D1121" t="str" cm="1">
        <f t="array" ref="D11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21">
        <v>2100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 s="6">
        <f>Table1[[#This Row],[pledged]]/Table1[[#This Row],[goal]]</f>
        <v>2.3809523809523812E-3</v>
      </c>
      <c r="Q1121" s="12">
        <f>Table1[[#This Row],[pledged]]/Table1[[#This Row],[backers_count]]</f>
        <v>5</v>
      </c>
      <c r="R1121" t="s">
        <v>8333</v>
      </c>
      <c r="S1121" t="s">
        <v>8334</v>
      </c>
      <c r="T1121" s="17">
        <f>(((Table1[[#This Row],[launched_at]]/60)/60)/24)+DATE(1970,1,1)</f>
        <v>41722.792407407411</v>
      </c>
      <c r="U1121" s="17">
        <f>(((Table1[[#This Row],[deadline]]/60)/60)/24)+DATE(1970,1,1)</f>
        <v>41735.792407407411</v>
      </c>
    </row>
    <row r="1122" spans="1:21">
      <c r="A1122">
        <v>1120</v>
      </c>
      <c r="B1122" s="3" t="s">
        <v>1121</v>
      </c>
      <c r="C1122" s="3" t="s">
        <v>5230</v>
      </c>
      <c r="D1122" t="str" cm="1">
        <f t="array" ref="D11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122">
        <v>25000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 s="6">
        <f>Table1[[#This Row],[pledged]]/Table1[[#This Row],[goal]]</f>
        <v>0</v>
      </c>
      <c r="Q1122" s="12" t="e">
        <f>Table1[[#This Row],[pledged]]/Table1[[#This Row],[backers_count]]</f>
        <v>#DIV/0!</v>
      </c>
      <c r="R1122" t="s">
        <v>8333</v>
      </c>
      <c r="S1122" t="s">
        <v>8334</v>
      </c>
      <c r="T1122" s="17">
        <f>(((Table1[[#This Row],[launched_at]]/60)/60)/24)+DATE(1970,1,1)</f>
        <v>40799.872685185182</v>
      </c>
      <c r="U1122" s="17">
        <f>(((Table1[[#This Row],[deadline]]/60)/60)/24)+DATE(1970,1,1)</f>
        <v>40844.872685185182</v>
      </c>
    </row>
    <row r="1123" spans="1:21">
      <c r="A1123">
        <v>1121</v>
      </c>
      <c r="B1123" s="3" t="s">
        <v>1122</v>
      </c>
      <c r="C1123" s="3" t="s">
        <v>5231</v>
      </c>
      <c r="D1123" t="str" cm="1">
        <f t="array" ref="D11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123">
        <v>250000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 s="6">
        <f>Table1[[#This Row],[pledged]]/Table1[[#This Row],[goal]]</f>
        <v>1.16E-4</v>
      </c>
      <c r="Q1123" s="12">
        <f>Table1[[#This Row],[pledged]]/Table1[[#This Row],[backers_count]]</f>
        <v>5.8</v>
      </c>
      <c r="R1123" t="s">
        <v>8333</v>
      </c>
      <c r="S1123" t="s">
        <v>8334</v>
      </c>
      <c r="T1123" s="17">
        <f>(((Table1[[#This Row],[launched_at]]/60)/60)/24)+DATE(1970,1,1)</f>
        <v>42412.934212962966</v>
      </c>
      <c r="U1123" s="17">
        <f>(((Table1[[#This Row],[deadline]]/60)/60)/24)+DATE(1970,1,1)</f>
        <v>42442.892546296294</v>
      </c>
    </row>
    <row r="1124" spans="1:21">
      <c r="A1124">
        <v>1122</v>
      </c>
      <c r="B1124" s="3" t="s">
        <v>1123</v>
      </c>
      <c r="C1124" s="3" t="s">
        <v>5232</v>
      </c>
      <c r="D1124" t="str" cm="1">
        <f t="array" ref="D11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24">
        <v>3200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 s="6">
        <f>Table1[[#This Row],[pledged]]/Table1[[#This Row],[goal]]</f>
        <v>0</v>
      </c>
      <c r="Q1124" s="12" t="e">
        <f>Table1[[#This Row],[pledged]]/Table1[[#This Row],[backers_count]]</f>
        <v>#DIV/0!</v>
      </c>
      <c r="R1124" t="s">
        <v>8333</v>
      </c>
      <c r="S1124" t="s">
        <v>8334</v>
      </c>
      <c r="T1124" s="17">
        <f>(((Table1[[#This Row],[launched_at]]/60)/60)/24)+DATE(1970,1,1)</f>
        <v>41410.703993055555</v>
      </c>
      <c r="U1124" s="17">
        <f>(((Table1[[#This Row],[deadline]]/60)/60)/24)+DATE(1970,1,1)</f>
        <v>41424.703993055555</v>
      </c>
    </row>
    <row r="1125" spans="1:21">
      <c r="A1125">
        <v>1123</v>
      </c>
      <c r="B1125" s="3" t="s">
        <v>1124</v>
      </c>
      <c r="C1125" s="3" t="s">
        <v>5233</v>
      </c>
      <c r="D1125" t="str" cm="1">
        <f t="array" ref="D11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25">
        <v>5000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 s="6">
        <f>Table1[[#This Row],[pledged]]/Table1[[#This Row],[goal]]</f>
        <v>2.2000000000000001E-3</v>
      </c>
      <c r="Q1125" s="12">
        <f>Table1[[#This Row],[pledged]]/Table1[[#This Row],[backers_count]]</f>
        <v>3.6666666666666665</v>
      </c>
      <c r="R1125" t="s">
        <v>8333</v>
      </c>
      <c r="S1125" t="s">
        <v>8334</v>
      </c>
      <c r="T1125" s="17">
        <f>(((Table1[[#This Row],[launched_at]]/60)/60)/24)+DATE(1970,1,1)</f>
        <v>41718.5237037037</v>
      </c>
      <c r="U1125" s="17">
        <f>(((Table1[[#This Row],[deadline]]/60)/60)/24)+DATE(1970,1,1)</f>
        <v>41748.5237037037</v>
      </c>
    </row>
    <row r="1126" spans="1:21">
      <c r="A1126">
        <v>1124</v>
      </c>
      <c r="B1126" s="3" t="s">
        <v>1125</v>
      </c>
      <c r="C1126" s="3" t="s">
        <v>5234</v>
      </c>
      <c r="D1126" t="str" cm="1">
        <f t="array" ref="D11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126">
        <v>90000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 s="6">
        <f>Table1[[#This Row],[pledged]]/Table1[[#This Row],[goal]]</f>
        <v>4.7222222222222223E-3</v>
      </c>
      <c r="Q1126" s="12">
        <f>Table1[[#This Row],[pledged]]/Table1[[#This Row],[backers_count]]</f>
        <v>60.714285714285715</v>
      </c>
      <c r="R1126" t="s">
        <v>8333</v>
      </c>
      <c r="S1126" t="s">
        <v>8335</v>
      </c>
      <c r="T1126" s="17">
        <f>(((Table1[[#This Row],[launched_at]]/60)/60)/24)+DATE(1970,1,1)</f>
        <v>42094.667256944449</v>
      </c>
      <c r="U1126" s="17">
        <f>(((Table1[[#This Row],[deadline]]/60)/60)/24)+DATE(1970,1,1)</f>
        <v>42124.667256944449</v>
      </c>
    </row>
    <row r="1127" spans="1:21">
      <c r="A1127">
        <v>1125</v>
      </c>
      <c r="B1127" s="3" t="s">
        <v>1126</v>
      </c>
      <c r="C1127" s="3" t="s">
        <v>5235</v>
      </c>
      <c r="D1127" t="str" cm="1">
        <f t="array" ref="D11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27">
        <v>3000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 s="6">
        <f>Table1[[#This Row],[pledged]]/Table1[[#This Row],[goal]]</f>
        <v>0</v>
      </c>
      <c r="Q1127" s="12" t="e">
        <f>Table1[[#This Row],[pledged]]/Table1[[#This Row],[backers_count]]</f>
        <v>#DIV/0!</v>
      </c>
      <c r="R1127" t="s">
        <v>8333</v>
      </c>
      <c r="S1127" t="s">
        <v>8335</v>
      </c>
      <c r="T1127" s="17">
        <f>(((Table1[[#This Row],[launched_at]]/60)/60)/24)+DATE(1970,1,1)</f>
        <v>42212.624189814815</v>
      </c>
      <c r="U1127" s="17">
        <f>(((Table1[[#This Row],[deadline]]/60)/60)/24)+DATE(1970,1,1)</f>
        <v>42272.624189814815</v>
      </c>
    </row>
    <row r="1128" spans="1:21">
      <c r="A1128">
        <v>1126</v>
      </c>
      <c r="B1128" s="3" t="s">
        <v>1127</v>
      </c>
      <c r="C1128" s="3" t="s">
        <v>5236</v>
      </c>
      <c r="D1128" t="str" cm="1">
        <f t="array" ref="D11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28">
        <v>2000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 s="6">
        <f>Table1[[#This Row],[pledged]]/Table1[[#This Row],[goal]]</f>
        <v>5.0000000000000001E-3</v>
      </c>
      <c r="Q1128" s="12">
        <f>Table1[[#This Row],[pledged]]/Table1[[#This Row],[backers_count]]</f>
        <v>5</v>
      </c>
      <c r="R1128" t="s">
        <v>8333</v>
      </c>
      <c r="S1128" t="s">
        <v>8335</v>
      </c>
      <c r="T1128" s="17">
        <f>(((Table1[[#This Row],[launched_at]]/60)/60)/24)+DATE(1970,1,1)</f>
        <v>42535.327476851846</v>
      </c>
      <c r="U1128" s="17">
        <f>(((Table1[[#This Row],[deadline]]/60)/60)/24)+DATE(1970,1,1)</f>
        <v>42565.327476851846</v>
      </c>
    </row>
    <row r="1129" spans="1:21">
      <c r="A1129">
        <v>1127</v>
      </c>
      <c r="B1129" s="3" t="s">
        <v>1128</v>
      </c>
      <c r="C1129" s="3" t="s">
        <v>5237</v>
      </c>
      <c r="D1129" t="str" cm="1">
        <f t="array" ref="D11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1129">
        <v>35000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 s="6">
        <f>Table1[[#This Row],[pledged]]/Table1[[#This Row],[goal]]</f>
        <v>1.6714285714285713E-2</v>
      </c>
      <c r="Q1129" s="12">
        <f>Table1[[#This Row],[pledged]]/Table1[[#This Row],[backers_count]]</f>
        <v>25.434782608695652</v>
      </c>
      <c r="R1129" t="s">
        <v>8333</v>
      </c>
      <c r="S1129" t="s">
        <v>8335</v>
      </c>
      <c r="T1129" s="17">
        <f>(((Table1[[#This Row],[launched_at]]/60)/60)/24)+DATE(1970,1,1)</f>
        <v>41926.854166666664</v>
      </c>
      <c r="U1129" s="17">
        <f>(((Table1[[#This Row],[deadline]]/60)/60)/24)+DATE(1970,1,1)</f>
        <v>41957.895833333328</v>
      </c>
    </row>
    <row r="1130" spans="1:21">
      <c r="A1130">
        <v>1128</v>
      </c>
      <c r="B1130" s="3" t="s">
        <v>1129</v>
      </c>
      <c r="C1130" s="3" t="s">
        <v>5238</v>
      </c>
      <c r="D1130" t="str" cm="1">
        <f t="array" ref="D11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30">
        <v>1000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 s="6">
        <f>Table1[[#This Row],[pledged]]/Table1[[#This Row],[goal]]</f>
        <v>1E-3</v>
      </c>
      <c r="Q1130" s="12">
        <f>Table1[[#This Row],[pledged]]/Table1[[#This Row],[backers_count]]</f>
        <v>1</v>
      </c>
      <c r="R1130" t="s">
        <v>8333</v>
      </c>
      <c r="S1130" t="s">
        <v>8335</v>
      </c>
      <c r="T1130" s="17">
        <f>(((Table1[[#This Row],[launched_at]]/60)/60)/24)+DATE(1970,1,1)</f>
        <v>41828.649502314816</v>
      </c>
      <c r="U1130" s="17">
        <f>(((Table1[[#This Row],[deadline]]/60)/60)/24)+DATE(1970,1,1)</f>
        <v>41858.649502314816</v>
      </c>
    </row>
    <row r="1131" spans="1:21">
      <c r="A1131">
        <v>1129</v>
      </c>
      <c r="B1131" s="3" t="s">
        <v>1130</v>
      </c>
      <c r="C1131" s="3" t="s">
        <v>5239</v>
      </c>
      <c r="D1131" t="str" cm="1">
        <f t="array" ref="D11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131">
        <v>20000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 s="6">
        <f>Table1[[#This Row],[pledged]]/Table1[[#This Row],[goal]]</f>
        <v>1.0499999999999999E-3</v>
      </c>
      <c r="Q1131" s="12">
        <f>Table1[[#This Row],[pledged]]/Table1[[#This Row],[backers_count]]</f>
        <v>10.5</v>
      </c>
      <c r="R1131" t="s">
        <v>8333</v>
      </c>
      <c r="S1131" t="s">
        <v>8335</v>
      </c>
      <c r="T1131" s="17">
        <f>(((Table1[[#This Row],[launched_at]]/60)/60)/24)+DATE(1970,1,1)</f>
        <v>42496.264965277776</v>
      </c>
      <c r="U1131" s="17">
        <f>(((Table1[[#This Row],[deadline]]/60)/60)/24)+DATE(1970,1,1)</f>
        <v>42526.264965277776</v>
      </c>
    </row>
    <row r="1132" spans="1:21">
      <c r="A1132">
        <v>1130</v>
      </c>
      <c r="B1132" s="3" t="s">
        <v>1131</v>
      </c>
      <c r="C1132" s="3" t="s">
        <v>5240</v>
      </c>
      <c r="D1132" t="str" cm="1">
        <f t="array" ref="D11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32">
        <v>5000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 s="6">
        <f>Table1[[#This Row],[pledged]]/Table1[[#This Row],[goal]]</f>
        <v>2.2000000000000001E-3</v>
      </c>
      <c r="Q1132" s="12">
        <f>Table1[[#This Row],[pledged]]/Table1[[#This Row],[backers_count]]</f>
        <v>3.6666666666666665</v>
      </c>
      <c r="R1132" t="s">
        <v>8333</v>
      </c>
      <c r="S1132" t="s">
        <v>8335</v>
      </c>
      <c r="T1132" s="17">
        <f>(((Table1[[#This Row],[launched_at]]/60)/60)/24)+DATE(1970,1,1)</f>
        <v>41908.996527777781</v>
      </c>
      <c r="U1132" s="17">
        <f>(((Table1[[#This Row],[deadline]]/60)/60)/24)+DATE(1970,1,1)</f>
        <v>41969.038194444445</v>
      </c>
    </row>
    <row r="1133" spans="1:21">
      <c r="A1133">
        <v>1131</v>
      </c>
      <c r="B1133" s="3" t="s">
        <v>1132</v>
      </c>
      <c r="C1133" s="3" t="s">
        <v>5241</v>
      </c>
      <c r="D1133" t="str" cm="1">
        <f t="array" ref="D11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1133">
        <v>40000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 s="6">
        <f>Table1[[#This Row],[pledged]]/Table1[[#This Row],[goal]]</f>
        <v>0</v>
      </c>
      <c r="Q1133" s="12" t="e">
        <f>Table1[[#This Row],[pledged]]/Table1[[#This Row],[backers_count]]</f>
        <v>#DIV/0!</v>
      </c>
      <c r="R1133" t="s">
        <v>8333</v>
      </c>
      <c r="S1133" t="s">
        <v>8335</v>
      </c>
      <c r="T1133" s="17">
        <f>(((Table1[[#This Row],[launched_at]]/60)/60)/24)+DATE(1970,1,1)</f>
        <v>42332.908194444448</v>
      </c>
      <c r="U1133" s="17">
        <f>(((Table1[[#This Row],[deadline]]/60)/60)/24)+DATE(1970,1,1)</f>
        <v>42362.908194444448</v>
      </c>
    </row>
    <row r="1134" spans="1:21">
      <c r="A1134">
        <v>1132</v>
      </c>
      <c r="B1134" s="3" t="s">
        <v>1133</v>
      </c>
      <c r="C1134" s="3" t="s">
        <v>5242</v>
      </c>
      <c r="D1134" t="str" cm="1">
        <f t="array" ref="D11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134">
        <v>10000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 s="6">
        <f>Table1[[#This Row],[pledged]]/Table1[[#This Row],[goal]]</f>
        <v>0.14380000000000001</v>
      </c>
      <c r="Q1134" s="12">
        <f>Table1[[#This Row],[pledged]]/Table1[[#This Row],[backers_count]]</f>
        <v>110.61538461538461</v>
      </c>
      <c r="R1134" t="s">
        <v>8333</v>
      </c>
      <c r="S1134" t="s">
        <v>8335</v>
      </c>
      <c r="T1134" s="17">
        <f>(((Table1[[#This Row],[launched_at]]/60)/60)/24)+DATE(1970,1,1)</f>
        <v>42706.115405092598</v>
      </c>
      <c r="U1134" s="17">
        <f>(((Table1[[#This Row],[deadline]]/60)/60)/24)+DATE(1970,1,1)</f>
        <v>42736.115405092598</v>
      </c>
    </row>
    <row r="1135" spans="1:21">
      <c r="A1135">
        <v>1133</v>
      </c>
      <c r="B1135" s="3" t="s">
        <v>1134</v>
      </c>
      <c r="C1135" s="3" t="s">
        <v>5243</v>
      </c>
      <c r="D1135" t="str" cm="1">
        <f t="array" ref="D11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35">
        <v>3000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 s="6">
        <f>Table1[[#This Row],[pledged]]/Table1[[#This Row],[goal]]</f>
        <v>6.6666666666666671E-3</v>
      </c>
      <c r="Q1135" s="12">
        <f>Table1[[#This Row],[pledged]]/Table1[[#This Row],[backers_count]]</f>
        <v>20</v>
      </c>
      <c r="R1135" t="s">
        <v>8333</v>
      </c>
      <c r="S1135" t="s">
        <v>8335</v>
      </c>
      <c r="T1135" s="17">
        <f>(((Table1[[#This Row],[launched_at]]/60)/60)/24)+DATE(1970,1,1)</f>
        <v>41821.407187500001</v>
      </c>
      <c r="U1135" s="17">
        <f>(((Table1[[#This Row],[deadline]]/60)/60)/24)+DATE(1970,1,1)</f>
        <v>41851.407187500001</v>
      </c>
    </row>
    <row r="1136" spans="1:21">
      <c r="A1136">
        <v>1134</v>
      </c>
      <c r="B1136" s="3" t="s">
        <v>1135</v>
      </c>
      <c r="C1136" s="3" t="s">
        <v>5244</v>
      </c>
      <c r="D1136" t="str" cm="1">
        <f t="array" ref="D11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136">
        <v>25000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 s="6">
        <f>Table1[[#This Row],[pledged]]/Table1[[#This Row],[goal]]</f>
        <v>4.0000000000000003E-5</v>
      </c>
      <c r="Q1136" s="12">
        <f>Table1[[#This Row],[pledged]]/Table1[[#This Row],[backers_count]]</f>
        <v>1</v>
      </c>
      <c r="R1136" t="s">
        <v>8333</v>
      </c>
      <c r="S1136" t="s">
        <v>8335</v>
      </c>
      <c r="T1136" s="17">
        <f>(((Table1[[#This Row],[launched_at]]/60)/60)/24)+DATE(1970,1,1)</f>
        <v>41958.285046296296</v>
      </c>
      <c r="U1136" s="17">
        <f>(((Table1[[#This Row],[deadline]]/60)/60)/24)+DATE(1970,1,1)</f>
        <v>41972.189583333333</v>
      </c>
    </row>
    <row r="1137" spans="1:21" ht="28.8">
      <c r="A1137">
        <v>1135</v>
      </c>
      <c r="B1137" s="3" t="s">
        <v>1136</v>
      </c>
      <c r="C1137" s="3" t="s">
        <v>5245</v>
      </c>
      <c r="D1137" t="str" cm="1">
        <f t="array" ref="D11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37">
        <v>1000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 s="6">
        <f>Table1[[#This Row],[pledged]]/Table1[[#This Row],[goal]]</f>
        <v>0.05</v>
      </c>
      <c r="Q1137" s="12">
        <f>Table1[[#This Row],[pledged]]/Table1[[#This Row],[backers_count]]</f>
        <v>50</v>
      </c>
      <c r="R1137" t="s">
        <v>8333</v>
      </c>
      <c r="S1137" t="s">
        <v>8335</v>
      </c>
      <c r="T1137" s="17">
        <f>(((Table1[[#This Row],[launched_at]]/60)/60)/24)+DATE(1970,1,1)</f>
        <v>42558.989513888882</v>
      </c>
      <c r="U1137" s="17">
        <f>(((Table1[[#This Row],[deadline]]/60)/60)/24)+DATE(1970,1,1)</f>
        <v>42588.989513888882</v>
      </c>
    </row>
    <row r="1138" spans="1:21">
      <c r="A1138">
        <v>1136</v>
      </c>
      <c r="B1138" s="3" t="s">
        <v>1137</v>
      </c>
      <c r="C1138" s="3" t="s">
        <v>5246</v>
      </c>
      <c r="D1138" t="str" cm="1">
        <f t="array" ref="D11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38">
        <v>4190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 s="6">
        <f>Table1[[#This Row],[pledged]]/Table1[[#This Row],[goal]]</f>
        <v>6.4439140811455853E-2</v>
      </c>
      <c r="Q1138" s="12">
        <f>Table1[[#This Row],[pledged]]/Table1[[#This Row],[backers_count]]</f>
        <v>45</v>
      </c>
      <c r="R1138" t="s">
        <v>8333</v>
      </c>
      <c r="S1138" t="s">
        <v>8335</v>
      </c>
      <c r="T1138" s="17">
        <f>(((Table1[[#This Row],[launched_at]]/60)/60)/24)+DATE(1970,1,1)</f>
        <v>42327.671631944439</v>
      </c>
      <c r="U1138" s="17">
        <f>(((Table1[[#This Row],[deadline]]/60)/60)/24)+DATE(1970,1,1)</f>
        <v>42357.671631944439</v>
      </c>
    </row>
    <row r="1139" spans="1:21">
      <c r="A1139">
        <v>1137</v>
      </c>
      <c r="B1139" s="3" t="s">
        <v>1138</v>
      </c>
      <c r="C1139" s="3" t="s">
        <v>5247</v>
      </c>
      <c r="D1139" t="str" cm="1">
        <f t="array" ref="D11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139">
        <v>25000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 s="6">
        <f>Table1[[#This Row],[pledged]]/Table1[[#This Row],[goal]]</f>
        <v>0.39500000000000002</v>
      </c>
      <c r="Q1139" s="12">
        <f>Table1[[#This Row],[pledged]]/Table1[[#This Row],[backers_count]]</f>
        <v>253.2051282051282</v>
      </c>
      <c r="R1139" t="s">
        <v>8333</v>
      </c>
      <c r="S1139" t="s">
        <v>8335</v>
      </c>
      <c r="T1139" s="17">
        <f>(((Table1[[#This Row],[launched_at]]/60)/60)/24)+DATE(1970,1,1)</f>
        <v>42453.819687499999</v>
      </c>
      <c r="U1139" s="17">
        <f>(((Table1[[#This Row],[deadline]]/60)/60)/24)+DATE(1970,1,1)</f>
        <v>42483.819687499999</v>
      </c>
    </row>
    <row r="1140" spans="1:21">
      <c r="A1140">
        <v>1138</v>
      </c>
      <c r="B1140" s="3" t="s">
        <v>1139</v>
      </c>
      <c r="C1140" s="3" t="s">
        <v>5248</v>
      </c>
      <c r="D1140" t="str" cm="1">
        <f t="array" ref="D11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1140">
        <v>35000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 s="6">
        <f>Table1[[#This Row],[pledged]]/Table1[[#This Row],[goal]]</f>
        <v>3.5714285714285713E-3</v>
      </c>
      <c r="Q1140" s="12">
        <f>Table1[[#This Row],[pledged]]/Table1[[#This Row],[backers_count]]</f>
        <v>31.25</v>
      </c>
      <c r="R1140" t="s">
        <v>8333</v>
      </c>
      <c r="S1140" t="s">
        <v>8335</v>
      </c>
      <c r="T1140" s="17">
        <f>(((Table1[[#This Row],[launched_at]]/60)/60)/24)+DATE(1970,1,1)</f>
        <v>42736.9066087963</v>
      </c>
      <c r="U1140" s="17">
        <f>(((Table1[[#This Row],[deadline]]/60)/60)/24)+DATE(1970,1,1)</f>
        <v>42756.9066087963</v>
      </c>
    </row>
    <row r="1141" spans="1:21">
      <c r="A1141">
        <v>1139</v>
      </c>
      <c r="B1141" s="3" t="s">
        <v>1140</v>
      </c>
      <c r="C1141" s="3" t="s">
        <v>5249</v>
      </c>
      <c r="D1141" t="str" cm="1">
        <f t="array" ref="D11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41">
        <v>8000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 s="6">
        <f>Table1[[#This Row],[pledged]]/Table1[[#This Row],[goal]]</f>
        <v>6.2500000000000001E-4</v>
      </c>
      <c r="Q1141" s="12">
        <f>Table1[[#This Row],[pledged]]/Table1[[#This Row],[backers_count]]</f>
        <v>5</v>
      </c>
      <c r="R1141" t="s">
        <v>8333</v>
      </c>
      <c r="S1141" t="s">
        <v>8335</v>
      </c>
      <c r="T1141" s="17">
        <f>(((Table1[[#This Row],[launched_at]]/60)/60)/24)+DATE(1970,1,1)</f>
        <v>41975.347523148142</v>
      </c>
      <c r="U1141" s="17">
        <f>(((Table1[[#This Row],[deadline]]/60)/60)/24)+DATE(1970,1,1)</f>
        <v>42005.347523148142</v>
      </c>
    </row>
    <row r="1142" spans="1:21">
      <c r="A1142">
        <v>1140</v>
      </c>
      <c r="B1142" s="3" t="s">
        <v>1141</v>
      </c>
      <c r="C1142" s="3" t="s">
        <v>5250</v>
      </c>
      <c r="D1142" t="str" cm="1">
        <f t="array" ref="D11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42">
        <v>5000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 s="6">
        <f>Table1[[#This Row],[pledged]]/Table1[[#This Row],[goal]]</f>
        <v>0</v>
      </c>
      <c r="Q1142" s="12" t="e">
        <f>Table1[[#This Row],[pledged]]/Table1[[#This Row],[backers_count]]</f>
        <v>#DIV/0!</v>
      </c>
      <c r="R1142" t="s">
        <v>8333</v>
      </c>
      <c r="S1142" t="s">
        <v>8335</v>
      </c>
      <c r="T1142" s="17">
        <f>(((Table1[[#This Row],[launched_at]]/60)/60)/24)+DATE(1970,1,1)</f>
        <v>42192.462048611109</v>
      </c>
      <c r="U1142" s="17">
        <f>(((Table1[[#This Row],[deadline]]/60)/60)/24)+DATE(1970,1,1)</f>
        <v>42222.462048611109</v>
      </c>
    </row>
    <row r="1143" spans="1:21">
      <c r="A1143">
        <v>1141</v>
      </c>
      <c r="B1143" s="3" t="s">
        <v>1142</v>
      </c>
      <c r="C1143" s="3" t="s">
        <v>5251</v>
      </c>
      <c r="D1143" t="str" cm="1">
        <f t="array" ref="D11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143">
        <v>500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 s="6">
        <f>Table1[[#This Row],[pledged]]/Table1[[#This Row],[goal]]</f>
        <v>0</v>
      </c>
      <c r="Q1143" s="12" t="e">
        <f>Table1[[#This Row],[pledged]]/Table1[[#This Row],[backers_count]]</f>
        <v>#DIV/0!</v>
      </c>
      <c r="R1143" t="s">
        <v>8333</v>
      </c>
      <c r="S1143" t="s">
        <v>8335</v>
      </c>
      <c r="T1143" s="17">
        <f>(((Table1[[#This Row],[launched_at]]/60)/60)/24)+DATE(1970,1,1)</f>
        <v>42164.699652777781</v>
      </c>
      <c r="U1143" s="17">
        <f>(((Table1[[#This Row],[deadline]]/60)/60)/24)+DATE(1970,1,1)</f>
        <v>42194.699652777781</v>
      </c>
    </row>
    <row r="1144" spans="1:21" ht="28.8">
      <c r="A1144">
        <v>1142</v>
      </c>
      <c r="B1144" s="3" t="s">
        <v>1143</v>
      </c>
      <c r="C1144" s="3" t="s">
        <v>5252</v>
      </c>
      <c r="D1144" t="str" cm="1">
        <f t="array" ref="D11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44">
        <v>4000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 s="6">
        <f>Table1[[#This Row],[pledged]]/Table1[[#This Row],[goal]]</f>
        <v>0</v>
      </c>
      <c r="Q1144" s="12" t="e">
        <f>Table1[[#This Row],[pledged]]/Table1[[#This Row],[backers_count]]</f>
        <v>#DIV/0!</v>
      </c>
      <c r="R1144" t="s">
        <v>8333</v>
      </c>
      <c r="S1144" t="s">
        <v>8335</v>
      </c>
      <c r="T1144" s="17">
        <f>(((Table1[[#This Row],[launched_at]]/60)/60)/24)+DATE(1970,1,1)</f>
        <v>42022.006099537044</v>
      </c>
      <c r="U1144" s="17">
        <f>(((Table1[[#This Row],[deadline]]/60)/60)/24)+DATE(1970,1,1)</f>
        <v>42052.006099537044</v>
      </c>
    </row>
    <row r="1145" spans="1:21">
      <c r="A1145">
        <v>1143</v>
      </c>
      <c r="B1145" s="3" t="s">
        <v>1144</v>
      </c>
      <c r="C1145" s="3" t="s">
        <v>5253</v>
      </c>
      <c r="D1145" t="str" cm="1">
        <f t="array" ref="D11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1145">
        <v>45000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 s="6">
        <f>Table1[[#This Row],[pledged]]/Table1[[#This Row],[goal]]</f>
        <v>4.1333333333333335E-3</v>
      </c>
      <c r="Q1145" s="12">
        <f>Table1[[#This Row],[pledged]]/Table1[[#This Row],[backers_count]]</f>
        <v>23.25</v>
      </c>
      <c r="R1145" t="s">
        <v>8333</v>
      </c>
      <c r="S1145" t="s">
        <v>8335</v>
      </c>
      <c r="T1145" s="17">
        <f>(((Table1[[#This Row],[launched_at]]/60)/60)/24)+DATE(1970,1,1)</f>
        <v>42325.19358796296</v>
      </c>
      <c r="U1145" s="17">
        <f>(((Table1[[#This Row],[deadline]]/60)/60)/24)+DATE(1970,1,1)</f>
        <v>42355.19358796296</v>
      </c>
    </row>
    <row r="1146" spans="1:21">
      <c r="A1146">
        <v>1144</v>
      </c>
      <c r="B1146" s="3" t="s">
        <v>1145</v>
      </c>
      <c r="C1146" s="3" t="s">
        <v>5254</v>
      </c>
      <c r="D1146" t="str" cm="1">
        <f t="array" ref="D11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46">
        <v>9300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 s="6">
        <f>Table1[[#This Row],[pledged]]/Table1[[#This Row],[goal]]</f>
        <v>0</v>
      </c>
      <c r="Q1146" s="12" t="e">
        <f>Table1[[#This Row],[pledged]]/Table1[[#This Row],[backers_count]]</f>
        <v>#DIV/0!</v>
      </c>
      <c r="R1146" t="s">
        <v>8336</v>
      </c>
      <c r="S1146" t="s">
        <v>8337</v>
      </c>
      <c r="T1146" s="17">
        <f>(((Table1[[#This Row],[launched_at]]/60)/60)/24)+DATE(1970,1,1)</f>
        <v>42093.181944444441</v>
      </c>
      <c r="U1146" s="17">
        <f>(((Table1[[#This Row],[deadline]]/60)/60)/24)+DATE(1970,1,1)</f>
        <v>42123.181944444441</v>
      </c>
    </row>
    <row r="1147" spans="1:21">
      <c r="A1147">
        <v>1145</v>
      </c>
      <c r="B1147" s="3" t="s">
        <v>1146</v>
      </c>
      <c r="C1147" s="3" t="s">
        <v>5255</v>
      </c>
      <c r="D1147" t="str" cm="1">
        <f t="array" ref="D11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147">
        <v>80000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 s="6">
        <f>Table1[[#This Row],[pledged]]/Table1[[#This Row],[goal]]</f>
        <v>1.25E-3</v>
      </c>
      <c r="Q1147" s="12">
        <f>Table1[[#This Row],[pledged]]/Table1[[#This Row],[backers_count]]</f>
        <v>100</v>
      </c>
      <c r="R1147" t="s">
        <v>8336</v>
      </c>
      <c r="S1147" t="s">
        <v>8337</v>
      </c>
      <c r="T1147" s="17">
        <f>(((Table1[[#This Row],[launched_at]]/60)/60)/24)+DATE(1970,1,1)</f>
        <v>41854.747592592597</v>
      </c>
      <c r="U1147" s="17">
        <f>(((Table1[[#This Row],[deadline]]/60)/60)/24)+DATE(1970,1,1)</f>
        <v>41914.747592592597</v>
      </c>
    </row>
    <row r="1148" spans="1:21">
      <c r="A1148">
        <v>1146</v>
      </c>
      <c r="B1148" s="3" t="s">
        <v>1147</v>
      </c>
      <c r="C1148" s="3" t="s">
        <v>5256</v>
      </c>
      <c r="D1148" t="str" cm="1">
        <f t="array" ref="D11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48">
        <v>6000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 s="6">
        <f>Table1[[#This Row],[pledged]]/Table1[[#This Row],[goal]]</f>
        <v>8.8333333333333333E-2</v>
      </c>
      <c r="Q1148" s="12">
        <f>Table1[[#This Row],[pledged]]/Table1[[#This Row],[backers_count]]</f>
        <v>44.166666666666664</v>
      </c>
      <c r="R1148" t="s">
        <v>8336</v>
      </c>
      <c r="S1148" t="s">
        <v>8337</v>
      </c>
      <c r="T1148" s="17">
        <f>(((Table1[[#This Row],[launched_at]]/60)/60)/24)+DATE(1970,1,1)</f>
        <v>41723.9533912037</v>
      </c>
      <c r="U1148" s="17">
        <f>(((Table1[[#This Row],[deadline]]/60)/60)/24)+DATE(1970,1,1)</f>
        <v>41761.9533912037</v>
      </c>
    </row>
    <row r="1149" spans="1:21">
      <c r="A1149">
        <v>1147</v>
      </c>
      <c r="B1149" s="3" t="s">
        <v>1148</v>
      </c>
      <c r="C1149" s="3" t="s">
        <v>5257</v>
      </c>
      <c r="D1149" t="str" cm="1">
        <f t="array" ref="D11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149">
        <v>25000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 s="6">
        <f>Table1[[#This Row],[pledged]]/Table1[[#This Row],[goal]]</f>
        <v>0</v>
      </c>
      <c r="Q1149" s="12" t="e">
        <f>Table1[[#This Row],[pledged]]/Table1[[#This Row],[backers_count]]</f>
        <v>#DIV/0!</v>
      </c>
      <c r="R1149" t="s">
        <v>8336</v>
      </c>
      <c r="S1149" t="s">
        <v>8337</v>
      </c>
      <c r="T1149" s="17">
        <f>(((Table1[[#This Row],[launched_at]]/60)/60)/24)+DATE(1970,1,1)</f>
        <v>41871.972025462965</v>
      </c>
      <c r="U1149" s="17">
        <f>(((Table1[[#This Row],[deadline]]/60)/60)/24)+DATE(1970,1,1)</f>
        <v>41931.972025462965</v>
      </c>
    </row>
    <row r="1150" spans="1:21">
      <c r="A1150">
        <v>1148</v>
      </c>
      <c r="B1150" s="3" t="s">
        <v>1149</v>
      </c>
      <c r="C1150" s="3" t="s">
        <v>5258</v>
      </c>
      <c r="D1150" t="str" cm="1">
        <f t="array" ref="D11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150">
        <v>15000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 s="6">
        <f>Table1[[#This Row],[pledged]]/Table1[[#This Row],[goal]]</f>
        <v>4.8666666666666667E-3</v>
      </c>
      <c r="Q1150" s="12">
        <f>Table1[[#This Row],[pledged]]/Table1[[#This Row],[backers_count]]</f>
        <v>24.333333333333332</v>
      </c>
      <c r="R1150" t="s">
        <v>8336</v>
      </c>
      <c r="S1150" t="s">
        <v>8337</v>
      </c>
      <c r="T1150" s="17">
        <f>(((Table1[[#This Row],[launched_at]]/60)/60)/24)+DATE(1970,1,1)</f>
        <v>42675.171076388884</v>
      </c>
      <c r="U1150" s="17">
        <f>(((Table1[[#This Row],[deadline]]/60)/60)/24)+DATE(1970,1,1)</f>
        <v>42705.212743055556</v>
      </c>
    </row>
    <row r="1151" spans="1:21">
      <c r="A1151">
        <v>1149</v>
      </c>
      <c r="B1151" s="3" t="s">
        <v>1150</v>
      </c>
      <c r="C1151" s="3" t="s">
        <v>5259</v>
      </c>
      <c r="D1151" t="str" cm="1">
        <f t="array" ref="D11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151">
        <v>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 s="6">
        <f>Table1[[#This Row],[pledged]]/Table1[[#This Row],[goal]]</f>
        <v>1.5E-3</v>
      </c>
      <c r="Q1151" s="12">
        <f>Table1[[#This Row],[pledged]]/Table1[[#This Row],[backers_count]]</f>
        <v>37.5</v>
      </c>
      <c r="R1151" t="s">
        <v>8336</v>
      </c>
      <c r="S1151" t="s">
        <v>8337</v>
      </c>
      <c r="T1151" s="17">
        <f>(((Table1[[#This Row],[launched_at]]/60)/60)/24)+DATE(1970,1,1)</f>
        <v>42507.71025462963</v>
      </c>
      <c r="U1151" s="17">
        <f>(((Table1[[#This Row],[deadline]]/60)/60)/24)+DATE(1970,1,1)</f>
        <v>42537.71025462963</v>
      </c>
    </row>
    <row r="1152" spans="1:21">
      <c r="A1152">
        <v>1150</v>
      </c>
      <c r="B1152" s="3" t="s">
        <v>1151</v>
      </c>
      <c r="C1152" s="3" t="s">
        <v>5260</v>
      </c>
      <c r="D1152" t="str" cm="1">
        <f t="array" ref="D11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52">
        <v>2500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 s="6">
        <f>Table1[[#This Row],[pledged]]/Table1[[#This Row],[goal]]</f>
        <v>0.1008</v>
      </c>
      <c r="Q1152" s="12">
        <f>Table1[[#This Row],[pledged]]/Table1[[#This Row],[backers_count]]</f>
        <v>42</v>
      </c>
      <c r="R1152" t="s">
        <v>8336</v>
      </c>
      <c r="S1152" t="s">
        <v>8337</v>
      </c>
      <c r="T1152" s="17">
        <f>(((Table1[[#This Row],[launched_at]]/60)/60)/24)+DATE(1970,1,1)</f>
        <v>42317.954571759255</v>
      </c>
      <c r="U1152" s="17">
        <f>(((Table1[[#This Row],[deadline]]/60)/60)/24)+DATE(1970,1,1)</f>
        <v>42377.954571759255</v>
      </c>
    </row>
    <row r="1153" spans="1:21">
      <c r="A1153">
        <v>1151</v>
      </c>
      <c r="B1153" s="3" t="s">
        <v>1152</v>
      </c>
      <c r="C1153" s="3" t="s">
        <v>5261</v>
      </c>
      <c r="D1153" t="str" cm="1">
        <f t="array" ref="D11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153">
        <v>25000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 s="6">
        <f>Table1[[#This Row],[pledged]]/Table1[[#This Row],[goal]]</f>
        <v>0</v>
      </c>
      <c r="Q1153" s="12" t="e">
        <f>Table1[[#This Row],[pledged]]/Table1[[#This Row],[backers_count]]</f>
        <v>#DIV/0!</v>
      </c>
      <c r="R1153" t="s">
        <v>8336</v>
      </c>
      <c r="S1153" t="s">
        <v>8337</v>
      </c>
      <c r="T1153" s="17">
        <f>(((Table1[[#This Row],[launched_at]]/60)/60)/24)+DATE(1970,1,1)</f>
        <v>42224.102581018517</v>
      </c>
      <c r="U1153" s="17">
        <f>(((Table1[[#This Row],[deadline]]/60)/60)/24)+DATE(1970,1,1)</f>
        <v>42254.102581018517</v>
      </c>
    </row>
    <row r="1154" spans="1:21">
      <c r="A1154">
        <v>1152</v>
      </c>
      <c r="B1154" s="3" t="s">
        <v>1153</v>
      </c>
      <c r="C1154" s="3" t="s">
        <v>5262</v>
      </c>
      <c r="D1154" t="str" cm="1">
        <f t="array" ref="D11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154">
        <v>16000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 s="6">
        <f>Table1[[#This Row],[pledged]]/Table1[[#This Row],[goal]]</f>
        <v>5.6937500000000002E-2</v>
      </c>
      <c r="Q1154" s="12">
        <f>Table1[[#This Row],[pledged]]/Table1[[#This Row],[backers_count]]</f>
        <v>60.733333333333334</v>
      </c>
      <c r="R1154" t="s">
        <v>8336</v>
      </c>
      <c r="S1154" t="s">
        <v>8337</v>
      </c>
      <c r="T1154" s="17">
        <f>(((Table1[[#This Row],[launched_at]]/60)/60)/24)+DATE(1970,1,1)</f>
        <v>42109.709629629629</v>
      </c>
      <c r="U1154" s="17">
        <f>(((Table1[[#This Row],[deadline]]/60)/60)/24)+DATE(1970,1,1)</f>
        <v>42139.709629629629</v>
      </c>
    </row>
    <row r="1155" spans="1:21">
      <c r="A1155">
        <v>1153</v>
      </c>
      <c r="B1155" s="3" t="s">
        <v>1154</v>
      </c>
      <c r="C1155" s="3" t="s">
        <v>5263</v>
      </c>
      <c r="D1155" t="str" cm="1">
        <f t="array" ref="D11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55">
        <v>8000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 s="6">
        <f>Table1[[#This Row],[pledged]]/Table1[[#This Row],[goal]]</f>
        <v>6.2500000000000003E-3</v>
      </c>
      <c r="Q1155" s="12">
        <f>Table1[[#This Row],[pledged]]/Table1[[#This Row],[backers_count]]</f>
        <v>50</v>
      </c>
      <c r="R1155" t="s">
        <v>8336</v>
      </c>
      <c r="S1155" t="s">
        <v>8337</v>
      </c>
      <c r="T1155" s="17">
        <f>(((Table1[[#This Row],[launched_at]]/60)/60)/24)+DATE(1970,1,1)</f>
        <v>42143.714178240742</v>
      </c>
      <c r="U1155" s="17">
        <f>(((Table1[[#This Row],[deadline]]/60)/60)/24)+DATE(1970,1,1)</f>
        <v>42173.714178240742</v>
      </c>
    </row>
    <row r="1156" spans="1:21">
      <c r="A1156">
        <v>1154</v>
      </c>
      <c r="B1156" s="3" t="s">
        <v>1155</v>
      </c>
      <c r="C1156" s="3" t="s">
        <v>5264</v>
      </c>
      <c r="D1156" t="str" cm="1">
        <f t="array" ref="D11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56">
        <v>5000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 s="6">
        <f>Table1[[#This Row],[pledged]]/Table1[[#This Row],[goal]]</f>
        <v>6.5000000000000002E-2</v>
      </c>
      <c r="Q1156" s="12">
        <f>Table1[[#This Row],[pledged]]/Table1[[#This Row],[backers_count]]</f>
        <v>108.33333333333333</v>
      </c>
      <c r="R1156" t="s">
        <v>8336</v>
      </c>
      <c r="S1156" t="s">
        <v>8337</v>
      </c>
      <c r="T1156" s="17">
        <f>(((Table1[[#This Row],[launched_at]]/60)/60)/24)+DATE(1970,1,1)</f>
        <v>42223.108865740738</v>
      </c>
      <c r="U1156" s="17">
        <f>(((Table1[[#This Row],[deadline]]/60)/60)/24)+DATE(1970,1,1)</f>
        <v>42253.108865740738</v>
      </c>
    </row>
    <row r="1157" spans="1:21">
      <c r="A1157">
        <v>1155</v>
      </c>
      <c r="B1157" s="3" t="s">
        <v>1156</v>
      </c>
      <c r="C1157" s="3" t="s">
        <v>5265</v>
      </c>
      <c r="D1157" t="str" cm="1">
        <f t="array" ref="D11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157">
        <v>25000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 s="6">
        <f>Table1[[#This Row],[pledged]]/Table1[[#This Row],[goal]]</f>
        <v>7.5199999999999998E-3</v>
      </c>
      <c r="Q1157" s="12">
        <f>Table1[[#This Row],[pledged]]/Table1[[#This Row],[backers_count]]</f>
        <v>23.5</v>
      </c>
      <c r="R1157" t="s">
        <v>8336</v>
      </c>
      <c r="S1157" t="s">
        <v>8337</v>
      </c>
      <c r="T1157" s="17">
        <f>(((Table1[[#This Row],[launched_at]]/60)/60)/24)+DATE(1970,1,1)</f>
        <v>41835.763981481483</v>
      </c>
      <c r="U1157" s="17">
        <f>(((Table1[[#This Row],[deadline]]/60)/60)/24)+DATE(1970,1,1)</f>
        <v>41865.763981481483</v>
      </c>
    </row>
    <row r="1158" spans="1:21">
      <c r="A1158">
        <v>1156</v>
      </c>
      <c r="B1158" s="3" t="s">
        <v>1157</v>
      </c>
      <c r="C1158" s="3" t="s">
        <v>5266</v>
      </c>
      <c r="D1158" t="str" cm="1">
        <f t="array" ref="D11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58">
        <v>6500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 s="6">
        <f>Table1[[#This Row],[pledged]]/Table1[[#This Row],[goal]]</f>
        <v>0</v>
      </c>
      <c r="Q1158" s="12" t="e">
        <f>Table1[[#This Row],[pledged]]/Table1[[#This Row],[backers_count]]</f>
        <v>#DIV/0!</v>
      </c>
      <c r="R1158" t="s">
        <v>8336</v>
      </c>
      <c r="S1158" t="s">
        <v>8337</v>
      </c>
      <c r="T1158" s="17">
        <f>(((Table1[[#This Row],[launched_at]]/60)/60)/24)+DATE(1970,1,1)</f>
        <v>42029.07131944444</v>
      </c>
      <c r="U1158" s="17">
        <f>(((Table1[[#This Row],[deadline]]/60)/60)/24)+DATE(1970,1,1)</f>
        <v>42059.07131944444</v>
      </c>
    </row>
    <row r="1159" spans="1:21">
      <c r="A1159">
        <v>1157</v>
      </c>
      <c r="B1159" s="3" t="s">
        <v>1158</v>
      </c>
      <c r="C1159" s="3" t="s">
        <v>5267</v>
      </c>
      <c r="D1159" t="str" cm="1">
        <f t="array" ref="D11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159">
        <v>10000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 s="6">
        <f>Table1[[#This Row],[pledged]]/Table1[[#This Row],[goal]]</f>
        <v>1.5100000000000001E-2</v>
      </c>
      <c r="Q1159" s="12">
        <f>Table1[[#This Row],[pledged]]/Table1[[#This Row],[backers_count]]</f>
        <v>50.333333333333336</v>
      </c>
      <c r="R1159" t="s">
        <v>8336</v>
      </c>
      <c r="S1159" t="s">
        <v>8337</v>
      </c>
      <c r="T1159" s="17">
        <f>(((Table1[[#This Row],[launched_at]]/60)/60)/24)+DATE(1970,1,1)</f>
        <v>41918.628240740742</v>
      </c>
      <c r="U1159" s="17">
        <f>(((Table1[[#This Row],[deadline]]/60)/60)/24)+DATE(1970,1,1)</f>
        <v>41978.669907407413</v>
      </c>
    </row>
    <row r="1160" spans="1:21">
      <c r="A1160">
        <v>1158</v>
      </c>
      <c r="B1160" s="3" t="s">
        <v>1159</v>
      </c>
      <c r="C1160" s="3" t="s">
        <v>5268</v>
      </c>
      <c r="D1160" t="str" cm="1">
        <f t="array" ref="D11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60">
        <v>7500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 s="6">
        <f>Table1[[#This Row],[pledged]]/Table1[[#This Row],[goal]]</f>
        <v>4.6666666666666671E-3</v>
      </c>
      <c r="Q1160" s="12">
        <f>Table1[[#This Row],[pledged]]/Table1[[#This Row],[backers_count]]</f>
        <v>11.666666666666666</v>
      </c>
      <c r="R1160" t="s">
        <v>8336</v>
      </c>
      <c r="S1160" t="s">
        <v>8337</v>
      </c>
      <c r="T1160" s="17">
        <f>(((Table1[[#This Row],[launched_at]]/60)/60)/24)+DATE(1970,1,1)</f>
        <v>41952.09175925926</v>
      </c>
      <c r="U1160" s="17">
        <f>(((Table1[[#This Row],[deadline]]/60)/60)/24)+DATE(1970,1,1)</f>
        <v>41982.09175925926</v>
      </c>
    </row>
    <row r="1161" spans="1:21">
      <c r="A1161">
        <v>1159</v>
      </c>
      <c r="B1161" s="3" t="s">
        <v>1160</v>
      </c>
      <c r="C1161" s="3" t="s">
        <v>5269</v>
      </c>
      <c r="D1161" t="str" cm="1">
        <f t="array" ref="D11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61">
        <v>6750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 s="6">
        <f>Table1[[#This Row],[pledged]]/Table1[[#This Row],[goal]]</f>
        <v>0</v>
      </c>
      <c r="Q1161" s="12" t="e">
        <f>Table1[[#This Row],[pledged]]/Table1[[#This Row],[backers_count]]</f>
        <v>#DIV/0!</v>
      </c>
      <c r="R1161" t="s">
        <v>8336</v>
      </c>
      <c r="S1161" t="s">
        <v>8337</v>
      </c>
      <c r="T1161" s="17">
        <f>(((Table1[[#This Row],[launched_at]]/60)/60)/24)+DATE(1970,1,1)</f>
        <v>42154.726446759261</v>
      </c>
      <c r="U1161" s="17">
        <f>(((Table1[[#This Row],[deadline]]/60)/60)/24)+DATE(1970,1,1)</f>
        <v>42185.65625</v>
      </c>
    </row>
    <row r="1162" spans="1:21">
      <c r="A1162">
        <v>1160</v>
      </c>
      <c r="B1162" s="3" t="s">
        <v>1161</v>
      </c>
      <c r="C1162" s="3" t="s">
        <v>5270</v>
      </c>
      <c r="D1162" t="str" cm="1">
        <f t="array" ref="D11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162">
        <v>30000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 s="6">
        <f>Table1[[#This Row],[pledged]]/Table1[[#This Row],[goal]]</f>
        <v>3.85E-2</v>
      </c>
      <c r="Q1162" s="12">
        <f>Table1[[#This Row],[pledged]]/Table1[[#This Row],[backers_count]]</f>
        <v>60.789473684210527</v>
      </c>
      <c r="R1162" t="s">
        <v>8336</v>
      </c>
      <c r="S1162" t="s">
        <v>8337</v>
      </c>
      <c r="T1162" s="17">
        <f>(((Table1[[#This Row],[launched_at]]/60)/60)/24)+DATE(1970,1,1)</f>
        <v>42061.154930555553</v>
      </c>
      <c r="U1162" s="17">
        <f>(((Table1[[#This Row],[deadline]]/60)/60)/24)+DATE(1970,1,1)</f>
        <v>42091.113263888896</v>
      </c>
    </row>
    <row r="1163" spans="1:21">
      <c r="A1163">
        <v>1161</v>
      </c>
      <c r="B1163" s="3" t="s">
        <v>1162</v>
      </c>
      <c r="C1163" s="3" t="s">
        <v>5271</v>
      </c>
      <c r="D1163" t="str" cm="1">
        <f t="array" ref="D11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163">
        <v>18000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 s="6">
        <f>Table1[[#This Row],[pledged]]/Table1[[#This Row],[goal]]</f>
        <v>0</v>
      </c>
      <c r="Q1163" s="12" t="e">
        <f>Table1[[#This Row],[pledged]]/Table1[[#This Row],[backers_count]]</f>
        <v>#DIV/0!</v>
      </c>
      <c r="R1163" t="s">
        <v>8336</v>
      </c>
      <c r="S1163" t="s">
        <v>8337</v>
      </c>
      <c r="T1163" s="17">
        <f>(((Table1[[#This Row],[launched_at]]/60)/60)/24)+DATE(1970,1,1)</f>
        <v>42122.629502314812</v>
      </c>
      <c r="U1163" s="17">
        <f>(((Table1[[#This Row],[deadline]]/60)/60)/24)+DATE(1970,1,1)</f>
        <v>42143.629502314812</v>
      </c>
    </row>
    <row r="1164" spans="1:21">
      <c r="A1164">
        <v>1162</v>
      </c>
      <c r="B1164" s="3" t="s">
        <v>1163</v>
      </c>
      <c r="C1164" s="3" t="s">
        <v>5272</v>
      </c>
      <c r="D1164" t="str" cm="1">
        <f t="array" ref="D11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164">
        <v>60000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 s="6">
        <f>Table1[[#This Row],[pledged]]/Table1[[#This Row],[goal]]</f>
        <v>5.8333333333333338E-4</v>
      </c>
      <c r="Q1164" s="12">
        <f>Table1[[#This Row],[pledged]]/Table1[[#This Row],[backers_count]]</f>
        <v>17.5</v>
      </c>
      <c r="R1164" t="s">
        <v>8336</v>
      </c>
      <c r="S1164" t="s">
        <v>8337</v>
      </c>
      <c r="T1164" s="17">
        <f>(((Table1[[#This Row],[launched_at]]/60)/60)/24)+DATE(1970,1,1)</f>
        <v>41876.683611111112</v>
      </c>
      <c r="U1164" s="17">
        <f>(((Table1[[#This Row],[deadline]]/60)/60)/24)+DATE(1970,1,1)</f>
        <v>41907.683611111112</v>
      </c>
    </row>
    <row r="1165" spans="1:21">
      <c r="A1165">
        <v>1163</v>
      </c>
      <c r="B1165" s="3" t="s">
        <v>1164</v>
      </c>
      <c r="C1165" s="3" t="s">
        <v>5273</v>
      </c>
      <c r="D1165" t="str" cm="1">
        <f t="array" ref="D11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65">
        <v>5200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 s="6">
        <f>Table1[[#This Row],[pledged]]/Table1[[#This Row],[goal]]</f>
        <v>0</v>
      </c>
      <c r="Q1165" s="12" t="e">
        <f>Table1[[#This Row],[pledged]]/Table1[[#This Row],[backers_count]]</f>
        <v>#DIV/0!</v>
      </c>
      <c r="R1165" t="s">
        <v>8336</v>
      </c>
      <c r="S1165" t="s">
        <v>8337</v>
      </c>
      <c r="T1165" s="17">
        <f>(((Table1[[#This Row],[launched_at]]/60)/60)/24)+DATE(1970,1,1)</f>
        <v>41830.723611111112</v>
      </c>
      <c r="U1165" s="17">
        <f>(((Table1[[#This Row],[deadline]]/60)/60)/24)+DATE(1970,1,1)</f>
        <v>41860.723611111112</v>
      </c>
    </row>
    <row r="1166" spans="1:21" ht="57.6">
      <c r="A1166">
        <v>1164</v>
      </c>
      <c r="B1166" s="3" t="s">
        <v>1165</v>
      </c>
      <c r="C1166" s="3" t="s">
        <v>5274</v>
      </c>
      <c r="D1166" t="str" cm="1">
        <f t="array" ref="D11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166">
        <v>10000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 s="6">
        <f>Table1[[#This Row],[pledged]]/Table1[[#This Row],[goal]]</f>
        <v>0</v>
      </c>
      <c r="Q1166" s="12" t="e">
        <f>Table1[[#This Row],[pledged]]/Table1[[#This Row],[backers_count]]</f>
        <v>#DIV/0!</v>
      </c>
      <c r="R1166" t="s">
        <v>8336</v>
      </c>
      <c r="S1166" t="s">
        <v>8337</v>
      </c>
      <c r="T1166" s="17">
        <f>(((Table1[[#This Row],[launched_at]]/60)/60)/24)+DATE(1970,1,1)</f>
        <v>42509.724328703705</v>
      </c>
      <c r="U1166" s="17">
        <f>(((Table1[[#This Row],[deadline]]/60)/60)/24)+DATE(1970,1,1)</f>
        <v>42539.724328703705</v>
      </c>
    </row>
    <row r="1167" spans="1:21">
      <c r="A1167">
        <v>1165</v>
      </c>
      <c r="B1167" s="3" t="s">
        <v>1166</v>
      </c>
      <c r="C1167" s="3" t="s">
        <v>5275</v>
      </c>
      <c r="D1167" t="str" cm="1">
        <f t="array" ref="D11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167">
        <v>10000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 s="6">
        <f>Table1[[#This Row],[pledged]]/Table1[[#This Row],[goal]]</f>
        <v>0.20705000000000001</v>
      </c>
      <c r="Q1167" s="12">
        <f>Table1[[#This Row],[pledged]]/Table1[[#This Row],[backers_count]]</f>
        <v>82.82</v>
      </c>
      <c r="R1167" t="s">
        <v>8336</v>
      </c>
      <c r="S1167" t="s">
        <v>8337</v>
      </c>
      <c r="T1167" s="17">
        <f>(((Table1[[#This Row],[launched_at]]/60)/60)/24)+DATE(1970,1,1)</f>
        <v>41792.214467592588</v>
      </c>
      <c r="U1167" s="17">
        <f>(((Table1[[#This Row],[deadline]]/60)/60)/24)+DATE(1970,1,1)</f>
        <v>41826.214467592588</v>
      </c>
    </row>
    <row r="1168" spans="1:21">
      <c r="A1168">
        <v>1166</v>
      </c>
      <c r="B1168" s="3" t="s">
        <v>1167</v>
      </c>
      <c r="C1168" s="3" t="s">
        <v>5276</v>
      </c>
      <c r="D1168" t="str" cm="1">
        <f t="array" ref="D11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168">
        <v>15000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 s="6">
        <f>Table1[[#This Row],[pledged]]/Table1[[#This Row],[goal]]</f>
        <v>0.19139999999999999</v>
      </c>
      <c r="Q1168" s="12">
        <f>Table1[[#This Row],[pledged]]/Table1[[#This Row],[backers_count]]</f>
        <v>358.875</v>
      </c>
      <c r="R1168" t="s">
        <v>8336</v>
      </c>
      <c r="S1168" t="s">
        <v>8337</v>
      </c>
      <c r="T1168" s="17">
        <f>(((Table1[[#This Row],[launched_at]]/60)/60)/24)+DATE(1970,1,1)</f>
        <v>42150.485439814816</v>
      </c>
      <c r="U1168" s="17">
        <f>(((Table1[[#This Row],[deadline]]/60)/60)/24)+DATE(1970,1,1)</f>
        <v>42181.166666666672</v>
      </c>
    </row>
    <row r="1169" spans="1:21">
      <c r="A1169">
        <v>1167</v>
      </c>
      <c r="B1169" s="3" t="s">
        <v>1168</v>
      </c>
      <c r="C1169" s="3" t="s">
        <v>5277</v>
      </c>
      <c r="D1169" t="str" cm="1">
        <f t="array" ref="D11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169">
        <v>60000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 s="6">
        <f>Table1[[#This Row],[pledged]]/Table1[[#This Row],[goal]]</f>
        <v>1.6316666666666667E-2</v>
      </c>
      <c r="Q1169" s="12">
        <f>Table1[[#This Row],[pledged]]/Table1[[#This Row],[backers_count]]</f>
        <v>61.1875</v>
      </c>
      <c r="R1169" t="s">
        <v>8336</v>
      </c>
      <c r="S1169" t="s">
        <v>8337</v>
      </c>
      <c r="T1169" s="17">
        <f>(((Table1[[#This Row],[launched_at]]/60)/60)/24)+DATE(1970,1,1)</f>
        <v>41863.734895833331</v>
      </c>
      <c r="U1169" s="17">
        <f>(((Table1[[#This Row],[deadline]]/60)/60)/24)+DATE(1970,1,1)</f>
        <v>41894.734895833331</v>
      </c>
    </row>
    <row r="1170" spans="1:21">
      <c r="A1170">
        <v>1168</v>
      </c>
      <c r="B1170" s="3" t="s">
        <v>1169</v>
      </c>
      <c r="C1170" s="3" t="s">
        <v>5278</v>
      </c>
      <c r="D1170" t="str" cm="1">
        <f t="array" ref="D11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170">
        <v>18000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 s="6">
        <f>Table1[[#This Row],[pledged]]/Table1[[#This Row],[goal]]</f>
        <v>5.6666666666666664E-2</v>
      </c>
      <c r="Q1170" s="12">
        <f>Table1[[#This Row],[pledged]]/Table1[[#This Row],[backers_count]]</f>
        <v>340</v>
      </c>
      <c r="R1170" t="s">
        <v>8336</v>
      </c>
      <c r="S1170" t="s">
        <v>8337</v>
      </c>
      <c r="T1170" s="17">
        <f>(((Table1[[#This Row],[launched_at]]/60)/60)/24)+DATE(1970,1,1)</f>
        <v>42605.053993055553</v>
      </c>
      <c r="U1170" s="17">
        <f>(((Table1[[#This Row],[deadline]]/60)/60)/24)+DATE(1970,1,1)</f>
        <v>42635.053993055553</v>
      </c>
    </row>
    <row r="1171" spans="1:21">
      <c r="A1171">
        <v>1169</v>
      </c>
      <c r="B1171" s="3" t="s">
        <v>1170</v>
      </c>
      <c r="C1171" s="3" t="s">
        <v>5279</v>
      </c>
      <c r="D1171" t="str" cm="1">
        <f t="array" ref="D11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171">
        <v>10000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 s="6">
        <f>Table1[[#This Row],[pledged]]/Table1[[#This Row],[goal]]</f>
        <v>1.6999999999999999E-3</v>
      </c>
      <c r="Q1171" s="12">
        <f>Table1[[#This Row],[pledged]]/Table1[[#This Row],[backers_count]]</f>
        <v>5.666666666666667</v>
      </c>
      <c r="R1171" t="s">
        <v>8336</v>
      </c>
      <c r="S1171" t="s">
        <v>8337</v>
      </c>
      <c r="T1171" s="17">
        <f>(((Table1[[#This Row],[launched_at]]/60)/60)/24)+DATE(1970,1,1)</f>
        <v>42027.353738425925</v>
      </c>
      <c r="U1171" s="17">
        <f>(((Table1[[#This Row],[deadline]]/60)/60)/24)+DATE(1970,1,1)</f>
        <v>42057.353738425925</v>
      </c>
    </row>
    <row r="1172" spans="1:21">
      <c r="A1172">
        <v>1170</v>
      </c>
      <c r="B1172" s="3" t="s">
        <v>1171</v>
      </c>
      <c r="C1172" s="3" t="s">
        <v>5280</v>
      </c>
      <c r="D1172" t="str" cm="1">
        <f t="array" ref="D11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172">
        <v>25000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 s="6">
        <f>Table1[[#This Row],[pledged]]/Table1[[#This Row],[goal]]</f>
        <v>4.0000000000000001E-3</v>
      </c>
      <c r="Q1172" s="12">
        <f>Table1[[#This Row],[pledged]]/Table1[[#This Row],[backers_count]]</f>
        <v>50</v>
      </c>
      <c r="R1172" t="s">
        <v>8336</v>
      </c>
      <c r="S1172" t="s">
        <v>8337</v>
      </c>
      <c r="T1172" s="17">
        <f>(((Table1[[#This Row],[launched_at]]/60)/60)/24)+DATE(1970,1,1)</f>
        <v>42124.893182870372</v>
      </c>
      <c r="U1172" s="17">
        <f>(((Table1[[#This Row],[deadline]]/60)/60)/24)+DATE(1970,1,1)</f>
        <v>42154.893182870372</v>
      </c>
    </row>
    <row r="1173" spans="1:21">
      <c r="A1173">
        <v>1171</v>
      </c>
      <c r="B1173" s="3" t="s">
        <v>1172</v>
      </c>
      <c r="C1173" s="3" t="s">
        <v>5281</v>
      </c>
      <c r="D1173" t="str" cm="1">
        <f t="array" ref="D11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173">
        <v>25000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 s="6">
        <f>Table1[[#This Row],[pledged]]/Table1[[#This Row],[goal]]</f>
        <v>1E-3</v>
      </c>
      <c r="Q1173" s="12">
        <f>Table1[[#This Row],[pledged]]/Table1[[#This Row],[backers_count]]</f>
        <v>25</v>
      </c>
      <c r="R1173" t="s">
        <v>8336</v>
      </c>
      <c r="S1173" t="s">
        <v>8337</v>
      </c>
      <c r="T1173" s="17">
        <f>(((Table1[[#This Row],[launched_at]]/60)/60)/24)+DATE(1970,1,1)</f>
        <v>41938.804710648146</v>
      </c>
      <c r="U1173" s="17">
        <f>(((Table1[[#This Row],[deadline]]/60)/60)/24)+DATE(1970,1,1)</f>
        <v>41956.846377314811</v>
      </c>
    </row>
    <row r="1174" spans="1:21">
      <c r="A1174">
        <v>1172</v>
      </c>
      <c r="B1174" s="3" t="s">
        <v>1173</v>
      </c>
      <c r="C1174" s="3" t="s">
        <v>5282</v>
      </c>
      <c r="D1174" t="str" cm="1">
        <f t="array" ref="D11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74">
        <v>9000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 s="6">
        <f>Table1[[#This Row],[pledged]]/Table1[[#This Row],[goal]]</f>
        <v>0</v>
      </c>
      <c r="Q1174" s="12" t="e">
        <f>Table1[[#This Row],[pledged]]/Table1[[#This Row],[backers_count]]</f>
        <v>#DIV/0!</v>
      </c>
      <c r="R1174" t="s">
        <v>8336</v>
      </c>
      <c r="S1174" t="s">
        <v>8337</v>
      </c>
      <c r="T1174" s="17">
        <f>(((Table1[[#This Row],[launched_at]]/60)/60)/24)+DATE(1970,1,1)</f>
        <v>41841.682314814818</v>
      </c>
      <c r="U1174" s="17">
        <f>(((Table1[[#This Row],[deadline]]/60)/60)/24)+DATE(1970,1,1)</f>
        <v>41871.682314814818</v>
      </c>
    </row>
    <row r="1175" spans="1:21">
      <c r="A1175">
        <v>1173</v>
      </c>
      <c r="B1175" s="3" t="s">
        <v>1174</v>
      </c>
      <c r="C1175" s="3" t="s">
        <v>5283</v>
      </c>
      <c r="D1175" t="str" cm="1">
        <f t="array" ref="D11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175">
        <v>125000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 s="6">
        <f>Table1[[#This Row],[pledged]]/Table1[[#This Row],[goal]]</f>
        <v>2.4000000000000001E-4</v>
      </c>
      <c r="Q1175" s="12">
        <f>Table1[[#This Row],[pledged]]/Table1[[#This Row],[backers_count]]</f>
        <v>30</v>
      </c>
      <c r="R1175" t="s">
        <v>8336</v>
      </c>
      <c r="S1175" t="s">
        <v>8337</v>
      </c>
      <c r="T1175" s="17">
        <f>(((Table1[[#This Row],[launched_at]]/60)/60)/24)+DATE(1970,1,1)</f>
        <v>42184.185844907406</v>
      </c>
      <c r="U1175" s="17">
        <f>(((Table1[[#This Row],[deadline]]/60)/60)/24)+DATE(1970,1,1)</f>
        <v>42219.185844907406</v>
      </c>
    </row>
    <row r="1176" spans="1:21">
      <c r="A1176">
        <v>1174</v>
      </c>
      <c r="B1176" s="3" t="s">
        <v>1175</v>
      </c>
      <c r="C1176" s="3" t="s">
        <v>5284</v>
      </c>
      <c r="D1176" t="str" cm="1">
        <f t="array" ref="D11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176">
        <v>15000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 s="6">
        <f>Table1[[#This Row],[pledged]]/Table1[[#This Row],[goal]]</f>
        <v>5.906666666666667E-2</v>
      </c>
      <c r="Q1176" s="12">
        <f>Table1[[#This Row],[pledged]]/Table1[[#This Row],[backers_count]]</f>
        <v>46.631578947368418</v>
      </c>
      <c r="R1176" t="s">
        <v>8336</v>
      </c>
      <c r="S1176" t="s">
        <v>8337</v>
      </c>
      <c r="T1176" s="17">
        <f>(((Table1[[#This Row],[launched_at]]/60)/60)/24)+DATE(1970,1,1)</f>
        <v>42468.84174768519</v>
      </c>
      <c r="U1176" s="17">
        <f>(((Table1[[#This Row],[deadline]]/60)/60)/24)+DATE(1970,1,1)</f>
        <v>42498.84174768519</v>
      </c>
    </row>
    <row r="1177" spans="1:21">
      <c r="A1177">
        <v>1175</v>
      </c>
      <c r="B1177" s="3" t="s">
        <v>1176</v>
      </c>
      <c r="C1177" s="3" t="s">
        <v>5285</v>
      </c>
      <c r="D1177" t="str" cm="1">
        <f t="array" ref="D11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177">
        <v>20000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 s="6">
        <f>Table1[[#This Row],[pledged]]/Table1[[#This Row],[goal]]</f>
        <v>2.9250000000000002E-2</v>
      </c>
      <c r="Q1177" s="12">
        <f>Table1[[#This Row],[pledged]]/Table1[[#This Row],[backers_count]]</f>
        <v>65</v>
      </c>
      <c r="R1177" t="s">
        <v>8336</v>
      </c>
      <c r="S1177" t="s">
        <v>8337</v>
      </c>
      <c r="T1177" s="17">
        <f>(((Table1[[#This Row],[launched_at]]/60)/60)/24)+DATE(1970,1,1)</f>
        <v>42170.728460648148</v>
      </c>
      <c r="U1177" s="17">
        <f>(((Table1[[#This Row],[deadline]]/60)/60)/24)+DATE(1970,1,1)</f>
        <v>42200.728460648148</v>
      </c>
    </row>
    <row r="1178" spans="1:21" ht="43.2">
      <c r="A1178">
        <v>1176</v>
      </c>
      <c r="B1178" s="3" t="s">
        <v>1177</v>
      </c>
      <c r="C1178" s="3" t="s">
        <v>5286</v>
      </c>
      <c r="D1178" t="str" cm="1">
        <f t="array" ref="D11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178">
        <v>175000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 s="6">
        <f>Table1[[#This Row],[pledged]]/Table1[[#This Row],[goal]]</f>
        <v>5.7142857142857142E-5</v>
      </c>
      <c r="Q1178" s="12">
        <f>Table1[[#This Row],[pledged]]/Table1[[#This Row],[backers_count]]</f>
        <v>10</v>
      </c>
      <c r="R1178" t="s">
        <v>8336</v>
      </c>
      <c r="S1178" t="s">
        <v>8337</v>
      </c>
      <c r="T1178" s="17">
        <f>(((Table1[[#This Row],[launched_at]]/60)/60)/24)+DATE(1970,1,1)</f>
        <v>42746.019652777773</v>
      </c>
      <c r="U1178" s="17">
        <f>(((Table1[[#This Row],[deadline]]/60)/60)/24)+DATE(1970,1,1)</f>
        <v>42800.541666666672</v>
      </c>
    </row>
    <row r="1179" spans="1:21">
      <c r="A1179">
        <v>1177</v>
      </c>
      <c r="B1179" s="3" t="s">
        <v>1178</v>
      </c>
      <c r="C1179" s="3" t="s">
        <v>5287</v>
      </c>
      <c r="D1179" t="str" cm="1">
        <f t="array" ref="D11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79">
        <v>6000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 s="6">
        <f>Table1[[#This Row],[pledged]]/Table1[[#This Row],[goal]]</f>
        <v>0</v>
      </c>
      <c r="Q1179" s="12" t="e">
        <f>Table1[[#This Row],[pledged]]/Table1[[#This Row],[backers_count]]</f>
        <v>#DIV/0!</v>
      </c>
      <c r="R1179" t="s">
        <v>8336</v>
      </c>
      <c r="S1179" t="s">
        <v>8337</v>
      </c>
      <c r="T1179" s="17">
        <f>(((Table1[[#This Row],[launched_at]]/60)/60)/24)+DATE(1970,1,1)</f>
        <v>41897.660833333335</v>
      </c>
      <c r="U1179" s="17">
        <f>(((Table1[[#This Row],[deadline]]/60)/60)/24)+DATE(1970,1,1)</f>
        <v>41927.660833333335</v>
      </c>
    </row>
    <row r="1180" spans="1:21">
      <c r="A1180">
        <v>1178</v>
      </c>
      <c r="B1180" s="3" t="s">
        <v>1179</v>
      </c>
      <c r="C1180" s="3" t="s">
        <v>5288</v>
      </c>
      <c r="D1180" t="str" cm="1">
        <f t="array" ref="D11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180">
        <v>75000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 s="6">
        <f>Table1[[#This Row],[pledged]]/Table1[[#This Row],[goal]]</f>
        <v>6.666666666666667E-5</v>
      </c>
      <c r="Q1180" s="12">
        <f>Table1[[#This Row],[pledged]]/Table1[[#This Row],[backers_count]]</f>
        <v>5</v>
      </c>
      <c r="R1180" t="s">
        <v>8336</v>
      </c>
      <c r="S1180" t="s">
        <v>8337</v>
      </c>
      <c r="T1180" s="17">
        <f>(((Table1[[#This Row],[launched_at]]/60)/60)/24)+DATE(1970,1,1)</f>
        <v>41837.905694444446</v>
      </c>
      <c r="U1180" s="17">
        <f>(((Table1[[#This Row],[deadline]]/60)/60)/24)+DATE(1970,1,1)</f>
        <v>41867.905694444446</v>
      </c>
    </row>
    <row r="1181" spans="1:21">
      <c r="A1181">
        <v>1179</v>
      </c>
      <c r="B1181" s="3" t="s">
        <v>1180</v>
      </c>
      <c r="C1181" s="3" t="s">
        <v>5289</v>
      </c>
      <c r="D1181" t="str" cm="1">
        <f t="array" ref="D11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181">
        <v>60000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 s="6">
        <f>Table1[[#This Row],[pledged]]/Table1[[#This Row],[goal]]</f>
        <v>5.3333333333333337E-2</v>
      </c>
      <c r="Q1181" s="12">
        <f>Table1[[#This Row],[pledged]]/Table1[[#This Row],[backers_count]]</f>
        <v>640</v>
      </c>
      <c r="R1181" t="s">
        <v>8336</v>
      </c>
      <c r="S1181" t="s">
        <v>8337</v>
      </c>
      <c r="T1181" s="17">
        <f>(((Table1[[#This Row],[launched_at]]/60)/60)/24)+DATE(1970,1,1)</f>
        <v>42275.720219907409</v>
      </c>
      <c r="U1181" s="17">
        <f>(((Table1[[#This Row],[deadline]]/60)/60)/24)+DATE(1970,1,1)</f>
        <v>42305.720219907409</v>
      </c>
    </row>
    <row r="1182" spans="1:21">
      <c r="A1182">
        <v>1180</v>
      </c>
      <c r="B1182" s="3" t="s">
        <v>1181</v>
      </c>
      <c r="C1182" s="3" t="s">
        <v>5290</v>
      </c>
      <c r="D1182" t="str" cm="1">
        <f t="array" ref="D11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182">
        <v>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 s="6">
        <f>Table1[[#This Row],[pledged]]/Table1[[#This Row],[goal]]</f>
        <v>0.11749999999999999</v>
      </c>
      <c r="Q1182" s="12">
        <f>Table1[[#This Row],[pledged]]/Table1[[#This Row],[backers_count]]</f>
        <v>69.117647058823536</v>
      </c>
      <c r="R1182" t="s">
        <v>8336</v>
      </c>
      <c r="S1182" t="s">
        <v>8337</v>
      </c>
      <c r="T1182" s="17">
        <f>(((Table1[[#This Row],[launched_at]]/60)/60)/24)+DATE(1970,1,1)</f>
        <v>41781.806875000002</v>
      </c>
      <c r="U1182" s="17">
        <f>(((Table1[[#This Row],[deadline]]/60)/60)/24)+DATE(1970,1,1)</f>
        <v>41818.806875000002</v>
      </c>
    </row>
    <row r="1183" spans="1:21">
      <c r="A1183">
        <v>1181</v>
      </c>
      <c r="B1183" s="3" t="s">
        <v>1182</v>
      </c>
      <c r="C1183" s="3" t="s">
        <v>5291</v>
      </c>
      <c r="D1183" t="str" cm="1">
        <f t="array" ref="D11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183">
        <v>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 s="6">
        <f>Table1[[#This Row],[pledged]]/Table1[[#This Row],[goal]]</f>
        <v>8.0000000000000007E-5</v>
      </c>
      <c r="Q1183" s="12">
        <f>Table1[[#This Row],[pledged]]/Table1[[#This Row],[backers_count]]</f>
        <v>1.3333333333333333</v>
      </c>
      <c r="R1183" t="s">
        <v>8336</v>
      </c>
      <c r="S1183" t="s">
        <v>8337</v>
      </c>
      <c r="T1183" s="17">
        <f>(((Table1[[#This Row],[launched_at]]/60)/60)/24)+DATE(1970,1,1)</f>
        <v>42034.339363425926</v>
      </c>
      <c r="U1183" s="17">
        <f>(((Table1[[#This Row],[deadline]]/60)/60)/24)+DATE(1970,1,1)</f>
        <v>42064.339363425926</v>
      </c>
    </row>
    <row r="1184" spans="1:21">
      <c r="A1184">
        <v>1182</v>
      </c>
      <c r="B1184" s="3" t="s">
        <v>1183</v>
      </c>
      <c r="C1184" s="3" t="s">
        <v>5292</v>
      </c>
      <c r="D1184" t="str" cm="1">
        <f t="array" ref="D11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84">
        <v>1000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 s="6">
        <f>Table1[[#This Row],[pledged]]/Table1[[#This Row],[goal]]</f>
        <v>4.2000000000000003E-2</v>
      </c>
      <c r="Q1184" s="12">
        <f>Table1[[#This Row],[pledged]]/Table1[[#This Row],[backers_count]]</f>
        <v>10.5</v>
      </c>
      <c r="R1184" t="s">
        <v>8336</v>
      </c>
      <c r="S1184" t="s">
        <v>8337</v>
      </c>
      <c r="T1184" s="17">
        <f>(((Table1[[#This Row],[launched_at]]/60)/60)/24)+DATE(1970,1,1)</f>
        <v>42728.827407407407</v>
      </c>
      <c r="U1184" s="17">
        <f>(((Table1[[#This Row],[deadline]]/60)/60)/24)+DATE(1970,1,1)</f>
        <v>42747.695833333331</v>
      </c>
    </row>
    <row r="1185" spans="1:21">
      <c r="A1185">
        <v>1183</v>
      </c>
      <c r="B1185" s="3" t="s">
        <v>1184</v>
      </c>
      <c r="C1185" s="3" t="s">
        <v>5293</v>
      </c>
      <c r="D1185" t="str" cm="1">
        <f t="array" ref="D11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85">
        <v>2500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 s="6">
        <f>Table1[[#This Row],[pledged]]/Table1[[#This Row],[goal]]</f>
        <v>0.04</v>
      </c>
      <c r="Q1185" s="12">
        <f>Table1[[#This Row],[pledged]]/Table1[[#This Row],[backers_count]]</f>
        <v>33.333333333333336</v>
      </c>
      <c r="R1185" t="s">
        <v>8336</v>
      </c>
      <c r="S1185" t="s">
        <v>8337</v>
      </c>
      <c r="T1185" s="17">
        <f>(((Table1[[#This Row],[launched_at]]/60)/60)/24)+DATE(1970,1,1)</f>
        <v>42656.86137731481</v>
      </c>
      <c r="U1185" s="17">
        <f>(((Table1[[#This Row],[deadline]]/60)/60)/24)+DATE(1970,1,1)</f>
        <v>42676.165972222225</v>
      </c>
    </row>
    <row r="1186" spans="1:21">
      <c r="A1186">
        <v>1184</v>
      </c>
      <c r="B1186" s="3" t="s">
        <v>1185</v>
      </c>
      <c r="C1186" s="3" t="s">
        <v>5294</v>
      </c>
      <c r="D1186" t="str" cm="1">
        <f t="array" ref="D11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186">
        <v>22000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 s="6">
        <f>Table1[[#This Row],[pledged]]/Table1[[#This Row],[goal]]</f>
        <v>1.0493636363636363</v>
      </c>
      <c r="Q1186" s="12">
        <f>Table1[[#This Row],[pledged]]/Table1[[#This Row],[backers_count]]</f>
        <v>61.562666666666665</v>
      </c>
      <c r="R1186" t="s">
        <v>8338</v>
      </c>
      <c r="S1186" t="s">
        <v>8339</v>
      </c>
      <c r="T1186" s="17">
        <f>(((Table1[[#This Row],[launched_at]]/60)/60)/24)+DATE(1970,1,1)</f>
        <v>42741.599664351852</v>
      </c>
      <c r="U1186" s="17">
        <f>(((Table1[[#This Row],[deadline]]/60)/60)/24)+DATE(1970,1,1)</f>
        <v>42772.599664351852</v>
      </c>
    </row>
    <row r="1187" spans="1:21">
      <c r="A1187">
        <v>1185</v>
      </c>
      <c r="B1187" s="3" t="s">
        <v>1186</v>
      </c>
      <c r="C1187" s="3" t="s">
        <v>5295</v>
      </c>
      <c r="D1187" t="str" cm="1">
        <f t="array" ref="D11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187">
        <v>12500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 s="6">
        <f>Table1[[#This Row],[pledged]]/Table1[[#This Row],[goal]]</f>
        <v>1.0544</v>
      </c>
      <c r="Q1187" s="12">
        <f>Table1[[#This Row],[pledged]]/Table1[[#This Row],[backers_count]]</f>
        <v>118.73873873873873</v>
      </c>
      <c r="R1187" t="s">
        <v>8338</v>
      </c>
      <c r="S1187" t="s">
        <v>8339</v>
      </c>
      <c r="T1187" s="17">
        <f>(((Table1[[#This Row],[launched_at]]/60)/60)/24)+DATE(1970,1,1)</f>
        <v>42130.865150462967</v>
      </c>
      <c r="U1187" s="17">
        <f>(((Table1[[#This Row],[deadline]]/60)/60)/24)+DATE(1970,1,1)</f>
        <v>42163.166666666672</v>
      </c>
    </row>
    <row r="1188" spans="1:21">
      <c r="A1188">
        <v>1186</v>
      </c>
      <c r="B1188" s="3" t="s">
        <v>1187</v>
      </c>
      <c r="C1188" s="3" t="s">
        <v>5296</v>
      </c>
      <c r="D1188" t="str" cm="1">
        <f t="array" ref="D11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88">
        <v>7500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 s="6">
        <f>Table1[[#This Row],[pledged]]/Table1[[#This Row],[goal]]</f>
        <v>1.0673333333333332</v>
      </c>
      <c r="Q1188" s="12">
        <f>Table1[[#This Row],[pledged]]/Table1[[#This Row],[backers_count]]</f>
        <v>65.081300813008127</v>
      </c>
      <c r="R1188" t="s">
        <v>8338</v>
      </c>
      <c r="S1188" t="s">
        <v>8339</v>
      </c>
      <c r="T1188" s="17">
        <f>(((Table1[[#This Row],[launched_at]]/60)/60)/24)+DATE(1970,1,1)</f>
        <v>42123.86336805555</v>
      </c>
      <c r="U1188" s="17">
        <f>(((Table1[[#This Row],[deadline]]/60)/60)/24)+DATE(1970,1,1)</f>
        <v>42156.945833333331</v>
      </c>
    </row>
    <row r="1189" spans="1:21">
      <c r="A1189">
        <v>1187</v>
      </c>
      <c r="B1189" s="3" t="s">
        <v>1188</v>
      </c>
      <c r="C1189" s="3" t="s">
        <v>5297</v>
      </c>
      <c r="D1189" t="str" cm="1">
        <f t="array" ref="D11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89">
        <v>8750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 s="6">
        <f>Table1[[#This Row],[pledged]]/Table1[[#This Row],[goal]]</f>
        <v>1.0412571428571429</v>
      </c>
      <c r="Q1189" s="12">
        <f>Table1[[#This Row],[pledged]]/Table1[[#This Row],[backers_count]]</f>
        <v>130.15714285714284</v>
      </c>
      <c r="R1189" t="s">
        <v>8338</v>
      </c>
      <c r="S1189" t="s">
        <v>8339</v>
      </c>
      <c r="T1189" s="17">
        <f>(((Table1[[#This Row],[launched_at]]/60)/60)/24)+DATE(1970,1,1)</f>
        <v>42109.894942129627</v>
      </c>
      <c r="U1189" s="17">
        <f>(((Table1[[#This Row],[deadline]]/60)/60)/24)+DATE(1970,1,1)</f>
        <v>42141.75</v>
      </c>
    </row>
    <row r="1190" spans="1:21">
      <c r="A1190">
        <v>1188</v>
      </c>
      <c r="B1190" s="3" t="s">
        <v>1189</v>
      </c>
      <c r="C1190" s="3" t="s">
        <v>5298</v>
      </c>
      <c r="D1190" t="str" cm="1">
        <f t="array" ref="D11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90">
        <v>2000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 s="6">
        <f>Table1[[#This Row],[pledged]]/Table1[[#This Row],[goal]]</f>
        <v>1.6054999999999999</v>
      </c>
      <c r="Q1190" s="12">
        <f>Table1[[#This Row],[pledged]]/Table1[[#This Row],[backers_count]]</f>
        <v>37.776470588235291</v>
      </c>
      <c r="R1190" t="s">
        <v>8338</v>
      </c>
      <c r="S1190" t="s">
        <v>8339</v>
      </c>
      <c r="T1190" s="17">
        <f>(((Table1[[#This Row],[launched_at]]/60)/60)/24)+DATE(1970,1,1)</f>
        <v>42711.700694444444</v>
      </c>
      <c r="U1190" s="17">
        <f>(((Table1[[#This Row],[deadline]]/60)/60)/24)+DATE(1970,1,1)</f>
        <v>42732.700694444444</v>
      </c>
    </row>
    <row r="1191" spans="1:21">
      <c r="A1191">
        <v>1189</v>
      </c>
      <c r="B1191" s="3" t="s">
        <v>1190</v>
      </c>
      <c r="C1191" s="3" t="s">
        <v>5299</v>
      </c>
      <c r="D1191" t="str" cm="1">
        <f t="array" ref="D11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191">
        <v>9000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 s="6">
        <f>Table1[[#This Row],[pledged]]/Table1[[#This Row],[goal]]</f>
        <v>1.0777777777777777</v>
      </c>
      <c r="Q1191" s="12">
        <f>Table1[[#This Row],[pledged]]/Table1[[#This Row],[backers_count]]</f>
        <v>112.79069767441861</v>
      </c>
      <c r="R1191" t="s">
        <v>8338</v>
      </c>
      <c r="S1191" t="s">
        <v>8339</v>
      </c>
      <c r="T1191" s="17">
        <f>(((Table1[[#This Row],[launched_at]]/60)/60)/24)+DATE(1970,1,1)</f>
        <v>42529.979108796295</v>
      </c>
      <c r="U1191" s="17">
        <f>(((Table1[[#This Row],[deadline]]/60)/60)/24)+DATE(1970,1,1)</f>
        <v>42550.979108796295</v>
      </c>
    </row>
    <row r="1192" spans="1:21">
      <c r="A1192">
        <v>1190</v>
      </c>
      <c r="B1192" s="3" t="s">
        <v>1191</v>
      </c>
      <c r="C1192" s="3" t="s">
        <v>5300</v>
      </c>
      <c r="D1192" t="str" cm="1">
        <f t="array" ref="D11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192">
        <v>500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 s="6">
        <f>Table1[[#This Row],[pledged]]/Table1[[#This Row],[goal]]</f>
        <v>1.35</v>
      </c>
      <c r="Q1192" s="12">
        <f>Table1[[#This Row],[pledged]]/Table1[[#This Row],[backers_count]]</f>
        <v>51.92307692307692</v>
      </c>
      <c r="R1192" t="s">
        <v>8338</v>
      </c>
      <c r="S1192" t="s">
        <v>8339</v>
      </c>
      <c r="T1192" s="17">
        <f>(((Table1[[#This Row],[launched_at]]/60)/60)/24)+DATE(1970,1,1)</f>
        <v>41852.665798611109</v>
      </c>
      <c r="U1192" s="17">
        <f>(((Table1[[#This Row],[deadline]]/60)/60)/24)+DATE(1970,1,1)</f>
        <v>41882.665798611109</v>
      </c>
    </row>
    <row r="1193" spans="1:21">
      <c r="A1193">
        <v>1191</v>
      </c>
      <c r="B1193" s="3" t="s">
        <v>1192</v>
      </c>
      <c r="C1193" s="3" t="s">
        <v>5301</v>
      </c>
      <c r="D1193" t="str" cm="1">
        <f t="array" ref="D11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193">
        <v>2700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 s="6">
        <f>Table1[[#This Row],[pledged]]/Table1[[#This Row],[goal]]</f>
        <v>1.0907407407407408</v>
      </c>
      <c r="Q1193" s="12">
        <f>Table1[[#This Row],[pledged]]/Table1[[#This Row],[backers_count]]</f>
        <v>89.242424242424249</v>
      </c>
      <c r="R1193" t="s">
        <v>8338</v>
      </c>
      <c r="S1193" t="s">
        <v>8339</v>
      </c>
      <c r="T1193" s="17">
        <f>(((Table1[[#This Row],[launched_at]]/60)/60)/24)+DATE(1970,1,1)</f>
        <v>42419.603703703702</v>
      </c>
      <c r="U1193" s="17">
        <f>(((Table1[[#This Row],[deadline]]/60)/60)/24)+DATE(1970,1,1)</f>
        <v>42449.562037037031</v>
      </c>
    </row>
    <row r="1194" spans="1:21">
      <c r="A1194">
        <v>1192</v>
      </c>
      <c r="B1194" s="3" t="s">
        <v>1193</v>
      </c>
      <c r="C1194" s="3" t="s">
        <v>5302</v>
      </c>
      <c r="D1194" t="str" cm="1">
        <f t="array" ref="D11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194">
        <v>100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 s="6">
        <f>Table1[[#This Row],[pledged]]/Table1[[#This Row],[goal]]</f>
        <v>2.9</v>
      </c>
      <c r="Q1194" s="12">
        <f>Table1[[#This Row],[pledged]]/Table1[[#This Row],[backers_count]]</f>
        <v>19.333333333333332</v>
      </c>
      <c r="R1194" t="s">
        <v>8338</v>
      </c>
      <c r="S1194" t="s">
        <v>8339</v>
      </c>
      <c r="T1194" s="17">
        <f>(((Table1[[#This Row],[launched_at]]/60)/60)/24)+DATE(1970,1,1)</f>
        <v>42747.506689814814</v>
      </c>
      <c r="U1194" s="17">
        <f>(((Table1[[#This Row],[deadline]]/60)/60)/24)+DATE(1970,1,1)</f>
        <v>42777.506689814814</v>
      </c>
    </row>
    <row r="1195" spans="1:21">
      <c r="A1195">
        <v>1193</v>
      </c>
      <c r="B1195" s="3" t="s">
        <v>1194</v>
      </c>
      <c r="C1195" s="3" t="s">
        <v>5303</v>
      </c>
      <c r="D1195" t="str" cm="1">
        <f t="array" ref="D11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195">
        <v>21000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 s="6">
        <f>Table1[[#This Row],[pledged]]/Table1[[#This Row],[goal]]</f>
        <v>1.0395714285714286</v>
      </c>
      <c r="Q1195" s="12">
        <f>Table1[[#This Row],[pledged]]/Table1[[#This Row],[backers_count]]</f>
        <v>79.967032967032964</v>
      </c>
      <c r="R1195" t="s">
        <v>8338</v>
      </c>
      <c r="S1195" t="s">
        <v>8339</v>
      </c>
      <c r="T1195" s="17">
        <f>(((Table1[[#This Row],[launched_at]]/60)/60)/24)+DATE(1970,1,1)</f>
        <v>42409.776076388895</v>
      </c>
      <c r="U1195" s="17">
        <f>(((Table1[[#This Row],[deadline]]/60)/60)/24)+DATE(1970,1,1)</f>
        <v>42469.734409722223</v>
      </c>
    </row>
    <row r="1196" spans="1:21">
      <c r="A1196">
        <v>1194</v>
      </c>
      <c r="B1196" s="3" t="s">
        <v>1195</v>
      </c>
      <c r="C1196" s="3" t="s">
        <v>5304</v>
      </c>
      <c r="D1196" t="str" cm="1">
        <f t="array" ref="D11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196">
        <v>12500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 s="6">
        <f>Table1[[#This Row],[pledged]]/Table1[[#This Row],[goal]]</f>
        <v>3.2223999999999999</v>
      </c>
      <c r="Q1196" s="12">
        <f>Table1[[#This Row],[pledged]]/Table1[[#This Row],[backers_count]]</f>
        <v>56.414565826330531</v>
      </c>
      <c r="R1196" t="s">
        <v>8338</v>
      </c>
      <c r="S1196" t="s">
        <v>8339</v>
      </c>
      <c r="T1196" s="17">
        <f>(((Table1[[#This Row],[launched_at]]/60)/60)/24)+DATE(1970,1,1)</f>
        <v>42072.488182870366</v>
      </c>
      <c r="U1196" s="17">
        <f>(((Table1[[#This Row],[deadline]]/60)/60)/24)+DATE(1970,1,1)</f>
        <v>42102.488182870366</v>
      </c>
    </row>
    <row r="1197" spans="1:21" ht="28.8">
      <c r="A1197">
        <v>1195</v>
      </c>
      <c r="B1197" s="3" t="s">
        <v>1196</v>
      </c>
      <c r="C1197" s="3" t="s">
        <v>5305</v>
      </c>
      <c r="D1197" t="str" cm="1">
        <f t="array" ref="D11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197">
        <v>10000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 s="6">
        <f>Table1[[#This Row],[pledged]]/Table1[[#This Row],[goal]]</f>
        <v>1.35</v>
      </c>
      <c r="Q1197" s="12">
        <f>Table1[[#This Row],[pledged]]/Table1[[#This Row],[backers_count]]</f>
        <v>79.411764705882348</v>
      </c>
      <c r="R1197" t="s">
        <v>8338</v>
      </c>
      <c r="S1197" t="s">
        <v>8339</v>
      </c>
      <c r="T1197" s="17">
        <f>(((Table1[[#This Row],[launched_at]]/60)/60)/24)+DATE(1970,1,1)</f>
        <v>42298.34783564815</v>
      </c>
      <c r="U1197" s="17">
        <f>(((Table1[[#This Row],[deadline]]/60)/60)/24)+DATE(1970,1,1)</f>
        <v>42358.375</v>
      </c>
    </row>
    <row r="1198" spans="1:21">
      <c r="A1198">
        <v>1196</v>
      </c>
      <c r="B1198" s="3" t="s">
        <v>1197</v>
      </c>
      <c r="C1198" s="3" t="s">
        <v>5306</v>
      </c>
      <c r="D1198" t="str" cm="1">
        <f t="array" ref="D11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198">
        <v>14500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 s="6">
        <f>Table1[[#This Row],[pledged]]/Table1[[#This Row],[goal]]</f>
        <v>2.6991034482758622</v>
      </c>
      <c r="Q1198" s="12">
        <f>Table1[[#This Row],[pledged]]/Table1[[#This Row],[backers_count]]</f>
        <v>76.439453125</v>
      </c>
      <c r="R1198" t="s">
        <v>8338</v>
      </c>
      <c r="S1198" t="s">
        <v>8339</v>
      </c>
      <c r="T1198" s="17">
        <f>(((Table1[[#This Row],[launched_at]]/60)/60)/24)+DATE(1970,1,1)</f>
        <v>42326.818738425922</v>
      </c>
      <c r="U1198" s="17">
        <f>(((Table1[[#This Row],[deadline]]/60)/60)/24)+DATE(1970,1,1)</f>
        <v>42356.818738425922</v>
      </c>
    </row>
    <row r="1199" spans="1:21">
      <c r="A1199">
        <v>1197</v>
      </c>
      <c r="B1199" s="3" t="s">
        <v>1198</v>
      </c>
      <c r="C1199" s="3" t="s">
        <v>5307</v>
      </c>
      <c r="D1199" t="str" cm="1">
        <f t="array" ref="D11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199">
        <v>15000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 s="6">
        <f>Table1[[#This Row],[pledged]]/Table1[[#This Row],[goal]]</f>
        <v>2.5329333333333333</v>
      </c>
      <c r="Q1199" s="12">
        <f>Table1[[#This Row],[pledged]]/Table1[[#This Row],[backers_count]]</f>
        <v>121</v>
      </c>
      <c r="R1199" t="s">
        <v>8338</v>
      </c>
      <c r="S1199" t="s">
        <v>8339</v>
      </c>
      <c r="T1199" s="17">
        <f>(((Table1[[#This Row],[launched_at]]/60)/60)/24)+DATE(1970,1,1)</f>
        <v>42503.66474537037</v>
      </c>
      <c r="U1199" s="17">
        <f>(((Table1[[#This Row],[deadline]]/60)/60)/24)+DATE(1970,1,1)</f>
        <v>42534.249305555553</v>
      </c>
    </row>
    <row r="1200" spans="1:21">
      <c r="A1200">
        <v>1198</v>
      </c>
      <c r="B1200" s="3" t="s">
        <v>1199</v>
      </c>
      <c r="C1200" s="3" t="s">
        <v>5308</v>
      </c>
      <c r="D1200" t="str" cm="1">
        <f t="array" ref="D12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00">
        <v>3500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 s="6">
        <f>Table1[[#This Row],[pledged]]/Table1[[#This Row],[goal]]</f>
        <v>2.6059999999999999</v>
      </c>
      <c r="Q1200" s="12">
        <f>Table1[[#This Row],[pledged]]/Table1[[#This Row],[backers_count]]</f>
        <v>54.616766467065865</v>
      </c>
      <c r="R1200" t="s">
        <v>8338</v>
      </c>
      <c r="S1200" t="s">
        <v>8339</v>
      </c>
      <c r="T1200" s="17">
        <f>(((Table1[[#This Row],[launched_at]]/60)/60)/24)+DATE(1970,1,1)</f>
        <v>42333.619050925925</v>
      </c>
      <c r="U1200" s="17">
        <f>(((Table1[[#This Row],[deadline]]/60)/60)/24)+DATE(1970,1,1)</f>
        <v>42369.125</v>
      </c>
    </row>
    <row r="1201" spans="1:21">
      <c r="A1201">
        <v>1199</v>
      </c>
      <c r="B1201" s="3" t="s">
        <v>1200</v>
      </c>
      <c r="C1201" s="3" t="s">
        <v>5309</v>
      </c>
      <c r="D1201" t="str" cm="1">
        <f t="array" ref="D12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01">
        <v>2658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 s="6">
        <f>Table1[[#This Row],[pledged]]/Table1[[#This Row],[goal]]</f>
        <v>1.0131677953348381</v>
      </c>
      <c r="Q1201" s="12">
        <f>Table1[[#This Row],[pledged]]/Table1[[#This Row],[backers_count]]</f>
        <v>299.22222222222223</v>
      </c>
      <c r="R1201" t="s">
        <v>8338</v>
      </c>
      <c r="S1201" t="s">
        <v>8339</v>
      </c>
      <c r="T1201" s="17">
        <f>(((Table1[[#This Row],[launched_at]]/60)/60)/24)+DATE(1970,1,1)</f>
        <v>42161.770833333328</v>
      </c>
      <c r="U1201" s="17">
        <f>(((Table1[[#This Row],[deadline]]/60)/60)/24)+DATE(1970,1,1)</f>
        <v>42193.770833333328</v>
      </c>
    </row>
    <row r="1202" spans="1:21">
      <c r="A1202">
        <v>1200</v>
      </c>
      <c r="B1202" s="3" t="s">
        <v>1201</v>
      </c>
      <c r="C1202" s="3" t="s">
        <v>5310</v>
      </c>
      <c r="D1202" t="str" cm="1">
        <f t="array" ref="D12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02">
        <v>4800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 s="6">
        <f>Table1[[#This Row],[pledged]]/Table1[[#This Row],[goal]]</f>
        <v>1.2560416666666667</v>
      </c>
      <c r="Q1202" s="12">
        <f>Table1[[#This Row],[pledged]]/Table1[[#This Row],[backers_count]]</f>
        <v>58.533980582524272</v>
      </c>
      <c r="R1202" t="s">
        <v>8338</v>
      </c>
      <c r="S1202" t="s">
        <v>8339</v>
      </c>
      <c r="T1202" s="17">
        <f>(((Table1[[#This Row],[launched_at]]/60)/60)/24)+DATE(1970,1,1)</f>
        <v>42089.477500000001</v>
      </c>
      <c r="U1202" s="17">
        <f>(((Table1[[#This Row],[deadline]]/60)/60)/24)+DATE(1970,1,1)</f>
        <v>42110.477500000001</v>
      </c>
    </row>
    <row r="1203" spans="1:21">
      <c r="A1203">
        <v>1201</v>
      </c>
      <c r="B1203" s="3" t="s">
        <v>1202</v>
      </c>
      <c r="C1203" s="3" t="s">
        <v>5311</v>
      </c>
      <c r="D1203" t="str" cm="1">
        <f t="array" ref="D12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03">
        <v>6000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 s="6">
        <f>Table1[[#This Row],[pledged]]/Table1[[#This Row],[goal]]</f>
        <v>1.0243783333333334</v>
      </c>
      <c r="Q1203" s="12">
        <f>Table1[[#This Row],[pledged]]/Table1[[#This Row],[backers_count]]</f>
        <v>55.371801801801809</v>
      </c>
      <c r="R1203" t="s">
        <v>8338</v>
      </c>
      <c r="S1203" t="s">
        <v>8339</v>
      </c>
      <c r="T1203" s="17">
        <f>(((Table1[[#This Row],[launched_at]]/60)/60)/24)+DATE(1970,1,1)</f>
        <v>42536.60701388889</v>
      </c>
      <c r="U1203" s="17">
        <f>(((Table1[[#This Row],[deadline]]/60)/60)/24)+DATE(1970,1,1)</f>
        <v>42566.60701388889</v>
      </c>
    </row>
    <row r="1204" spans="1:21">
      <c r="A1204">
        <v>1202</v>
      </c>
      <c r="B1204" s="3" t="s">
        <v>1203</v>
      </c>
      <c r="C1204" s="3" t="s">
        <v>5312</v>
      </c>
      <c r="D1204" t="str" cm="1">
        <f t="array" ref="D12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204">
        <v>25000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 s="6">
        <f>Table1[[#This Row],[pledged]]/Table1[[#This Row],[goal]]</f>
        <v>1.99244</v>
      </c>
      <c r="Q1204" s="12">
        <f>Table1[[#This Row],[pledged]]/Table1[[#This Row],[backers_count]]</f>
        <v>183.80442804428046</v>
      </c>
      <c r="R1204" t="s">
        <v>8338</v>
      </c>
      <c r="S1204" t="s">
        <v>8339</v>
      </c>
      <c r="T1204" s="17">
        <f>(((Table1[[#This Row],[launched_at]]/60)/60)/24)+DATE(1970,1,1)</f>
        <v>42152.288819444439</v>
      </c>
      <c r="U1204" s="17">
        <f>(((Table1[[#This Row],[deadline]]/60)/60)/24)+DATE(1970,1,1)</f>
        <v>42182.288819444439</v>
      </c>
    </row>
    <row r="1205" spans="1:21">
      <c r="A1205">
        <v>1203</v>
      </c>
      <c r="B1205" s="3" t="s">
        <v>1204</v>
      </c>
      <c r="C1205" s="3" t="s">
        <v>5313</v>
      </c>
      <c r="D1205" t="str" cm="1">
        <f t="array" ref="D12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205">
        <v>16300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 s="6">
        <f>Table1[[#This Row],[pledged]]/Table1[[#This Row],[goal]]</f>
        <v>1.0245398773006136</v>
      </c>
      <c r="Q1205" s="12">
        <f>Table1[[#This Row],[pledged]]/Table1[[#This Row],[backers_count]]</f>
        <v>165.34653465346534</v>
      </c>
      <c r="R1205" t="s">
        <v>8338</v>
      </c>
      <c r="S1205" t="s">
        <v>8339</v>
      </c>
      <c r="T1205" s="17">
        <f>(((Table1[[#This Row],[launched_at]]/60)/60)/24)+DATE(1970,1,1)</f>
        <v>42125.614895833336</v>
      </c>
      <c r="U1205" s="17">
        <f>(((Table1[[#This Row],[deadline]]/60)/60)/24)+DATE(1970,1,1)</f>
        <v>42155.614895833336</v>
      </c>
    </row>
    <row r="1206" spans="1:21">
      <c r="A1206">
        <v>1204</v>
      </c>
      <c r="B1206" s="3" t="s">
        <v>1205</v>
      </c>
      <c r="C1206" s="3" t="s">
        <v>5314</v>
      </c>
      <c r="D1206" t="str" cm="1">
        <f t="array" ref="D12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206">
        <v>13000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 s="6">
        <f>Table1[[#This Row],[pledged]]/Table1[[#This Row],[goal]]</f>
        <v>1.0294615384615384</v>
      </c>
      <c r="Q1206" s="12">
        <f>Table1[[#This Row],[pledged]]/Table1[[#This Row],[backers_count]]</f>
        <v>234.78947368421052</v>
      </c>
      <c r="R1206" t="s">
        <v>8338</v>
      </c>
      <c r="S1206" t="s">
        <v>8339</v>
      </c>
      <c r="T1206" s="17">
        <f>(((Table1[[#This Row],[launched_at]]/60)/60)/24)+DATE(1970,1,1)</f>
        <v>42297.748067129629</v>
      </c>
      <c r="U1206" s="17">
        <f>(((Table1[[#This Row],[deadline]]/60)/60)/24)+DATE(1970,1,1)</f>
        <v>42342.208333333328</v>
      </c>
    </row>
    <row r="1207" spans="1:21">
      <c r="A1207">
        <v>1205</v>
      </c>
      <c r="B1207" s="3" t="s">
        <v>1206</v>
      </c>
      <c r="C1207" s="3" t="s">
        <v>5315</v>
      </c>
      <c r="D1207" t="str" cm="1">
        <f t="array" ref="D12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207">
        <v>13000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 s="6">
        <f>Table1[[#This Row],[pledged]]/Table1[[#This Row],[goal]]</f>
        <v>1.0086153846153847</v>
      </c>
      <c r="Q1207" s="12">
        <f>Table1[[#This Row],[pledged]]/Table1[[#This Row],[backers_count]]</f>
        <v>211.48387096774192</v>
      </c>
      <c r="R1207" t="s">
        <v>8338</v>
      </c>
      <c r="S1207" t="s">
        <v>8339</v>
      </c>
      <c r="T1207" s="17">
        <f>(((Table1[[#This Row],[launched_at]]/60)/60)/24)+DATE(1970,1,1)</f>
        <v>42138.506377314814</v>
      </c>
      <c r="U1207" s="17">
        <f>(((Table1[[#This Row],[deadline]]/60)/60)/24)+DATE(1970,1,1)</f>
        <v>42168.506377314814</v>
      </c>
    </row>
    <row r="1208" spans="1:21">
      <c r="A1208">
        <v>1206</v>
      </c>
      <c r="B1208" s="3" t="s">
        <v>1207</v>
      </c>
      <c r="C1208" s="3" t="s">
        <v>5316</v>
      </c>
      <c r="D1208" t="str" cm="1">
        <f t="array" ref="D12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208">
        <v>900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 s="6">
        <f>Table1[[#This Row],[pledged]]/Table1[[#This Row],[goal]]</f>
        <v>1.1499999999999999</v>
      </c>
      <c r="Q1208" s="12">
        <f>Table1[[#This Row],[pledged]]/Table1[[#This Row],[backers_count]]</f>
        <v>32.34375</v>
      </c>
      <c r="R1208" t="s">
        <v>8338</v>
      </c>
      <c r="S1208" t="s">
        <v>8339</v>
      </c>
      <c r="T1208" s="17">
        <f>(((Table1[[#This Row],[launched_at]]/60)/60)/24)+DATE(1970,1,1)</f>
        <v>42772.776076388895</v>
      </c>
      <c r="U1208" s="17">
        <f>(((Table1[[#This Row],[deadline]]/60)/60)/24)+DATE(1970,1,1)</f>
        <v>42805.561805555553</v>
      </c>
    </row>
    <row r="1209" spans="1:21">
      <c r="A1209">
        <v>1207</v>
      </c>
      <c r="B1209" s="3" t="s">
        <v>1208</v>
      </c>
      <c r="C1209" s="3" t="s">
        <v>5317</v>
      </c>
      <c r="D1209" t="str" cm="1">
        <f t="array" ref="D12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209">
        <v>16700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 s="6">
        <f>Table1[[#This Row],[pledged]]/Table1[[#This Row],[goal]]</f>
        <v>1.0416766467065868</v>
      </c>
      <c r="Q1209" s="12">
        <f>Table1[[#This Row],[pledged]]/Table1[[#This Row],[backers_count]]</f>
        <v>123.37588652482269</v>
      </c>
      <c r="R1209" t="s">
        <v>8338</v>
      </c>
      <c r="S1209" t="s">
        <v>8339</v>
      </c>
      <c r="T1209" s="17">
        <f>(((Table1[[#This Row],[launched_at]]/60)/60)/24)+DATE(1970,1,1)</f>
        <v>42430.430243055554</v>
      </c>
      <c r="U1209" s="17">
        <f>(((Table1[[#This Row],[deadline]]/60)/60)/24)+DATE(1970,1,1)</f>
        <v>42460.416666666672</v>
      </c>
    </row>
    <row r="1210" spans="1:21">
      <c r="A1210">
        <v>1208</v>
      </c>
      <c r="B1210" s="3" t="s">
        <v>1209</v>
      </c>
      <c r="C1210" s="3" t="s">
        <v>5318</v>
      </c>
      <c r="D1210" t="str" cm="1">
        <f t="array" ref="D12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210">
        <v>10000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 s="6">
        <f>Table1[[#This Row],[pledged]]/Table1[[#This Row],[goal]]</f>
        <v>1.5529999999999999</v>
      </c>
      <c r="Q1210" s="12">
        <f>Table1[[#This Row],[pledged]]/Table1[[#This Row],[backers_count]]</f>
        <v>207.06666666666666</v>
      </c>
      <c r="R1210" t="s">
        <v>8338</v>
      </c>
      <c r="S1210" t="s">
        <v>8339</v>
      </c>
      <c r="T1210" s="17">
        <f>(((Table1[[#This Row],[launched_at]]/60)/60)/24)+DATE(1970,1,1)</f>
        <v>42423.709074074075</v>
      </c>
      <c r="U1210" s="17">
        <f>(((Table1[[#This Row],[deadline]]/60)/60)/24)+DATE(1970,1,1)</f>
        <v>42453.667407407411</v>
      </c>
    </row>
    <row r="1211" spans="1:21">
      <c r="A1211">
        <v>1209</v>
      </c>
      <c r="B1211" s="3" t="s">
        <v>1210</v>
      </c>
      <c r="C1211" s="3" t="s">
        <v>5319</v>
      </c>
      <c r="D1211" t="str" cm="1">
        <f t="array" ref="D12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11">
        <v>6000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 s="6">
        <f>Table1[[#This Row],[pledged]]/Table1[[#This Row],[goal]]</f>
        <v>1.06</v>
      </c>
      <c r="Q1211" s="12">
        <f>Table1[[#This Row],[pledged]]/Table1[[#This Row],[backers_count]]</f>
        <v>138.2608695652174</v>
      </c>
      <c r="R1211" t="s">
        <v>8338</v>
      </c>
      <c r="S1211" t="s">
        <v>8339</v>
      </c>
      <c r="T1211" s="17">
        <f>(((Table1[[#This Row],[launched_at]]/60)/60)/24)+DATE(1970,1,1)</f>
        <v>42761.846122685187</v>
      </c>
      <c r="U1211" s="17">
        <f>(((Table1[[#This Row],[deadline]]/60)/60)/24)+DATE(1970,1,1)</f>
        <v>42791.846122685187</v>
      </c>
    </row>
    <row r="1212" spans="1:21">
      <c r="A1212">
        <v>1210</v>
      </c>
      <c r="B1212" s="3" t="s">
        <v>1211</v>
      </c>
      <c r="C1212" s="3" t="s">
        <v>5320</v>
      </c>
      <c r="D1212" t="str" cm="1">
        <f t="array" ref="D12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212">
        <v>20000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 s="6">
        <f>Table1[[#This Row],[pledged]]/Table1[[#This Row],[goal]]</f>
        <v>2.5431499999999998</v>
      </c>
      <c r="Q1212" s="12">
        <f>Table1[[#This Row],[pledged]]/Table1[[#This Row],[backers_count]]</f>
        <v>493.81553398058253</v>
      </c>
      <c r="R1212" t="s">
        <v>8338</v>
      </c>
      <c r="S1212" t="s">
        <v>8339</v>
      </c>
      <c r="T1212" s="17">
        <f>(((Table1[[#This Row],[launched_at]]/60)/60)/24)+DATE(1970,1,1)</f>
        <v>42132.941805555558</v>
      </c>
      <c r="U1212" s="17">
        <f>(((Table1[[#This Row],[deadline]]/60)/60)/24)+DATE(1970,1,1)</f>
        <v>42155.875</v>
      </c>
    </row>
    <row r="1213" spans="1:21">
      <c r="A1213">
        <v>1211</v>
      </c>
      <c r="B1213" s="3" t="s">
        <v>1212</v>
      </c>
      <c r="C1213" s="3" t="s">
        <v>5321</v>
      </c>
      <c r="D1213" t="str" cm="1">
        <f t="array" ref="D12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13">
        <v>1000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 s="6">
        <f>Table1[[#This Row],[pledged]]/Table1[[#This Row],[goal]]</f>
        <v>1.0109999999999999</v>
      </c>
      <c r="Q1213" s="12">
        <f>Table1[[#This Row],[pledged]]/Table1[[#This Row],[backers_count]]</f>
        <v>168.5</v>
      </c>
      <c r="R1213" t="s">
        <v>8338</v>
      </c>
      <c r="S1213" t="s">
        <v>8339</v>
      </c>
      <c r="T1213" s="17">
        <f>(((Table1[[#This Row],[launched_at]]/60)/60)/24)+DATE(1970,1,1)</f>
        <v>42515.866446759261</v>
      </c>
      <c r="U1213" s="17">
        <f>(((Table1[[#This Row],[deadline]]/60)/60)/24)+DATE(1970,1,1)</f>
        <v>42530.866446759261</v>
      </c>
    </row>
    <row r="1214" spans="1:21">
      <c r="A1214">
        <v>1212</v>
      </c>
      <c r="B1214" s="3" t="s">
        <v>1213</v>
      </c>
      <c r="C1214" s="3" t="s">
        <v>5322</v>
      </c>
      <c r="D1214" t="str" cm="1">
        <f t="array" ref="D12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14">
        <v>2500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 s="6">
        <f>Table1[[#This Row],[pledged]]/Table1[[#This Row],[goal]]</f>
        <v>1.2904</v>
      </c>
      <c r="Q1214" s="12">
        <f>Table1[[#This Row],[pledged]]/Table1[[#This Row],[backers_count]]</f>
        <v>38.867469879518069</v>
      </c>
      <c r="R1214" t="s">
        <v>8338</v>
      </c>
      <c r="S1214" t="s">
        <v>8339</v>
      </c>
      <c r="T1214" s="17">
        <f>(((Table1[[#This Row],[launched_at]]/60)/60)/24)+DATE(1970,1,1)</f>
        <v>42318.950173611112</v>
      </c>
      <c r="U1214" s="17">
        <f>(((Table1[[#This Row],[deadline]]/60)/60)/24)+DATE(1970,1,1)</f>
        <v>42335.041666666672</v>
      </c>
    </row>
    <row r="1215" spans="1:21">
      <c r="A1215">
        <v>1213</v>
      </c>
      <c r="B1215" s="3" t="s">
        <v>1214</v>
      </c>
      <c r="C1215" s="3" t="s">
        <v>5323</v>
      </c>
      <c r="D1215" t="str" cm="1">
        <f t="array" ref="D12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15">
        <v>6500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 s="6">
        <f>Table1[[#This Row],[pledged]]/Table1[[#This Row],[goal]]</f>
        <v>1.0223076923076924</v>
      </c>
      <c r="Q1215" s="12">
        <f>Table1[[#This Row],[pledged]]/Table1[[#This Row],[backers_count]]</f>
        <v>61.527777777777779</v>
      </c>
      <c r="R1215" t="s">
        <v>8338</v>
      </c>
      <c r="S1215" t="s">
        <v>8339</v>
      </c>
      <c r="T1215" s="17">
        <f>(((Table1[[#This Row],[launched_at]]/60)/60)/24)+DATE(1970,1,1)</f>
        <v>42731.755787037036</v>
      </c>
      <c r="U1215" s="17">
        <f>(((Table1[[#This Row],[deadline]]/60)/60)/24)+DATE(1970,1,1)</f>
        <v>42766.755787037036</v>
      </c>
    </row>
    <row r="1216" spans="1:21">
      <c r="A1216">
        <v>1214</v>
      </c>
      <c r="B1216" s="3" t="s">
        <v>1215</v>
      </c>
      <c r="C1216" s="3" t="s">
        <v>5324</v>
      </c>
      <c r="D1216" t="str" cm="1">
        <f t="array" ref="D12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16">
        <v>2000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 s="6">
        <f>Table1[[#This Row],[pledged]]/Table1[[#This Row],[goal]]</f>
        <v>1.3180000000000001</v>
      </c>
      <c r="Q1216" s="12">
        <f>Table1[[#This Row],[pledged]]/Table1[[#This Row],[backers_count]]</f>
        <v>105.44</v>
      </c>
      <c r="R1216" t="s">
        <v>8338</v>
      </c>
      <c r="S1216" t="s">
        <v>8339</v>
      </c>
      <c r="T1216" s="17">
        <f>(((Table1[[#This Row],[launched_at]]/60)/60)/24)+DATE(1970,1,1)</f>
        <v>42104.840335648143</v>
      </c>
      <c r="U1216" s="17">
        <f>(((Table1[[#This Row],[deadline]]/60)/60)/24)+DATE(1970,1,1)</f>
        <v>42164.840335648143</v>
      </c>
    </row>
    <row r="1217" spans="1:21">
      <c r="A1217">
        <v>1215</v>
      </c>
      <c r="B1217" s="3" t="s">
        <v>1216</v>
      </c>
      <c r="C1217" s="3" t="s">
        <v>5325</v>
      </c>
      <c r="D1217" t="str" cm="1">
        <f t="array" ref="D12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17">
        <v>5000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 s="6">
        <f>Table1[[#This Row],[pledged]]/Table1[[#This Row],[goal]]</f>
        <v>7.8608020000000005</v>
      </c>
      <c r="Q1217" s="12">
        <f>Table1[[#This Row],[pledged]]/Table1[[#This Row],[backers_count]]</f>
        <v>71.592003642987251</v>
      </c>
      <c r="R1217" t="s">
        <v>8338</v>
      </c>
      <c r="S1217" t="s">
        <v>8339</v>
      </c>
      <c r="T1217" s="17">
        <f>(((Table1[[#This Row],[launched_at]]/60)/60)/24)+DATE(1970,1,1)</f>
        <v>41759.923101851848</v>
      </c>
      <c r="U1217" s="17">
        <f>(((Table1[[#This Row],[deadline]]/60)/60)/24)+DATE(1970,1,1)</f>
        <v>41789.923101851848</v>
      </c>
    </row>
    <row r="1218" spans="1:21">
      <c r="A1218">
        <v>1216</v>
      </c>
      <c r="B1218" s="3" t="s">
        <v>1217</v>
      </c>
      <c r="C1218" s="3" t="s">
        <v>5326</v>
      </c>
      <c r="D1218" t="str" cm="1">
        <f t="array" ref="D12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218">
        <v>14000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 s="6">
        <f>Table1[[#This Row],[pledged]]/Table1[[#This Row],[goal]]</f>
        <v>1.4570000000000001</v>
      </c>
      <c r="Q1218" s="12">
        <f>Table1[[#This Row],[pledged]]/Table1[[#This Row],[backers_count]]</f>
        <v>91.882882882882882</v>
      </c>
      <c r="R1218" t="s">
        <v>8338</v>
      </c>
      <c r="S1218" t="s">
        <v>8339</v>
      </c>
      <c r="T1218" s="17">
        <f>(((Table1[[#This Row],[launched_at]]/60)/60)/24)+DATE(1970,1,1)</f>
        <v>42247.616400462968</v>
      </c>
      <c r="U1218" s="17">
        <f>(((Table1[[#This Row],[deadline]]/60)/60)/24)+DATE(1970,1,1)</f>
        <v>42279.960416666669</v>
      </c>
    </row>
    <row r="1219" spans="1:21">
      <c r="A1219">
        <v>1217</v>
      </c>
      <c r="B1219" s="3" t="s">
        <v>1218</v>
      </c>
      <c r="C1219" s="3" t="s">
        <v>5327</v>
      </c>
      <c r="D1219" t="str" cm="1">
        <f t="array" ref="D12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219">
        <v>26500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 s="6">
        <f>Table1[[#This Row],[pledged]]/Table1[[#This Row],[goal]]</f>
        <v>1.026</v>
      </c>
      <c r="Q1219" s="12">
        <f>Table1[[#This Row],[pledged]]/Table1[[#This Row],[backers_count]]</f>
        <v>148.57377049180329</v>
      </c>
      <c r="R1219" t="s">
        <v>8338</v>
      </c>
      <c r="S1219" t="s">
        <v>8339</v>
      </c>
      <c r="T1219" s="17">
        <f>(((Table1[[#This Row],[launched_at]]/60)/60)/24)+DATE(1970,1,1)</f>
        <v>42535.809490740736</v>
      </c>
      <c r="U1219" s="17">
        <f>(((Table1[[#This Row],[deadline]]/60)/60)/24)+DATE(1970,1,1)</f>
        <v>42565.809490740736</v>
      </c>
    </row>
    <row r="1220" spans="1:21">
      <c r="A1220">
        <v>1218</v>
      </c>
      <c r="B1220" s="3" t="s">
        <v>1219</v>
      </c>
      <c r="C1220" s="3" t="s">
        <v>5328</v>
      </c>
      <c r="D1220" t="str" cm="1">
        <f t="array" ref="D12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20">
        <v>9000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 s="6">
        <f>Table1[[#This Row],[pledged]]/Table1[[#This Row],[goal]]</f>
        <v>1.7227777777777777</v>
      </c>
      <c r="Q1220" s="12">
        <f>Table1[[#This Row],[pledged]]/Table1[[#This Row],[backers_count]]</f>
        <v>174.2134831460674</v>
      </c>
      <c r="R1220" t="s">
        <v>8338</v>
      </c>
      <c r="S1220" t="s">
        <v>8339</v>
      </c>
      <c r="T1220" s="17">
        <f>(((Table1[[#This Row],[launched_at]]/60)/60)/24)+DATE(1970,1,1)</f>
        <v>42278.662037037036</v>
      </c>
      <c r="U1220" s="17">
        <f>(((Table1[[#This Row],[deadline]]/60)/60)/24)+DATE(1970,1,1)</f>
        <v>42309.125</v>
      </c>
    </row>
    <row r="1221" spans="1:21">
      <c r="A1221">
        <v>1219</v>
      </c>
      <c r="B1221" s="3" t="s">
        <v>1220</v>
      </c>
      <c r="C1221" s="3" t="s">
        <v>5329</v>
      </c>
      <c r="D1221" t="str" cm="1">
        <f t="array" ref="D12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221">
        <v>16350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 s="6">
        <f>Table1[[#This Row],[pledged]]/Table1[[#This Row],[goal]]</f>
        <v>1.5916819571865444</v>
      </c>
      <c r="Q1221" s="12">
        <f>Table1[[#This Row],[pledged]]/Table1[[#This Row],[backers_count]]</f>
        <v>102.86166007905139</v>
      </c>
      <c r="R1221" t="s">
        <v>8338</v>
      </c>
      <c r="S1221" t="s">
        <v>8339</v>
      </c>
      <c r="T1221" s="17">
        <f>(((Table1[[#This Row],[launched_at]]/60)/60)/24)+DATE(1970,1,1)</f>
        <v>42633.461956018517</v>
      </c>
      <c r="U1221" s="17">
        <f>(((Table1[[#This Row],[deadline]]/60)/60)/24)+DATE(1970,1,1)</f>
        <v>42663.461956018517</v>
      </c>
    </row>
    <row r="1222" spans="1:21">
      <c r="A1222">
        <v>1220</v>
      </c>
      <c r="B1222" s="3" t="s">
        <v>1221</v>
      </c>
      <c r="C1222" s="3" t="s">
        <v>5330</v>
      </c>
      <c r="D1222" t="str" cm="1">
        <f t="array" ref="D12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222">
        <v>15000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 s="6">
        <f>Table1[[#This Row],[pledged]]/Table1[[#This Row],[goal]]</f>
        <v>1.0376666666666667</v>
      </c>
      <c r="Q1222" s="12">
        <f>Table1[[#This Row],[pledged]]/Table1[[#This Row],[backers_count]]</f>
        <v>111.17857142857143</v>
      </c>
      <c r="R1222" t="s">
        <v>8338</v>
      </c>
      <c r="S1222" t="s">
        <v>8339</v>
      </c>
      <c r="T1222" s="17">
        <f>(((Table1[[#This Row],[launched_at]]/60)/60)/24)+DATE(1970,1,1)</f>
        <v>42211.628611111111</v>
      </c>
      <c r="U1222" s="17">
        <f>(((Table1[[#This Row],[deadline]]/60)/60)/24)+DATE(1970,1,1)</f>
        <v>42241.628611111111</v>
      </c>
    </row>
    <row r="1223" spans="1:21">
      <c r="A1223">
        <v>1221</v>
      </c>
      <c r="B1223" s="3" t="s">
        <v>1222</v>
      </c>
      <c r="C1223" s="3" t="s">
        <v>5331</v>
      </c>
      <c r="D1223" t="str" cm="1">
        <f t="array" ref="D12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23">
        <v>2200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 s="6">
        <f>Table1[[#This Row],[pledged]]/Table1[[#This Row],[goal]]</f>
        <v>1.1140954545454547</v>
      </c>
      <c r="Q1223" s="12">
        <f>Table1[[#This Row],[pledged]]/Table1[[#This Row],[backers_count]]</f>
        <v>23.796213592233013</v>
      </c>
      <c r="R1223" t="s">
        <v>8338</v>
      </c>
      <c r="S1223" t="s">
        <v>8339</v>
      </c>
      <c r="T1223" s="17">
        <f>(((Table1[[#This Row],[launched_at]]/60)/60)/24)+DATE(1970,1,1)</f>
        <v>42680.47555555556</v>
      </c>
      <c r="U1223" s="17">
        <f>(((Table1[[#This Row],[deadline]]/60)/60)/24)+DATE(1970,1,1)</f>
        <v>42708</v>
      </c>
    </row>
    <row r="1224" spans="1:21">
      <c r="A1224">
        <v>1222</v>
      </c>
      <c r="B1224" s="3" t="s">
        <v>1223</v>
      </c>
      <c r="C1224" s="3" t="s">
        <v>5332</v>
      </c>
      <c r="D1224" t="str" cm="1">
        <f t="array" ref="D12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24">
        <v>4000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 s="6">
        <f>Table1[[#This Row],[pledged]]/Table1[[#This Row],[goal]]</f>
        <v>2.80375</v>
      </c>
      <c r="Q1224" s="12">
        <f>Table1[[#This Row],[pledged]]/Table1[[#This Row],[backers_count]]</f>
        <v>81.268115942028984</v>
      </c>
      <c r="R1224" t="s">
        <v>8338</v>
      </c>
      <c r="S1224" t="s">
        <v>8339</v>
      </c>
      <c r="T1224" s="17">
        <f>(((Table1[[#This Row],[launched_at]]/60)/60)/24)+DATE(1970,1,1)</f>
        <v>42430.720451388886</v>
      </c>
      <c r="U1224" s="17">
        <f>(((Table1[[#This Row],[deadline]]/60)/60)/24)+DATE(1970,1,1)</f>
        <v>42461.166666666672</v>
      </c>
    </row>
    <row r="1225" spans="1:21">
      <c r="A1225">
        <v>1223</v>
      </c>
      <c r="B1225" s="3" t="s">
        <v>1224</v>
      </c>
      <c r="C1225" s="3" t="s">
        <v>5333</v>
      </c>
      <c r="D1225" t="str" cm="1">
        <f t="array" ref="D12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225">
        <v>19800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 s="6">
        <f>Table1[[#This Row],[pledged]]/Table1[[#This Row],[goal]]</f>
        <v>1.1210606060606061</v>
      </c>
      <c r="Q1225" s="12">
        <f>Table1[[#This Row],[pledged]]/Table1[[#This Row],[backers_count]]</f>
        <v>116.21465968586388</v>
      </c>
      <c r="R1225" t="s">
        <v>8338</v>
      </c>
      <c r="S1225" t="s">
        <v>8339</v>
      </c>
      <c r="T1225" s="17">
        <f>(((Table1[[#This Row],[launched_at]]/60)/60)/24)+DATE(1970,1,1)</f>
        <v>42654.177187499998</v>
      </c>
      <c r="U1225" s="17">
        <f>(((Table1[[#This Row],[deadline]]/60)/60)/24)+DATE(1970,1,1)</f>
        <v>42684.218854166669</v>
      </c>
    </row>
    <row r="1226" spans="1:21">
      <c r="A1226">
        <v>1224</v>
      </c>
      <c r="B1226" s="3" t="s">
        <v>1225</v>
      </c>
      <c r="C1226" s="3" t="s">
        <v>5334</v>
      </c>
      <c r="D1226" t="str" cm="1">
        <f t="array" ref="D12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226">
        <v>15000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 s="6">
        <f>Table1[[#This Row],[pledged]]/Table1[[#This Row],[goal]]</f>
        <v>7.0666666666666669E-2</v>
      </c>
      <c r="Q1226" s="12">
        <f>Table1[[#This Row],[pledged]]/Table1[[#This Row],[backers_count]]</f>
        <v>58.888888888888886</v>
      </c>
      <c r="R1226" t="s">
        <v>8325</v>
      </c>
      <c r="S1226" t="s">
        <v>8340</v>
      </c>
      <c r="T1226" s="17">
        <f>(((Table1[[#This Row],[launched_at]]/60)/60)/24)+DATE(1970,1,1)</f>
        <v>41736.549791666665</v>
      </c>
      <c r="U1226" s="17">
        <f>(((Table1[[#This Row],[deadline]]/60)/60)/24)+DATE(1970,1,1)</f>
        <v>41796.549791666665</v>
      </c>
    </row>
    <row r="1227" spans="1:21">
      <c r="A1227">
        <v>1225</v>
      </c>
      <c r="B1227" s="3" t="s">
        <v>1226</v>
      </c>
      <c r="C1227" s="3" t="s">
        <v>5335</v>
      </c>
      <c r="D1227" t="str" cm="1">
        <f t="array" ref="D12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27">
        <v>3000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 s="6">
        <f>Table1[[#This Row],[pledged]]/Table1[[#This Row],[goal]]</f>
        <v>4.3999999999999997E-2</v>
      </c>
      <c r="Q1227" s="12">
        <f>Table1[[#This Row],[pledged]]/Table1[[#This Row],[backers_count]]</f>
        <v>44</v>
      </c>
      <c r="R1227" t="s">
        <v>8325</v>
      </c>
      <c r="S1227" t="s">
        <v>8340</v>
      </c>
      <c r="T1227" s="17">
        <f>(((Table1[[#This Row],[launched_at]]/60)/60)/24)+DATE(1970,1,1)</f>
        <v>41509.905995370369</v>
      </c>
      <c r="U1227" s="17">
        <f>(((Table1[[#This Row],[deadline]]/60)/60)/24)+DATE(1970,1,1)</f>
        <v>41569.905995370369</v>
      </c>
    </row>
    <row r="1228" spans="1:21">
      <c r="A1228">
        <v>1226</v>
      </c>
      <c r="B1228" s="3" t="s">
        <v>1227</v>
      </c>
      <c r="C1228" s="3" t="s">
        <v>5336</v>
      </c>
      <c r="D1228" t="str" cm="1">
        <f t="array" ref="D12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228">
        <v>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 s="6">
        <f>Table1[[#This Row],[pledged]]/Table1[[#This Row],[goal]]</f>
        <v>3.8739999999999997E-2</v>
      </c>
      <c r="Q1228" s="12">
        <f>Table1[[#This Row],[pledged]]/Table1[[#This Row],[backers_count]]</f>
        <v>48.424999999999997</v>
      </c>
      <c r="R1228" t="s">
        <v>8325</v>
      </c>
      <c r="S1228" t="s">
        <v>8340</v>
      </c>
      <c r="T1228" s="17">
        <f>(((Table1[[#This Row],[launched_at]]/60)/60)/24)+DATE(1970,1,1)</f>
        <v>41715.874780092592</v>
      </c>
      <c r="U1228" s="17">
        <f>(((Table1[[#This Row],[deadline]]/60)/60)/24)+DATE(1970,1,1)</f>
        <v>41750.041666666664</v>
      </c>
    </row>
    <row r="1229" spans="1:21">
      <c r="A1229">
        <v>1227</v>
      </c>
      <c r="B1229" s="3" t="s">
        <v>1228</v>
      </c>
      <c r="C1229" s="3" t="s">
        <v>5337</v>
      </c>
      <c r="D1229" t="str" cm="1">
        <f t="array" ref="D12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29">
        <v>2000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 s="6">
        <f>Table1[[#This Row],[pledged]]/Table1[[#This Row],[goal]]</f>
        <v>0</v>
      </c>
      <c r="Q1229" s="12" t="e">
        <f>Table1[[#This Row],[pledged]]/Table1[[#This Row],[backers_count]]</f>
        <v>#DIV/0!</v>
      </c>
      <c r="R1229" t="s">
        <v>8325</v>
      </c>
      <c r="S1229" t="s">
        <v>8340</v>
      </c>
      <c r="T1229" s="17">
        <f>(((Table1[[#This Row],[launched_at]]/60)/60)/24)+DATE(1970,1,1)</f>
        <v>41827.919166666667</v>
      </c>
      <c r="U1229" s="17">
        <f>(((Table1[[#This Row],[deadline]]/60)/60)/24)+DATE(1970,1,1)</f>
        <v>41858.291666666664</v>
      </c>
    </row>
    <row r="1230" spans="1:21">
      <c r="A1230">
        <v>1228</v>
      </c>
      <c r="B1230" s="3" t="s">
        <v>1229</v>
      </c>
      <c r="C1230" s="3" t="s">
        <v>5338</v>
      </c>
      <c r="D1230" t="str" cm="1">
        <f t="array" ref="D12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30">
        <v>5000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 s="6">
        <f>Table1[[#This Row],[pledged]]/Table1[[#This Row],[goal]]</f>
        <v>0.29299999999999998</v>
      </c>
      <c r="Q1230" s="12">
        <f>Table1[[#This Row],[pledged]]/Table1[[#This Row],[backers_count]]</f>
        <v>61.041666666666664</v>
      </c>
      <c r="R1230" t="s">
        <v>8325</v>
      </c>
      <c r="S1230" t="s">
        <v>8340</v>
      </c>
      <c r="T1230" s="17">
        <f>(((Table1[[#This Row],[launched_at]]/60)/60)/24)+DATE(1970,1,1)</f>
        <v>40754.729259259257</v>
      </c>
      <c r="U1230" s="17">
        <f>(((Table1[[#This Row],[deadline]]/60)/60)/24)+DATE(1970,1,1)</f>
        <v>40814.729259259257</v>
      </c>
    </row>
    <row r="1231" spans="1:21">
      <c r="A1231">
        <v>1229</v>
      </c>
      <c r="B1231" s="3" t="s">
        <v>1230</v>
      </c>
      <c r="C1231" s="3" t="s">
        <v>5339</v>
      </c>
      <c r="D1231" t="str" cm="1">
        <f t="array" ref="D12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31">
        <v>2750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 s="6">
        <f>Table1[[#This Row],[pledged]]/Table1[[#This Row],[goal]]</f>
        <v>9.0909090909090905E-3</v>
      </c>
      <c r="Q1231" s="12">
        <f>Table1[[#This Row],[pledged]]/Table1[[#This Row],[backers_count]]</f>
        <v>25</v>
      </c>
      <c r="R1231" t="s">
        <v>8325</v>
      </c>
      <c r="S1231" t="s">
        <v>8340</v>
      </c>
      <c r="T1231" s="17">
        <f>(((Table1[[#This Row],[launched_at]]/60)/60)/24)+DATE(1970,1,1)</f>
        <v>40985.459803240738</v>
      </c>
      <c r="U1231" s="17">
        <f>(((Table1[[#This Row],[deadline]]/60)/60)/24)+DATE(1970,1,1)</f>
        <v>41015.666666666664</v>
      </c>
    </row>
    <row r="1232" spans="1:21">
      <c r="A1232">
        <v>1230</v>
      </c>
      <c r="B1232" s="3" t="s">
        <v>1231</v>
      </c>
      <c r="C1232" s="3" t="s">
        <v>5340</v>
      </c>
      <c r="D1232" t="str" cm="1">
        <f t="array" ref="D12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232">
        <v>500000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 s="6">
        <f>Table1[[#This Row],[pledged]]/Table1[[#This Row],[goal]]</f>
        <v>0</v>
      </c>
      <c r="Q1232" s="12" t="e">
        <f>Table1[[#This Row],[pledged]]/Table1[[#This Row],[backers_count]]</f>
        <v>#DIV/0!</v>
      </c>
      <c r="R1232" t="s">
        <v>8325</v>
      </c>
      <c r="S1232" t="s">
        <v>8340</v>
      </c>
      <c r="T1232" s="17">
        <f>(((Table1[[#This Row],[launched_at]]/60)/60)/24)+DATE(1970,1,1)</f>
        <v>40568.972569444442</v>
      </c>
      <c r="U1232" s="17">
        <f>(((Table1[[#This Row],[deadline]]/60)/60)/24)+DATE(1970,1,1)</f>
        <v>40598.972569444442</v>
      </c>
    </row>
    <row r="1233" spans="1:21">
      <c r="A1233">
        <v>1231</v>
      </c>
      <c r="B1233" s="3" t="s">
        <v>1232</v>
      </c>
      <c r="C1233" s="3" t="s">
        <v>5341</v>
      </c>
      <c r="D1233" t="str" cm="1">
        <f t="array" ref="D12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33">
        <v>5000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 s="6">
        <f>Table1[[#This Row],[pledged]]/Table1[[#This Row],[goal]]</f>
        <v>0</v>
      </c>
      <c r="Q1233" s="12" t="e">
        <f>Table1[[#This Row],[pledged]]/Table1[[#This Row],[backers_count]]</f>
        <v>#DIV/0!</v>
      </c>
      <c r="R1233" t="s">
        <v>8325</v>
      </c>
      <c r="S1233" t="s">
        <v>8340</v>
      </c>
      <c r="T1233" s="17">
        <f>(((Table1[[#This Row],[launched_at]]/60)/60)/24)+DATE(1970,1,1)</f>
        <v>42193.941759259258</v>
      </c>
      <c r="U1233" s="17">
        <f>(((Table1[[#This Row],[deadline]]/60)/60)/24)+DATE(1970,1,1)</f>
        <v>42244.041666666672</v>
      </c>
    </row>
    <row r="1234" spans="1:21">
      <c r="A1234">
        <v>1232</v>
      </c>
      <c r="B1234" s="3" t="s">
        <v>1233</v>
      </c>
      <c r="C1234" s="3" t="s">
        <v>5342</v>
      </c>
      <c r="D1234" t="str" cm="1">
        <f t="array" ref="D12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34">
        <v>5000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 s="6">
        <f>Table1[[#This Row],[pledged]]/Table1[[#This Row],[goal]]</f>
        <v>8.0000000000000002E-3</v>
      </c>
      <c r="Q1234" s="12">
        <f>Table1[[#This Row],[pledged]]/Table1[[#This Row],[backers_count]]</f>
        <v>40</v>
      </c>
      <c r="R1234" t="s">
        <v>8325</v>
      </c>
      <c r="S1234" t="s">
        <v>8340</v>
      </c>
      <c r="T1234" s="17">
        <f>(((Table1[[#This Row],[launched_at]]/60)/60)/24)+DATE(1970,1,1)</f>
        <v>41506.848032407412</v>
      </c>
      <c r="U1234" s="17">
        <f>(((Table1[[#This Row],[deadline]]/60)/60)/24)+DATE(1970,1,1)</f>
        <v>41553.848032407412</v>
      </c>
    </row>
    <row r="1235" spans="1:21">
      <c r="A1235">
        <v>1233</v>
      </c>
      <c r="B1235" s="3" t="s">
        <v>1234</v>
      </c>
      <c r="C1235" s="3" t="s">
        <v>5343</v>
      </c>
      <c r="D1235" t="str" cm="1">
        <f t="array" ref="D12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35">
        <v>1000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 s="6">
        <f>Table1[[#This Row],[pledged]]/Table1[[#This Row],[goal]]</f>
        <v>0.11600000000000001</v>
      </c>
      <c r="Q1235" s="12">
        <f>Table1[[#This Row],[pledged]]/Table1[[#This Row],[backers_count]]</f>
        <v>19.333333333333332</v>
      </c>
      <c r="R1235" t="s">
        <v>8325</v>
      </c>
      <c r="S1235" t="s">
        <v>8340</v>
      </c>
      <c r="T1235" s="17">
        <f>(((Table1[[#This Row],[launched_at]]/60)/60)/24)+DATE(1970,1,1)</f>
        <v>40939.948773148149</v>
      </c>
      <c r="U1235" s="17">
        <f>(((Table1[[#This Row],[deadline]]/60)/60)/24)+DATE(1970,1,1)</f>
        <v>40960.948773148149</v>
      </c>
    </row>
    <row r="1236" spans="1:21">
      <c r="A1236">
        <v>1234</v>
      </c>
      <c r="B1236" s="3" t="s">
        <v>1235</v>
      </c>
      <c r="C1236" s="3" t="s">
        <v>5344</v>
      </c>
      <c r="D1236" t="str" cm="1">
        <f t="array" ref="D12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236">
        <v>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 s="6">
        <f>Table1[[#This Row],[pledged]]/Table1[[#This Row],[goal]]</f>
        <v>0</v>
      </c>
      <c r="Q1236" s="12" t="e">
        <f>Table1[[#This Row],[pledged]]/Table1[[#This Row],[backers_count]]</f>
        <v>#DIV/0!</v>
      </c>
      <c r="R1236" t="s">
        <v>8325</v>
      </c>
      <c r="S1236" t="s">
        <v>8340</v>
      </c>
      <c r="T1236" s="17">
        <f>(((Table1[[#This Row],[launched_at]]/60)/60)/24)+DATE(1970,1,1)</f>
        <v>42007.788680555561</v>
      </c>
      <c r="U1236" s="17">
        <f>(((Table1[[#This Row],[deadline]]/60)/60)/24)+DATE(1970,1,1)</f>
        <v>42037.788680555561</v>
      </c>
    </row>
    <row r="1237" spans="1:21">
      <c r="A1237">
        <v>1235</v>
      </c>
      <c r="B1237" s="3" t="s">
        <v>1236</v>
      </c>
      <c r="C1237" s="3" t="s">
        <v>5345</v>
      </c>
      <c r="D1237" t="str" cm="1">
        <f t="array" ref="D12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37">
        <v>7534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 s="6">
        <f>Table1[[#This Row],[pledged]]/Table1[[#This Row],[goal]]</f>
        <v>2.787363950092912E-2</v>
      </c>
      <c r="Q1237" s="12">
        <f>Table1[[#This Row],[pledged]]/Table1[[#This Row],[backers_count]]</f>
        <v>35</v>
      </c>
      <c r="R1237" t="s">
        <v>8325</v>
      </c>
      <c r="S1237" t="s">
        <v>8340</v>
      </c>
      <c r="T1237" s="17">
        <f>(((Table1[[#This Row],[launched_at]]/60)/60)/24)+DATE(1970,1,1)</f>
        <v>41583.135405092595</v>
      </c>
      <c r="U1237" s="17">
        <f>(((Table1[[#This Row],[deadline]]/60)/60)/24)+DATE(1970,1,1)</f>
        <v>41623.135405092595</v>
      </c>
    </row>
    <row r="1238" spans="1:21">
      <c r="A1238">
        <v>1236</v>
      </c>
      <c r="B1238" s="3" t="s">
        <v>1237</v>
      </c>
      <c r="C1238" s="3" t="s">
        <v>5346</v>
      </c>
      <c r="D1238" t="str" cm="1">
        <f t="array" ref="D12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38">
        <v>2500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 s="6">
        <f>Table1[[#This Row],[pledged]]/Table1[[#This Row],[goal]]</f>
        <v>0</v>
      </c>
      <c r="Q1238" s="12" t="e">
        <f>Table1[[#This Row],[pledged]]/Table1[[#This Row],[backers_count]]</f>
        <v>#DIV/0!</v>
      </c>
      <c r="R1238" t="s">
        <v>8325</v>
      </c>
      <c r="S1238" t="s">
        <v>8340</v>
      </c>
      <c r="T1238" s="17">
        <f>(((Table1[[#This Row],[launched_at]]/60)/60)/24)+DATE(1970,1,1)</f>
        <v>41110.680138888885</v>
      </c>
      <c r="U1238" s="17">
        <f>(((Table1[[#This Row],[deadline]]/60)/60)/24)+DATE(1970,1,1)</f>
        <v>41118.666666666664</v>
      </c>
    </row>
    <row r="1239" spans="1:21">
      <c r="A1239">
        <v>1237</v>
      </c>
      <c r="B1239" s="3" t="s">
        <v>1238</v>
      </c>
      <c r="C1239" s="3" t="s">
        <v>5347</v>
      </c>
      <c r="D1239" t="str" cm="1">
        <f t="array" ref="D12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239">
        <v>25000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 s="6">
        <f>Table1[[#This Row],[pledged]]/Table1[[#This Row],[goal]]</f>
        <v>0</v>
      </c>
      <c r="Q1239" s="12" t="e">
        <f>Table1[[#This Row],[pledged]]/Table1[[#This Row],[backers_count]]</f>
        <v>#DIV/0!</v>
      </c>
      <c r="R1239" t="s">
        <v>8325</v>
      </c>
      <c r="S1239" t="s">
        <v>8340</v>
      </c>
      <c r="T1239" s="17">
        <f>(((Table1[[#This Row],[launched_at]]/60)/60)/24)+DATE(1970,1,1)</f>
        <v>41125.283159722225</v>
      </c>
      <c r="U1239" s="17">
        <f>(((Table1[[#This Row],[deadline]]/60)/60)/24)+DATE(1970,1,1)</f>
        <v>41145.283159722225</v>
      </c>
    </row>
    <row r="1240" spans="1:21">
      <c r="A1240">
        <v>1238</v>
      </c>
      <c r="B1240" s="3" t="s">
        <v>1239</v>
      </c>
      <c r="C1240" s="3" t="s">
        <v>5348</v>
      </c>
      <c r="D1240" t="str" cm="1">
        <f t="array" ref="D12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40">
        <v>1000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 s="6">
        <f>Table1[[#This Row],[pledged]]/Table1[[#This Row],[goal]]</f>
        <v>0.17799999999999999</v>
      </c>
      <c r="Q1240" s="12">
        <f>Table1[[#This Row],[pledged]]/Table1[[#This Row],[backers_count]]</f>
        <v>59.333333333333336</v>
      </c>
      <c r="R1240" t="s">
        <v>8325</v>
      </c>
      <c r="S1240" t="s">
        <v>8340</v>
      </c>
      <c r="T1240" s="17">
        <f>(((Table1[[#This Row],[launched_at]]/60)/60)/24)+DATE(1970,1,1)</f>
        <v>40731.61037037037</v>
      </c>
      <c r="U1240" s="17">
        <f>(((Table1[[#This Row],[deadline]]/60)/60)/24)+DATE(1970,1,1)</f>
        <v>40761.61037037037</v>
      </c>
    </row>
    <row r="1241" spans="1:21">
      <c r="A1241">
        <v>1239</v>
      </c>
      <c r="B1241" s="3" t="s">
        <v>1240</v>
      </c>
      <c r="C1241" s="3" t="s">
        <v>5349</v>
      </c>
      <c r="D1241" t="str" cm="1">
        <f t="array" ref="D12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41">
        <v>2500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 s="6">
        <f>Table1[[#This Row],[pledged]]/Table1[[#This Row],[goal]]</f>
        <v>0</v>
      </c>
      <c r="Q1241" s="12" t="e">
        <f>Table1[[#This Row],[pledged]]/Table1[[#This Row],[backers_count]]</f>
        <v>#DIV/0!</v>
      </c>
      <c r="R1241" t="s">
        <v>8325</v>
      </c>
      <c r="S1241" t="s">
        <v>8340</v>
      </c>
      <c r="T1241" s="17">
        <f>(((Table1[[#This Row],[launched_at]]/60)/60)/24)+DATE(1970,1,1)</f>
        <v>40883.962581018517</v>
      </c>
      <c r="U1241" s="17">
        <f>(((Table1[[#This Row],[deadline]]/60)/60)/24)+DATE(1970,1,1)</f>
        <v>40913.962581018517</v>
      </c>
    </row>
    <row r="1242" spans="1:21">
      <c r="A1242">
        <v>1240</v>
      </c>
      <c r="B1242" s="3" t="s">
        <v>1241</v>
      </c>
      <c r="C1242" s="3" t="s">
        <v>5350</v>
      </c>
      <c r="D1242" t="str" cm="1">
        <f t="array" ref="D12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42">
        <v>8000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 s="6">
        <f>Table1[[#This Row],[pledged]]/Table1[[#This Row],[goal]]</f>
        <v>3.0124999999999999E-2</v>
      </c>
      <c r="Q1242" s="12">
        <f>Table1[[#This Row],[pledged]]/Table1[[#This Row],[backers_count]]</f>
        <v>30.125</v>
      </c>
      <c r="R1242" t="s">
        <v>8325</v>
      </c>
      <c r="S1242" t="s">
        <v>8340</v>
      </c>
      <c r="T1242" s="17">
        <f>(((Table1[[#This Row],[launched_at]]/60)/60)/24)+DATE(1970,1,1)</f>
        <v>41409.040011574078</v>
      </c>
      <c r="U1242" s="17">
        <f>(((Table1[[#This Row],[deadline]]/60)/60)/24)+DATE(1970,1,1)</f>
        <v>41467.910416666666</v>
      </c>
    </row>
    <row r="1243" spans="1:21">
      <c r="A1243">
        <v>1241</v>
      </c>
      <c r="B1243" s="3" t="s">
        <v>1242</v>
      </c>
      <c r="C1243" s="3" t="s">
        <v>5351</v>
      </c>
      <c r="D1243" t="str" cm="1">
        <f t="array" ref="D12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43">
        <v>5000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 s="6">
        <f>Table1[[#This Row],[pledged]]/Table1[[#This Row],[goal]]</f>
        <v>0.50739999999999996</v>
      </c>
      <c r="Q1243" s="12">
        <f>Table1[[#This Row],[pledged]]/Table1[[#This Row],[backers_count]]</f>
        <v>74.617647058823536</v>
      </c>
      <c r="R1243" t="s">
        <v>8325</v>
      </c>
      <c r="S1243" t="s">
        <v>8340</v>
      </c>
      <c r="T1243" s="17">
        <f>(((Table1[[#This Row],[launched_at]]/60)/60)/24)+DATE(1970,1,1)</f>
        <v>41923.837731481479</v>
      </c>
      <c r="U1243" s="17">
        <f>(((Table1[[#This Row],[deadline]]/60)/60)/24)+DATE(1970,1,1)</f>
        <v>41946.249305555553</v>
      </c>
    </row>
    <row r="1244" spans="1:21">
      <c r="A1244">
        <v>1242</v>
      </c>
      <c r="B1244" s="3" t="s">
        <v>1243</v>
      </c>
      <c r="C1244" s="3" t="s">
        <v>5352</v>
      </c>
      <c r="D1244" t="str" cm="1">
        <f t="array" ref="D12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244">
        <v>911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 s="6">
        <f>Table1[[#This Row],[pledged]]/Table1[[#This Row],[goal]]</f>
        <v>5.4884742041712408E-3</v>
      </c>
      <c r="Q1244" s="12">
        <f>Table1[[#This Row],[pledged]]/Table1[[#This Row],[backers_count]]</f>
        <v>5</v>
      </c>
      <c r="R1244" t="s">
        <v>8325</v>
      </c>
      <c r="S1244" t="s">
        <v>8340</v>
      </c>
      <c r="T1244" s="17">
        <f>(((Table1[[#This Row],[launched_at]]/60)/60)/24)+DATE(1970,1,1)</f>
        <v>40782.165532407409</v>
      </c>
      <c r="U1244" s="17">
        <f>(((Table1[[#This Row],[deadline]]/60)/60)/24)+DATE(1970,1,1)</f>
        <v>40797.554166666669</v>
      </c>
    </row>
    <row r="1245" spans="1:21">
      <c r="A1245">
        <v>1243</v>
      </c>
      <c r="B1245" s="3" t="s">
        <v>1244</v>
      </c>
      <c r="C1245" s="3" t="s">
        <v>5353</v>
      </c>
      <c r="D1245" t="str" cm="1">
        <f t="array" ref="D12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245">
        <v>12000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 s="6">
        <f>Table1[[#This Row],[pledged]]/Table1[[#This Row],[goal]]</f>
        <v>0.14091666666666666</v>
      </c>
      <c r="Q1245" s="12">
        <f>Table1[[#This Row],[pledged]]/Table1[[#This Row],[backers_count]]</f>
        <v>44.5</v>
      </c>
      <c r="R1245" t="s">
        <v>8325</v>
      </c>
      <c r="S1245" t="s">
        <v>8340</v>
      </c>
      <c r="T1245" s="17">
        <f>(((Table1[[#This Row],[launched_at]]/60)/60)/24)+DATE(1970,1,1)</f>
        <v>40671.879293981481</v>
      </c>
      <c r="U1245" s="17">
        <f>(((Table1[[#This Row],[deadline]]/60)/60)/24)+DATE(1970,1,1)</f>
        <v>40732.875</v>
      </c>
    </row>
    <row r="1246" spans="1:21">
      <c r="A1246">
        <v>1244</v>
      </c>
      <c r="B1246" s="3" t="s">
        <v>1245</v>
      </c>
      <c r="C1246" s="3" t="s">
        <v>5354</v>
      </c>
      <c r="D1246" t="str" cm="1">
        <f t="array" ref="D12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46">
        <v>2000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 s="6">
        <f>Table1[[#This Row],[pledged]]/Table1[[#This Row],[goal]]</f>
        <v>1.038</v>
      </c>
      <c r="Q1246" s="12">
        <f>Table1[[#This Row],[pledged]]/Table1[[#This Row],[backers_count]]</f>
        <v>46.133333333333333</v>
      </c>
      <c r="R1246" t="s">
        <v>8325</v>
      </c>
      <c r="S1246" t="s">
        <v>8326</v>
      </c>
      <c r="T1246" s="17">
        <f>(((Table1[[#This Row],[launched_at]]/60)/60)/24)+DATE(1970,1,1)</f>
        <v>41355.825497685182</v>
      </c>
      <c r="U1246" s="17">
        <f>(((Table1[[#This Row],[deadline]]/60)/60)/24)+DATE(1970,1,1)</f>
        <v>41386.875</v>
      </c>
    </row>
    <row r="1247" spans="1:21">
      <c r="A1247">
        <v>1245</v>
      </c>
      <c r="B1247" s="3" t="s">
        <v>1246</v>
      </c>
      <c r="C1247" s="3" t="s">
        <v>5355</v>
      </c>
      <c r="D1247" t="str" cm="1">
        <f t="array" ref="D12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47">
        <v>2000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 s="6">
        <f>Table1[[#This Row],[pledged]]/Table1[[#This Row],[goal]]</f>
        <v>1.2024999999999999</v>
      </c>
      <c r="Q1247" s="12">
        <f>Table1[[#This Row],[pledged]]/Table1[[#This Row],[backers_count]]</f>
        <v>141.47058823529412</v>
      </c>
      <c r="R1247" t="s">
        <v>8325</v>
      </c>
      <c r="S1247" t="s">
        <v>8326</v>
      </c>
      <c r="T1247" s="17">
        <f>(((Table1[[#This Row],[launched_at]]/60)/60)/24)+DATE(1970,1,1)</f>
        <v>41774.599930555552</v>
      </c>
      <c r="U1247" s="17">
        <f>(((Table1[[#This Row],[deadline]]/60)/60)/24)+DATE(1970,1,1)</f>
        <v>41804.599930555552</v>
      </c>
    </row>
    <row r="1248" spans="1:21">
      <c r="A1248">
        <v>1246</v>
      </c>
      <c r="B1248" s="3" t="s">
        <v>1247</v>
      </c>
      <c r="C1248" s="3" t="s">
        <v>5356</v>
      </c>
      <c r="D1248" t="str" cm="1">
        <f t="array" ref="D12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48">
        <v>2000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 s="6">
        <f>Table1[[#This Row],[pledged]]/Table1[[#This Row],[goal]]</f>
        <v>1.17</v>
      </c>
      <c r="Q1248" s="12">
        <f>Table1[[#This Row],[pledged]]/Table1[[#This Row],[backers_count]]</f>
        <v>75.483870967741936</v>
      </c>
      <c r="R1248" t="s">
        <v>8325</v>
      </c>
      <c r="S1248" t="s">
        <v>8326</v>
      </c>
      <c r="T1248" s="17">
        <f>(((Table1[[#This Row],[launched_at]]/60)/60)/24)+DATE(1970,1,1)</f>
        <v>40838.043391203704</v>
      </c>
      <c r="U1248" s="17">
        <f>(((Table1[[#This Row],[deadline]]/60)/60)/24)+DATE(1970,1,1)</f>
        <v>40883.085057870368</v>
      </c>
    </row>
    <row r="1249" spans="1:21">
      <c r="A1249">
        <v>1247</v>
      </c>
      <c r="B1249" s="3" t="s">
        <v>1248</v>
      </c>
      <c r="C1249" s="3" t="s">
        <v>5357</v>
      </c>
      <c r="D1249" t="str" cm="1">
        <f t="array" ref="D12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49">
        <v>3500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 s="6">
        <f>Table1[[#This Row],[pledged]]/Table1[[#This Row],[goal]]</f>
        <v>1.2214285714285715</v>
      </c>
      <c r="Q1249" s="12">
        <f>Table1[[#This Row],[pledged]]/Table1[[#This Row],[backers_count]]</f>
        <v>85.5</v>
      </c>
      <c r="R1249" t="s">
        <v>8325</v>
      </c>
      <c r="S1249" t="s">
        <v>8326</v>
      </c>
      <c r="T1249" s="17">
        <f>(((Table1[[#This Row],[launched_at]]/60)/60)/24)+DATE(1970,1,1)</f>
        <v>41370.292303240742</v>
      </c>
      <c r="U1249" s="17">
        <f>(((Table1[[#This Row],[deadline]]/60)/60)/24)+DATE(1970,1,1)</f>
        <v>41400.292303240742</v>
      </c>
    </row>
    <row r="1250" spans="1:21">
      <c r="A1250">
        <v>1248</v>
      </c>
      <c r="B1250" s="3" t="s">
        <v>1249</v>
      </c>
      <c r="C1250" s="3" t="s">
        <v>5358</v>
      </c>
      <c r="D1250" t="str" cm="1">
        <f t="array" ref="D12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50">
        <v>2500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 s="6">
        <f>Table1[[#This Row],[pledged]]/Table1[[#This Row],[goal]]</f>
        <v>1.5164</v>
      </c>
      <c r="Q1250" s="12">
        <f>Table1[[#This Row],[pledged]]/Table1[[#This Row],[backers_count]]</f>
        <v>64.254237288135599</v>
      </c>
      <c r="R1250" t="s">
        <v>8325</v>
      </c>
      <c r="S1250" t="s">
        <v>8326</v>
      </c>
      <c r="T1250" s="17">
        <f>(((Table1[[#This Row],[launched_at]]/60)/60)/24)+DATE(1970,1,1)</f>
        <v>41767.656863425924</v>
      </c>
      <c r="U1250" s="17">
        <f>(((Table1[[#This Row],[deadline]]/60)/60)/24)+DATE(1970,1,1)</f>
        <v>41803.290972222225</v>
      </c>
    </row>
    <row r="1251" spans="1:21">
      <c r="A1251">
        <v>1249</v>
      </c>
      <c r="B1251" s="3" t="s">
        <v>1250</v>
      </c>
      <c r="C1251" s="3" t="s">
        <v>5359</v>
      </c>
      <c r="D1251" t="str" cm="1">
        <f t="array" ref="D12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51">
        <v>5000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 s="6">
        <f>Table1[[#This Row],[pledged]]/Table1[[#This Row],[goal]]</f>
        <v>1.0444</v>
      </c>
      <c r="Q1251" s="12">
        <f>Table1[[#This Row],[pledged]]/Table1[[#This Row],[backers_count]]</f>
        <v>64.46913580246914</v>
      </c>
      <c r="R1251" t="s">
        <v>8325</v>
      </c>
      <c r="S1251" t="s">
        <v>8326</v>
      </c>
      <c r="T1251" s="17">
        <f>(((Table1[[#This Row],[launched_at]]/60)/60)/24)+DATE(1970,1,1)</f>
        <v>41067.74086805556</v>
      </c>
      <c r="U1251" s="17">
        <f>(((Table1[[#This Row],[deadline]]/60)/60)/24)+DATE(1970,1,1)</f>
        <v>41097.74086805556</v>
      </c>
    </row>
    <row r="1252" spans="1:21">
      <c r="A1252">
        <v>1250</v>
      </c>
      <c r="B1252" s="3" t="s">
        <v>1251</v>
      </c>
      <c r="C1252" s="3" t="s">
        <v>5360</v>
      </c>
      <c r="D1252" t="str" cm="1">
        <f t="array" ref="D12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252">
        <v>30000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 s="6">
        <f>Table1[[#This Row],[pledged]]/Table1[[#This Row],[goal]]</f>
        <v>2.0015333333333332</v>
      </c>
      <c r="Q1252" s="12">
        <f>Table1[[#This Row],[pledged]]/Table1[[#This Row],[backers_count]]</f>
        <v>118.2007874015748</v>
      </c>
      <c r="R1252" t="s">
        <v>8325</v>
      </c>
      <c r="S1252" t="s">
        <v>8326</v>
      </c>
      <c r="T1252" s="17">
        <f>(((Table1[[#This Row],[launched_at]]/60)/60)/24)+DATE(1970,1,1)</f>
        <v>41843.64271990741</v>
      </c>
      <c r="U1252" s="17">
        <f>(((Table1[[#This Row],[deadline]]/60)/60)/24)+DATE(1970,1,1)</f>
        <v>41888.64271990741</v>
      </c>
    </row>
    <row r="1253" spans="1:21">
      <c r="A1253">
        <v>1251</v>
      </c>
      <c r="B1253" s="3" t="s">
        <v>1252</v>
      </c>
      <c r="C1253" s="3" t="s">
        <v>5361</v>
      </c>
      <c r="D1253" t="str" cm="1">
        <f t="array" ref="D12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53">
        <v>6000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 s="6">
        <f>Table1[[#This Row],[pledged]]/Table1[[#This Row],[goal]]</f>
        <v>1.018</v>
      </c>
      <c r="Q1253" s="12">
        <f>Table1[[#This Row],[pledged]]/Table1[[#This Row],[backers_count]]</f>
        <v>82.540540540540547</v>
      </c>
      <c r="R1253" t="s">
        <v>8325</v>
      </c>
      <c r="S1253" t="s">
        <v>8326</v>
      </c>
      <c r="T1253" s="17">
        <f>(((Table1[[#This Row],[launched_at]]/60)/60)/24)+DATE(1970,1,1)</f>
        <v>40751.814432870371</v>
      </c>
      <c r="U1253" s="17">
        <f>(((Table1[[#This Row],[deadline]]/60)/60)/24)+DATE(1970,1,1)</f>
        <v>40811.814432870371</v>
      </c>
    </row>
    <row r="1254" spans="1:21">
      <c r="A1254">
        <v>1252</v>
      </c>
      <c r="B1254" s="3" t="s">
        <v>1253</v>
      </c>
      <c r="C1254" s="3" t="s">
        <v>5362</v>
      </c>
      <c r="D1254" t="str" cm="1">
        <f t="array" ref="D12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54">
        <v>3500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 s="6">
        <f>Table1[[#This Row],[pledged]]/Table1[[#This Row],[goal]]</f>
        <v>1.3765714285714286</v>
      </c>
      <c r="Q1254" s="12">
        <f>Table1[[#This Row],[pledged]]/Table1[[#This Row],[backers_count]]</f>
        <v>34.170212765957444</v>
      </c>
      <c r="R1254" t="s">
        <v>8325</v>
      </c>
      <c r="S1254" t="s">
        <v>8326</v>
      </c>
      <c r="T1254" s="17">
        <f>(((Table1[[#This Row],[launched_at]]/60)/60)/24)+DATE(1970,1,1)</f>
        <v>41543.988067129627</v>
      </c>
      <c r="U1254" s="17">
        <f>(((Table1[[#This Row],[deadline]]/60)/60)/24)+DATE(1970,1,1)</f>
        <v>41571.988067129627</v>
      </c>
    </row>
    <row r="1255" spans="1:21">
      <c r="A1255">
        <v>1253</v>
      </c>
      <c r="B1255" s="3" t="s">
        <v>1254</v>
      </c>
      <c r="C1255" s="3" t="s">
        <v>5363</v>
      </c>
      <c r="D1255" t="str" cm="1">
        <f t="array" ref="D12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255">
        <v>10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 s="6">
        <f>Table1[[#This Row],[pledged]]/Table1[[#This Row],[goal]]</f>
        <v>3038.3319999999999</v>
      </c>
      <c r="Q1255" s="12">
        <f>Table1[[#This Row],[pledged]]/Table1[[#This Row],[backers_count]]</f>
        <v>42.73322081575246</v>
      </c>
      <c r="R1255" t="s">
        <v>8325</v>
      </c>
      <c r="S1255" t="s">
        <v>8326</v>
      </c>
      <c r="T1255" s="17">
        <f>(((Table1[[#This Row],[launched_at]]/60)/60)/24)+DATE(1970,1,1)</f>
        <v>41855.783645833333</v>
      </c>
      <c r="U1255" s="17">
        <f>(((Table1[[#This Row],[deadline]]/60)/60)/24)+DATE(1970,1,1)</f>
        <v>41885.783645833333</v>
      </c>
    </row>
    <row r="1256" spans="1:21">
      <c r="A1256">
        <v>1254</v>
      </c>
      <c r="B1256" s="3" t="s">
        <v>1255</v>
      </c>
      <c r="C1256" s="3" t="s">
        <v>5364</v>
      </c>
      <c r="D1256" t="str" cm="1">
        <f t="array" ref="D12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56">
        <v>6700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 s="6">
        <f>Table1[[#This Row],[pledged]]/Table1[[#This Row],[goal]]</f>
        <v>1.9885074626865671</v>
      </c>
      <c r="Q1256" s="12">
        <f>Table1[[#This Row],[pledged]]/Table1[[#This Row],[backers_count]]</f>
        <v>94.489361702127653</v>
      </c>
      <c r="R1256" t="s">
        <v>8325</v>
      </c>
      <c r="S1256" t="s">
        <v>8326</v>
      </c>
      <c r="T1256" s="17">
        <f>(((Table1[[#This Row],[launched_at]]/60)/60)/24)+DATE(1970,1,1)</f>
        <v>40487.621365740742</v>
      </c>
      <c r="U1256" s="17">
        <f>(((Table1[[#This Row],[deadline]]/60)/60)/24)+DATE(1970,1,1)</f>
        <v>40544.207638888889</v>
      </c>
    </row>
    <row r="1257" spans="1:21">
      <c r="A1257">
        <v>1255</v>
      </c>
      <c r="B1257" s="3" t="s">
        <v>1256</v>
      </c>
      <c r="C1257" s="3" t="s">
        <v>5365</v>
      </c>
      <c r="D1257" t="str" cm="1">
        <f t="array" ref="D12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57">
        <v>3000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 s="6">
        <f>Table1[[#This Row],[pledged]]/Table1[[#This Row],[goal]]</f>
        <v>2.0236666666666667</v>
      </c>
      <c r="Q1257" s="12">
        <f>Table1[[#This Row],[pledged]]/Table1[[#This Row],[backers_count]]</f>
        <v>55.697247706422019</v>
      </c>
      <c r="R1257" t="s">
        <v>8325</v>
      </c>
      <c r="S1257" t="s">
        <v>8326</v>
      </c>
      <c r="T1257" s="17">
        <f>(((Table1[[#This Row],[launched_at]]/60)/60)/24)+DATE(1970,1,1)</f>
        <v>41579.845509259263</v>
      </c>
      <c r="U1257" s="17">
        <f>(((Table1[[#This Row],[deadline]]/60)/60)/24)+DATE(1970,1,1)</f>
        <v>41609.887175925927</v>
      </c>
    </row>
    <row r="1258" spans="1:21">
      <c r="A1258">
        <v>1256</v>
      </c>
      <c r="B1258" s="3" t="s">
        <v>1257</v>
      </c>
      <c r="C1258" s="3" t="s">
        <v>5366</v>
      </c>
      <c r="D1258" t="str" cm="1">
        <f t="array" ref="D12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258">
        <v>30000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 s="6">
        <f>Table1[[#This Row],[pledged]]/Table1[[#This Row],[goal]]</f>
        <v>1.1796376666666666</v>
      </c>
      <c r="Q1258" s="12">
        <f>Table1[[#This Row],[pledged]]/Table1[[#This Row],[backers_count]]</f>
        <v>98.030831024930734</v>
      </c>
      <c r="R1258" t="s">
        <v>8325</v>
      </c>
      <c r="S1258" t="s">
        <v>8326</v>
      </c>
      <c r="T1258" s="17">
        <f>(((Table1[[#This Row],[launched_at]]/60)/60)/24)+DATE(1970,1,1)</f>
        <v>40921.919340277782</v>
      </c>
      <c r="U1258" s="17">
        <f>(((Table1[[#This Row],[deadline]]/60)/60)/24)+DATE(1970,1,1)</f>
        <v>40951.919340277782</v>
      </c>
    </row>
    <row r="1259" spans="1:21">
      <c r="A1259">
        <v>1257</v>
      </c>
      <c r="B1259" s="3" t="s">
        <v>1258</v>
      </c>
      <c r="C1259" s="3" t="s">
        <v>5367</v>
      </c>
      <c r="D1259" t="str" cm="1">
        <f t="array" ref="D12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59">
        <v>5500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 s="6">
        <f>Table1[[#This Row],[pledged]]/Table1[[#This Row],[goal]]</f>
        <v>2.9472727272727273</v>
      </c>
      <c r="Q1259" s="12">
        <f>Table1[[#This Row],[pledged]]/Table1[[#This Row],[backers_count]]</f>
        <v>92.102272727272734</v>
      </c>
      <c r="R1259" t="s">
        <v>8325</v>
      </c>
      <c r="S1259" t="s">
        <v>8326</v>
      </c>
      <c r="T1259" s="17">
        <f>(((Table1[[#This Row],[launched_at]]/60)/60)/24)+DATE(1970,1,1)</f>
        <v>40587.085532407407</v>
      </c>
      <c r="U1259" s="17">
        <f>(((Table1[[#This Row],[deadline]]/60)/60)/24)+DATE(1970,1,1)</f>
        <v>40636.043865740743</v>
      </c>
    </row>
    <row r="1260" spans="1:21">
      <c r="A1260">
        <v>1258</v>
      </c>
      <c r="B1260" s="3" t="s">
        <v>1259</v>
      </c>
      <c r="C1260" s="3" t="s">
        <v>5368</v>
      </c>
      <c r="D1260" t="str" cm="1">
        <f t="array" ref="D12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260">
        <v>12000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 s="6">
        <f>Table1[[#This Row],[pledged]]/Table1[[#This Row],[goal]]</f>
        <v>2.1314633333333335</v>
      </c>
      <c r="Q1260" s="12">
        <f>Table1[[#This Row],[pledged]]/Table1[[#This Row],[backers_count]]</f>
        <v>38.175462686567165</v>
      </c>
      <c r="R1260" t="s">
        <v>8325</v>
      </c>
      <c r="S1260" t="s">
        <v>8326</v>
      </c>
      <c r="T1260" s="17">
        <f>(((Table1[[#This Row],[launched_at]]/60)/60)/24)+DATE(1970,1,1)</f>
        <v>41487.611250000002</v>
      </c>
      <c r="U1260" s="17">
        <f>(((Table1[[#This Row],[deadline]]/60)/60)/24)+DATE(1970,1,1)</f>
        <v>41517.611250000002</v>
      </c>
    </row>
    <row r="1261" spans="1:21">
      <c r="A1261">
        <v>1259</v>
      </c>
      <c r="B1261" s="3" t="s">
        <v>1260</v>
      </c>
      <c r="C1261" s="3" t="s">
        <v>5369</v>
      </c>
      <c r="D1261" t="str" cm="1">
        <f t="array" ref="D12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61">
        <v>2500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 s="6">
        <f>Table1[[#This Row],[pledged]]/Table1[[#This Row],[goal]]</f>
        <v>1.0424</v>
      </c>
      <c r="Q1261" s="12">
        <f>Table1[[#This Row],[pledged]]/Table1[[#This Row],[backers_count]]</f>
        <v>27.145833333333332</v>
      </c>
      <c r="R1261" t="s">
        <v>8325</v>
      </c>
      <c r="S1261" t="s">
        <v>8326</v>
      </c>
      <c r="T1261" s="17">
        <f>(((Table1[[#This Row],[launched_at]]/60)/60)/24)+DATE(1970,1,1)</f>
        <v>41766.970648148148</v>
      </c>
      <c r="U1261" s="17">
        <f>(((Table1[[#This Row],[deadline]]/60)/60)/24)+DATE(1970,1,1)</f>
        <v>41799.165972222225</v>
      </c>
    </row>
    <row r="1262" spans="1:21">
      <c r="A1262">
        <v>1260</v>
      </c>
      <c r="B1262" s="3" t="s">
        <v>1261</v>
      </c>
      <c r="C1262" s="3" t="s">
        <v>5370</v>
      </c>
      <c r="D1262" t="str" cm="1">
        <f t="array" ref="D12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62">
        <v>3300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 s="6">
        <f>Table1[[#This Row],[pledged]]/Table1[[#This Row],[goal]]</f>
        <v>1.1366666666666667</v>
      </c>
      <c r="Q1262" s="12">
        <f>Table1[[#This Row],[pledged]]/Table1[[#This Row],[backers_count]]</f>
        <v>50.689189189189186</v>
      </c>
      <c r="R1262" t="s">
        <v>8325</v>
      </c>
      <c r="S1262" t="s">
        <v>8326</v>
      </c>
      <c r="T1262" s="17">
        <f>(((Table1[[#This Row],[launched_at]]/60)/60)/24)+DATE(1970,1,1)</f>
        <v>41666.842824074076</v>
      </c>
      <c r="U1262" s="17">
        <f>(((Table1[[#This Row],[deadline]]/60)/60)/24)+DATE(1970,1,1)</f>
        <v>41696.842824074076</v>
      </c>
    </row>
    <row r="1263" spans="1:21">
      <c r="A1263">
        <v>1261</v>
      </c>
      <c r="B1263" s="3" t="s">
        <v>1262</v>
      </c>
      <c r="C1263" s="3" t="s">
        <v>5371</v>
      </c>
      <c r="D1263" t="str" cm="1">
        <f t="array" ref="D12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63">
        <v>2000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 s="6">
        <f>Table1[[#This Row],[pledged]]/Table1[[#This Row],[goal]]</f>
        <v>1.0125</v>
      </c>
      <c r="Q1263" s="12">
        <f>Table1[[#This Row],[pledged]]/Table1[[#This Row],[backers_count]]</f>
        <v>38.942307692307693</v>
      </c>
      <c r="R1263" t="s">
        <v>8325</v>
      </c>
      <c r="S1263" t="s">
        <v>8326</v>
      </c>
      <c r="T1263" s="17">
        <f>(((Table1[[#This Row],[launched_at]]/60)/60)/24)+DATE(1970,1,1)</f>
        <v>41638.342905092592</v>
      </c>
      <c r="U1263" s="17">
        <f>(((Table1[[#This Row],[deadline]]/60)/60)/24)+DATE(1970,1,1)</f>
        <v>41668.342905092592</v>
      </c>
    </row>
    <row r="1264" spans="1:21" ht="28.8">
      <c r="A1264">
        <v>1262</v>
      </c>
      <c r="B1264" s="3" t="s">
        <v>1263</v>
      </c>
      <c r="C1264" s="3" t="s">
        <v>5372</v>
      </c>
      <c r="D1264" t="str" cm="1">
        <f t="array" ref="D12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64">
        <v>6500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 s="6">
        <f>Table1[[#This Row],[pledged]]/Table1[[#This Row],[goal]]</f>
        <v>1.2541538461538462</v>
      </c>
      <c r="Q1264" s="12">
        <f>Table1[[#This Row],[pledged]]/Table1[[#This Row],[backers_count]]</f>
        <v>77.638095238095232</v>
      </c>
      <c r="R1264" t="s">
        <v>8325</v>
      </c>
      <c r="S1264" t="s">
        <v>8326</v>
      </c>
      <c r="T1264" s="17">
        <f>(((Table1[[#This Row],[launched_at]]/60)/60)/24)+DATE(1970,1,1)</f>
        <v>41656.762638888889</v>
      </c>
      <c r="U1264" s="17">
        <f>(((Table1[[#This Row],[deadline]]/60)/60)/24)+DATE(1970,1,1)</f>
        <v>41686.762638888889</v>
      </c>
    </row>
    <row r="1265" spans="1:21">
      <c r="A1265">
        <v>1263</v>
      </c>
      <c r="B1265" s="3" t="s">
        <v>1264</v>
      </c>
      <c r="C1265" s="3" t="s">
        <v>5373</v>
      </c>
      <c r="D1265" t="str" cm="1">
        <f t="array" ref="D12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65">
        <v>1500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 s="6">
        <f>Table1[[#This Row],[pledged]]/Table1[[#This Row],[goal]]</f>
        <v>1.19</v>
      </c>
      <c r="Q1265" s="12">
        <f>Table1[[#This Row],[pledged]]/Table1[[#This Row],[backers_count]]</f>
        <v>43.536585365853661</v>
      </c>
      <c r="R1265" t="s">
        <v>8325</v>
      </c>
      <c r="S1265" t="s">
        <v>8326</v>
      </c>
      <c r="T1265" s="17">
        <f>(((Table1[[#This Row],[launched_at]]/60)/60)/24)+DATE(1970,1,1)</f>
        <v>41692.084143518521</v>
      </c>
      <c r="U1265" s="17">
        <f>(((Table1[[#This Row],[deadline]]/60)/60)/24)+DATE(1970,1,1)</f>
        <v>41727.041666666664</v>
      </c>
    </row>
    <row r="1266" spans="1:21">
      <c r="A1266">
        <v>1264</v>
      </c>
      <c r="B1266" s="3" t="s">
        <v>1265</v>
      </c>
      <c r="C1266" s="3" t="s">
        <v>5374</v>
      </c>
      <c r="D1266" t="str" cm="1">
        <f t="array" ref="D12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266">
        <v>650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 s="6">
        <f>Table1[[#This Row],[pledged]]/Table1[[#This Row],[goal]]</f>
        <v>1.6646153846153846</v>
      </c>
      <c r="Q1266" s="12">
        <f>Table1[[#This Row],[pledged]]/Table1[[#This Row],[backers_count]]</f>
        <v>31.823529411764707</v>
      </c>
      <c r="R1266" t="s">
        <v>8325</v>
      </c>
      <c r="S1266" t="s">
        <v>8326</v>
      </c>
      <c r="T1266" s="17">
        <f>(((Table1[[#This Row],[launched_at]]/60)/60)/24)+DATE(1970,1,1)</f>
        <v>41547.662997685184</v>
      </c>
      <c r="U1266" s="17">
        <f>(((Table1[[#This Row],[deadline]]/60)/60)/24)+DATE(1970,1,1)</f>
        <v>41576.662997685184</v>
      </c>
    </row>
    <row r="1267" spans="1:21">
      <c r="A1267">
        <v>1265</v>
      </c>
      <c r="B1267" s="3" t="s">
        <v>1266</v>
      </c>
      <c r="C1267" s="3" t="s">
        <v>5375</v>
      </c>
      <c r="D1267" t="str" cm="1">
        <f t="array" ref="D12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67">
        <v>3500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 s="6">
        <f>Table1[[#This Row],[pledged]]/Table1[[#This Row],[goal]]</f>
        <v>1.1914771428571429</v>
      </c>
      <c r="Q1267" s="12">
        <f>Table1[[#This Row],[pledged]]/Table1[[#This Row],[backers_count]]</f>
        <v>63.184393939393942</v>
      </c>
      <c r="R1267" t="s">
        <v>8325</v>
      </c>
      <c r="S1267" t="s">
        <v>8326</v>
      </c>
      <c r="T1267" s="17">
        <f>(((Table1[[#This Row],[launched_at]]/60)/60)/24)+DATE(1970,1,1)</f>
        <v>40465.655266203699</v>
      </c>
      <c r="U1267" s="17">
        <f>(((Table1[[#This Row],[deadline]]/60)/60)/24)+DATE(1970,1,1)</f>
        <v>40512.655266203699</v>
      </c>
    </row>
    <row r="1268" spans="1:21">
      <c r="A1268">
        <v>1266</v>
      </c>
      <c r="B1268" s="3" t="s">
        <v>1267</v>
      </c>
      <c r="C1268" s="3" t="s">
        <v>5376</v>
      </c>
      <c r="D1268" t="str" cm="1">
        <f t="array" ref="D12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68">
        <v>9500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 s="6">
        <f>Table1[[#This Row],[pledged]]/Table1[[#This Row],[goal]]</f>
        <v>1.0047368421052632</v>
      </c>
      <c r="Q1268" s="12">
        <f>Table1[[#This Row],[pledged]]/Table1[[#This Row],[backers_count]]</f>
        <v>190.9</v>
      </c>
      <c r="R1268" t="s">
        <v>8325</v>
      </c>
      <c r="S1268" t="s">
        <v>8326</v>
      </c>
      <c r="T1268" s="17">
        <f>(((Table1[[#This Row],[launched_at]]/60)/60)/24)+DATE(1970,1,1)</f>
        <v>41620.87667824074</v>
      </c>
      <c r="U1268" s="17">
        <f>(((Table1[[#This Row],[deadline]]/60)/60)/24)+DATE(1970,1,1)</f>
        <v>41650.87667824074</v>
      </c>
    </row>
    <row r="1269" spans="1:21">
      <c r="A1269">
        <v>1267</v>
      </c>
      <c r="B1269" s="3" t="s">
        <v>1268</v>
      </c>
      <c r="C1269" s="3" t="s">
        <v>5377</v>
      </c>
      <c r="D1269" t="str" cm="1">
        <f t="array" ref="D12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269">
        <v>22000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 s="6">
        <f>Table1[[#This Row],[pledged]]/Table1[[#This Row],[goal]]</f>
        <v>1.018</v>
      </c>
      <c r="Q1269" s="12">
        <f>Table1[[#This Row],[pledged]]/Table1[[#This Row],[backers_count]]</f>
        <v>140.85534591194968</v>
      </c>
      <c r="R1269" t="s">
        <v>8325</v>
      </c>
      <c r="S1269" t="s">
        <v>8326</v>
      </c>
      <c r="T1269" s="17">
        <f>(((Table1[[#This Row],[launched_at]]/60)/60)/24)+DATE(1970,1,1)</f>
        <v>41449.585162037038</v>
      </c>
      <c r="U1269" s="17">
        <f>(((Table1[[#This Row],[deadline]]/60)/60)/24)+DATE(1970,1,1)</f>
        <v>41479.585162037038</v>
      </c>
    </row>
    <row r="1270" spans="1:21">
      <c r="A1270">
        <v>1268</v>
      </c>
      <c r="B1270" s="3" t="s">
        <v>1269</v>
      </c>
      <c r="C1270" s="3" t="s">
        <v>5378</v>
      </c>
      <c r="D1270" t="str" cm="1">
        <f t="array" ref="D12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270">
        <v>12000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 s="6">
        <f>Table1[[#This Row],[pledged]]/Table1[[#This Row],[goal]]</f>
        <v>1.1666666666666667</v>
      </c>
      <c r="Q1270" s="12">
        <f>Table1[[#This Row],[pledged]]/Table1[[#This Row],[backers_count]]</f>
        <v>76.92307692307692</v>
      </c>
      <c r="R1270" t="s">
        <v>8325</v>
      </c>
      <c r="S1270" t="s">
        <v>8326</v>
      </c>
      <c r="T1270" s="17">
        <f>(((Table1[[#This Row],[launched_at]]/60)/60)/24)+DATE(1970,1,1)</f>
        <v>41507.845451388886</v>
      </c>
      <c r="U1270" s="17">
        <f>(((Table1[[#This Row],[deadline]]/60)/60)/24)+DATE(1970,1,1)</f>
        <v>41537.845451388886</v>
      </c>
    </row>
    <row r="1271" spans="1:21">
      <c r="A1271">
        <v>1269</v>
      </c>
      <c r="B1271" s="3" t="s">
        <v>1270</v>
      </c>
      <c r="C1271" s="3" t="s">
        <v>5379</v>
      </c>
      <c r="D1271" t="str" cm="1">
        <f t="array" ref="D12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271">
        <v>18800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 s="6">
        <f>Table1[[#This Row],[pledged]]/Table1[[#This Row],[goal]]</f>
        <v>1.0864893617021276</v>
      </c>
      <c r="Q1271" s="12">
        <f>Table1[[#This Row],[pledged]]/Table1[[#This Row],[backers_count]]</f>
        <v>99.15533980582525</v>
      </c>
      <c r="R1271" t="s">
        <v>8325</v>
      </c>
      <c r="S1271" t="s">
        <v>8326</v>
      </c>
      <c r="T1271" s="17">
        <f>(((Table1[[#This Row],[launched_at]]/60)/60)/24)+DATE(1970,1,1)</f>
        <v>42445.823055555549</v>
      </c>
      <c r="U1271" s="17">
        <f>(((Table1[[#This Row],[deadline]]/60)/60)/24)+DATE(1970,1,1)</f>
        <v>42476</v>
      </c>
    </row>
    <row r="1272" spans="1:21">
      <c r="A1272">
        <v>1270</v>
      </c>
      <c r="B1272" s="3" t="s">
        <v>1271</v>
      </c>
      <c r="C1272" s="3" t="s">
        <v>5380</v>
      </c>
      <c r="D1272" t="str" cm="1">
        <f t="array" ref="D12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272">
        <v>10000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 s="6">
        <f>Table1[[#This Row],[pledged]]/Table1[[#This Row],[goal]]</f>
        <v>1.1472</v>
      </c>
      <c r="Q1272" s="12">
        <f>Table1[[#This Row],[pledged]]/Table1[[#This Row],[backers_count]]</f>
        <v>67.881656804733723</v>
      </c>
      <c r="R1272" t="s">
        <v>8325</v>
      </c>
      <c r="S1272" t="s">
        <v>8326</v>
      </c>
      <c r="T1272" s="17">
        <f>(((Table1[[#This Row],[launched_at]]/60)/60)/24)+DATE(1970,1,1)</f>
        <v>40933.856967592597</v>
      </c>
      <c r="U1272" s="17">
        <f>(((Table1[[#This Row],[deadline]]/60)/60)/24)+DATE(1970,1,1)</f>
        <v>40993.815300925926</v>
      </c>
    </row>
    <row r="1273" spans="1:21">
      <c r="A1273">
        <v>1271</v>
      </c>
      <c r="B1273" s="3" t="s">
        <v>1272</v>
      </c>
      <c r="C1273" s="3" t="s">
        <v>5381</v>
      </c>
      <c r="D1273" t="str" cm="1">
        <f t="array" ref="D12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73">
        <v>7500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 s="6">
        <f>Table1[[#This Row],[pledged]]/Table1[[#This Row],[goal]]</f>
        <v>1.018</v>
      </c>
      <c r="Q1273" s="12">
        <f>Table1[[#This Row],[pledged]]/Table1[[#This Row],[backers_count]]</f>
        <v>246.29032258064515</v>
      </c>
      <c r="R1273" t="s">
        <v>8325</v>
      </c>
      <c r="S1273" t="s">
        <v>8326</v>
      </c>
      <c r="T1273" s="17">
        <f>(((Table1[[#This Row],[launched_at]]/60)/60)/24)+DATE(1970,1,1)</f>
        <v>41561.683553240742</v>
      </c>
      <c r="U1273" s="17">
        <f>(((Table1[[#This Row],[deadline]]/60)/60)/24)+DATE(1970,1,1)</f>
        <v>41591.725219907406</v>
      </c>
    </row>
    <row r="1274" spans="1:21">
      <c r="A1274">
        <v>1272</v>
      </c>
      <c r="B1274" s="3" t="s">
        <v>1273</v>
      </c>
      <c r="C1274" s="3" t="s">
        <v>5382</v>
      </c>
      <c r="D1274" t="str" cm="1">
        <f t="array" ref="D12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74">
        <v>5000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 s="6">
        <f>Table1[[#This Row],[pledged]]/Table1[[#This Row],[goal]]</f>
        <v>1.06</v>
      </c>
      <c r="Q1274" s="12">
        <f>Table1[[#This Row],[pledged]]/Table1[[#This Row],[backers_count]]</f>
        <v>189.28571428571428</v>
      </c>
      <c r="R1274" t="s">
        <v>8325</v>
      </c>
      <c r="S1274" t="s">
        <v>8326</v>
      </c>
      <c r="T1274" s="17">
        <f>(((Table1[[#This Row],[launched_at]]/60)/60)/24)+DATE(1970,1,1)</f>
        <v>40274.745127314818</v>
      </c>
      <c r="U1274" s="17">
        <f>(((Table1[[#This Row],[deadline]]/60)/60)/24)+DATE(1970,1,1)</f>
        <v>40344.166666666664</v>
      </c>
    </row>
    <row r="1275" spans="1:21">
      <c r="A1275">
        <v>1273</v>
      </c>
      <c r="B1275" s="3" t="s">
        <v>1274</v>
      </c>
      <c r="C1275" s="3" t="s">
        <v>5383</v>
      </c>
      <c r="D1275" t="str" cm="1">
        <f t="array" ref="D12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75">
        <v>4000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 s="6">
        <f>Table1[[#This Row],[pledged]]/Table1[[#This Row],[goal]]</f>
        <v>1.0349999999999999</v>
      </c>
      <c r="Q1275" s="12">
        <f>Table1[[#This Row],[pledged]]/Table1[[#This Row],[backers_count]]</f>
        <v>76.666666666666671</v>
      </c>
      <c r="R1275" t="s">
        <v>8325</v>
      </c>
      <c r="S1275" t="s">
        <v>8326</v>
      </c>
      <c r="T1275" s="17">
        <f>(((Table1[[#This Row],[launched_at]]/60)/60)/24)+DATE(1970,1,1)</f>
        <v>41852.730219907404</v>
      </c>
      <c r="U1275" s="17">
        <f>(((Table1[[#This Row],[deadline]]/60)/60)/24)+DATE(1970,1,1)</f>
        <v>41882.730219907404</v>
      </c>
    </row>
    <row r="1276" spans="1:21">
      <c r="A1276">
        <v>1274</v>
      </c>
      <c r="B1276" s="3" t="s">
        <v>1275</v>
      </c>
      <c r="C1276" s="3" t="s">
        <v>5384</v>
      </c>
      <c r="D1276" t="str" cm="1">
        <f t="array" ref="D12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276">
        <v>25000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 s="6">
        <f>Table1[[#This Row],[pledged]]/Table1[[#This Row],[goal]]</f>
        <v>1.5497535999999998</v>
      </c>
      <c r="Q1276" s="12">
        <f>Table1[[#This Row],[pledged]]/Table1[[#This Row],[backers_count]]</f>
        <v>82.963254817987149</v>
      </c>
      <c r="R1276" t="s">
        <v>8325</v>
      </c>
      <c r="S1276" t="s">
        <v>8326</v>
      </c>
      <c r="T1276" s="17">
        <f>(((Table1[[#This Row],[launched_at]]/60)/60)/24)+DATE(1970,1,1)</f>
        <v>41116.690104166664</v>
      </c>
      <c r="U1276" s="17">
        <f>(((Table1[[#This Row],[deadline]]/60)/60)/24)+DATE(1970,1,1)</f>
        <v>41151.690104166664</v>
      </c>
    </row>
    <row r="1277" spans="1:21">
      <c r="A1277">
        <v>1275</v>
      </c>
      <c r="B1277" s="3" t="s">
        <v>1276</v>
      </c>
      <c r="C1277" s="3" t="s">
        <v>5385</v>
      </c>
      <c r="D1277" t="str" cm="1">
        <f t="array" ref="D12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277">
        <v>15000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 s="6">
        <f>Table1[[#This Row],[pledged]]/Table1[[#This Row],[goal]]</f>
        <v>1.6214066666666667</v>
      </c>
      <c r="Q1277" s="12">
        <f>Table1[[#This Row],[pledged]]/Table1[[#This Row],[backers_count]]</f>
        <v>62.522107969151669</v>
      </c>
      <c r="R1277" t="s">
        <v>8325</v>
      </c>
      <c r="S1277" t="s">
        <v>8326</v>
      </c>
      <c r="T1277" s="17">
        <f>(((Table1[[#This Row],[launched_at]]/60)/60)/24)+DATE(1970,1,1)</f>
        <v>41458.867905092593</v>
      </c>
      <c r="U1277" s="17">
        <f>(((Table1[[#This Row],[deadline]]/60)/60)/24)+DATE(1970,1,1)</f>
        <v>41493.867905092593</v>
      </c>
    </row>
    <row r="1278" spans="1:21">
      <c r="A1278">
        <v>1276</v>
      </c>
      <c r="B1278" s="3" t="s">
        <v>1277</v>
      </c>
      <c r="C1278" s="3" t="s">
        <v>5386</v>
      </c>
      <c r="D1278" t="str" cm="1">
        <f t="array" ref="D12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78">
        <v>3000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 s="6">
        <f>Table1[[#This Row],[pledged]]/Table1[[#This Row],[goal]]</f>
        <v>1.0442100000000001</v>
      </c>
      <c r="Q1278" s="12">
        <f>Table1[[#This Row],[pledged]]/Table1[[#This Row],[backers_count]]</f>
        <v>46.06808823529412</v>
      </c>
      <c r="R1278" t="s">
        <v>8325</v>
      </c>
      <c r="S1278" t="s">
        <v>8326</v>
      </c>
      <c r="T1278" s="17">
        <f>(((Table1[[#This Row],[launched_at]]/60)/60)/24)+DATE(1970,1,1)</f>
        <v>40007.704247685186</v>
      </c>
      <c r="U1278" s="17">
        <f>(((Table1[[#This Row],[deadline]]/60)/60)/24)+DATE(1970,1,1)</f>
        <v>40057.166666666664</v>
      </c>
    </row>
    <row r="1279" spans="1:21">
      <c r="A1279">
        <v>1277</v>
      </c>
      <c r="B1279" s="3" t="s">
        <v>1278</v>
      </c>
      <c r="C1279" s="3" t="s">
        <v>5387</v>
      </c>
      <c r="D1279" t="str" cm="1">
        <f t="array" ref="D12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279">
        <v>15000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 s="6">
        <f>Table1[[#This Row],[pledged]]/Table1[[#This Row],[goal]]</f>
        <v>1.0612433333333333</v>
      </c>
      <c r="Q1279" s="12">
        <f>Table1[[#This Row],[pledged]]/Table1[[#This Row],[backers_count]]</f>
        <v>38.543946731234868</v>
      </c>
      <c r="R1279" t="s">
        <v>8325</v>
      </c>
      <c r="S1279" t="s">
        <v>8326</v>
      </c>
      <c r="T1279" s="17">
        <f>(((Table1[[#This Row],[launched_at]]/60)/60)/24)+DATE(1970,1,1)</f>
        <v>41121.561886574076</v>
      </c>
      <c r="U1279" s="17">
        <f>(((Table1[[#This Row],[deadline]]/60)/60)/24)+DATE(1970,1,1)</f>
        <v>41156.561886574076</v>
      </c>
    </row>
    <row r="1280" spans="1:21">
      <c r="A1280">
        <v>1278</v>
      </c>
      <c r="B1280" s="3" t="s">
        <v>1279</v>
      </c>
      <c r="C1280" s="3" t="s">
        <v>5388</v>
      </c>
      <c r="D1280" t="str" cm="1">
        <f t="array" ref="D12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80">
        <v>6500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 s="6">
        <f>Table1[[#This Row],[pledged]]/Table1[[#This Row],[goal]]</f>
        <v>1.5493846153846154</v>
      </c>
      <c r="Q1280" s="12">
        <f>Table1[[#This Row],[pledged]]/Table1[[#This Row],[backers_count]]</f>
        <v>53.005263157894738</v>
      </c>
      <c r="R1280" t="s">
        <v>8325</v>
      </c>
      <c r="S1280" t="s">
        <v>8326</v>
      </c>
      <c r="T1280" s="17">
        <f>(((Table1[[#This Row],[launched_at]]/60)/60)/24)+DATE(1970,1,1)</f>
        <v>41786.555162037039</v>
      </c>
      <c r="U1280" s="17">
        <f>(((Table1[[#This Row],[deadline]]/60)/60)/24)+DATE(1970,1,1)</f>
        <v>41815.083333333336</v>
      </c>
    </row>
    <row r="1281" spans="1:21">
      <c r="A1281">
        <v>1279</v>
      </c>
      <c r="B1281" s="3" t="s">
        <v>1280</v>
      </c>
      <c r="C1281" s="3" t="s">
        <v>5389</v>
      </c>
      <c r="D1281" t="str" cm="1">
        <f t="array" ref="D12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281">
        <v>12516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 s="6">
        <f>Table1[[#This Row],[pledged]]/Table1[[#This Row],[goal]]</f>
        <v>1.1077157238734421</v>
      </c>
      <c r="Q1281" s="12">
        <f>Table1[[#This Row],[pledged]]/Table1[[#This Row],[backers_count]]</f>
        <v>73.355396825396824</v>
      </c>
      <c r="R1281" t="s">
        <v>8325</v>
      </c>
      <c r="S1281" t="s">
        <v>8326</v>
      </c>
      <c r="T1281" s="17">
        <f>(((Table1[[#This Row],[launched_at]]/60)/60)/24)+DATE(1970,1,1)</f>
        <v>41682.099189814813</v>
      </c>
      <c r="U1281" s="17">
        <f>(((Table1[[#This Row],[deadline]]/60)/60)/24)+DATE(1970,1,1)</f>
        <v>41722.057523148149</v>
      </c>
    </row>
    <row r="1282" spans="1:21">
      <c r="A1282">
        <v>1280</v>
      </c>
      <c r="B1282" s="3" t="s">
        <v>1281</v>
      </c>
      <c r="C1282" s="3" t="s">
        <v>5390</v>
      </c>
      <c r="D1282" t="str" cm="1">
        <f t="array" ref="D12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282">
        <v>15000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 s="6">
        <f>Table1[[#This Row],[pledged]]/Table1[[#This Row],[goal]]</f>
        <v>1.1091186666666666</v>
      </c>
      <c r="Q1282" s="12">
        <f>Table1[[#This Row],[pledged]]/Table1[[#This Row],[backers_count]]</f>
        <v>127.97523076923076</v>
      </c>
      <c r="R1282" t="s">
        <v>8325</v>
      </c>
      <c r="S1282" t="s">
        <v>8326</v>
      </c>
      <c r="T1282" s="17">
        <f>(((Table1[[#This Row],[launched_at]]/60)/60)/24)+DATE(1970,1,1)</f>
        <v>40513.757569444446</v>
      </c>
      <c r="U1282" s="17">
        <f>(((Table1[[#This Row],[deadline]]/60)/60)/24)+DATE(1970,1,1)</f>
        <v>40603.757569444446</v>
      </c>
    </row>
    <row r="1283" spans="1:21">
      <c r="A1283">
        <v>1281</v>
      </c>
      <c r="B1283" s="3" t="s">
        <v>1282</v>
      </c>
      <c r="C1283" s="3" t="s">
        <v>5391</v>
      </c>
      <c r="D1283" t="str" cm="1">
        <f t="array" ref="D12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283">
        <v>7000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 s="6">
        <f>Table1[[#This Row],[pledged]]/Table1[[#This Row],[goal]]</f>
        <v>1.1071428571428572</v>
      </c>
      <c r="Q1283" s="12">
        <f>Table1[[#This Row],[pledged]]/Table1[[#This Row],[backers_count]]</f>
        <v>104.72972972972973</v>
      </c>
      <c r="R1283" t="s">
        <v>8325</v>
      </c>
      <c r="S1283" t="s">
        <v>8326</v>
      </c>
      <c r="T1283" s="17">
        <f>(((Table1[[#This Row],[launched_at]]/60)/60)/24)+DATE(1970,1,1)</f>
        <v>41463.743472222224</v>
      </c>
      <c r="U1283" s="17">
        <f>(((Table1[[#This Row],[deadline]]/60)/60)/24)+DATE(1970,1,1)</f>
        <v>41483.743472222224</v>
      </c>
    </row>
    <row r="1284" spans="1:21">
      <c r="A1284">
        <v>1282</v>
      </c>
      <c r="B1284" s="3" t="s">
        <v>1283</v>
      </c>
      <c r="C1284" s="3" t="s">
        <v>5392</v>
      </c>
      <c r="D1284" t="str" cm="1">
        <f t="array" ref="D12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284">
        <v>15000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 s="6">
        <f>Table1[[#This Row],[pledged]]/Table1[[#This Row],[goal]]</f>
        <v>1.2361333333333333</v>
      </c>
      <c r="Q1284" s="12">
        <f>Table1[[#This Row],[pledged]]/Table1[[#This Row],[backers_count]]</f>
        <v>67.671532846715323</v>
      </c>
      <c r="R1284" t="s">
        <v>8325</v>
      </c>
      <c r="S1284" t="s">
        <v>8326</v>
      </c>
      <c r="T1284" s="17">
        <f>(((Table1[[#This Row],[launched_at]]/60)/60)/24)+DATE(1970,1,1)</f>
        <v>41586.475173611114</v>
      </c>
      <c r="U1284" s="17">
        <f>(((Table1[[#This Row],[deadline]]/60)/60)/24)+DATE(1970,1,1)</f>
        <v>41617.207638888889</v>
      </c>
    </row>
    <row r="1285" spans="1:21">
      <c r="A1285">
        <v>1283</v>
      </c>
      <c r="B1285" s="3" t="s">
        <v>1284</v>
      </c>
      <c r="C1285" s="3" t="s">
        <v>5393</v>
      </c>
      <c r="D1285" t="str" cm="1">
        <f t="array" ref="D12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85">
        <v>1000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 s="6">
        <f>Table1[[#This Row],[pledged]]/Table1[[#This Row],[goal]]</f>
        <v>2.1105</v>
      </c>
      <c r="Q1285" s="12">
        <f>Table1[[#This Row],[pledged]]/Table1[[#This Row],[backers_count]]</f>
        <v>95.931818181818187</v>
      </c>
      <c r="R1285" t="s">
        <v>8325</v>
      </c>
      <c r="S1285" t="s">
        <v>8326</v>
      </c>
      <c r="T1285" s="17">
        <f>(((Table1[[#This Row],[launched_at]]/60)/60)/24)+DATE(1970,1,1)</f>
        <v>41320.717465277776</v>
      </c>
      <c r="U1285" s="17">
        <f>(((Table1[[#This Row],[deadline]]/60)/60)/24)+DATE(1970,1,1)</f>
        <v>41344.166666666664</v>
      </c>
    </row>
    <row r="1286" spans="1:21">
      <c r="A1286">
        <v>1284</v>
      </c>
      <c r="B1286" s="3" t="s">
        <v>1285</v>
      </c>
      <c r="C1286" s="3" t="s">
        <v>5394</v>
      </c>
      <c r="D1286" t="str" cm="1">
        <f t="array" ref="D12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86">
        <v>2000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 s="6">
        <f>Table1[[#This Row],[pledged]]/Table1[[#This Row],[goal]]</f>
        <v>1.01</v>
      </c>
      <c r="Q1286" s="12">
        <f>Table1[[#This Row],[pledged]]/Table1[[#This Row],[backers_count]]</f>
        <v>65.161290322580641</v>
      </c>
      <c r="R1286" t="s">
        <v>8317</v>
      </c>
      <c r="S1286" t="s">
        <v>8318</v>
      </c>
      <c r="T1286" s="17">
        <f>(((Table1[[#This Row],[launched_at]]/60)/60)/24)+DATE(1970,1,1)</f>
        <v>42712.23474537037</v>
      </c>
      <c r="U1286" s="17">
        <f>(((Table1[[#This Row],[deadline]]/60)/60)/24)+DATE(1970,1,1)</f>
        <v>42735.707638888889</v>
      </c>
    </row>
    <row r="1287" spans="1:21">
      <c r="A1287">
        <v>1285</v>
      </c>
      <c r="B1287" s="3" t="s">
        <v>1286</v>
      </c>
      <c r="C1287" s="3" t="s">
        <v>5395</v>
      </c>
      <c r="D1287" t="str" cm="1">
        <f t="array" ref="D12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87">
        <v>2000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 s="6">
        <f>Table1[[#This Row],[pledged]]/Table1[[#This Row],[goal]]</f>
        <v>1.0165</v>
      </c>
      <c r="Q1287" s="12">
        <f>Table1[[#This Row],[pledged]]/Table1[[#This Row],[backers_count]]</f>
        <v>32.269841269841272</v>
      </c>
      <c r="R1287" t="s">
        <v>8317</v>
      </c>
      <c r="S1287" t="s">
        <v>8318</v>
      </c>
      <c r="T1287" s="17">
        <f>(((Table1[[#This Row],[launched_at]]/60)/60)/24)+DATE(1970,1,1)</f>
        <v>42160.583043981482</v>
      </c>
      <c r="U1287" s="17">
        <f>(((Table1[[#This Row],[deadline]]/60)/60)/24)+DATE(1970,1,1)</f>
        <v>42175.583043981482</v>
      </c>
    </row>
    <row r="1288" spans="1:21">
      <c r="A1288">
        <v>1286</v>
      </c>
      <c r="B1288" s="3" t="s">
        <v>1287</v>
      </c>
      <c r="C1288" s="3" t="s">
        <v>5396</v>
      </c>
      <c r="D1288" t="str" cm="1">
        <f t="array" ref="D12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88">
        <v>1500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 s="6">
        <f>Table1[[#This Row],[pledged]]/Table1[[#This Row],[goal]]</f>
        <v>1.0833333333333333</v>
      </c>
      <c r="Q1288" s="12">
        <f>Table1[[#This Row],[pledged]]/Table1[[#This Row],[backers_count]]</f>
        <v>81.25</v>
      </c>
      <c r="R1288" t="s">
        <v>8317</v>
      </c>
      <c r="S1288" t="s">
        <v>8318</v>
      </c>
      <c r="T1288" s="17">
        <f>(((Table1[[#This Row],[launched_at]]/60)/60)/24)+DATE(1970,1,1)</f>
        <v>42039.384571759263</v>
      </c>
      <c r="U1288" s="17">
        <f>(((Table1[[#This Row],[deadline]]/60)/60)/24)+DATE(1970,1,1)</f>
        <v>42052.583333333328</v>
      </c>
    </row>
    <row r="1289" spans="1:21" ht="43.2">
      <c r="A1289">
        <v>1287</v>
      </c>
      <c r="B1289" s="3" t="s">
        <v>1288</v>
      </c>
      <c r="C1289" s="3" t="s">
        <v>5397</v>
      </c>
      <c r="D1289" t="str" cm="1">
        <f t="array" ref="D12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289">
        <v>250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 s="6">
        <f>Table1[[#This Row],[pledged]]/Table1[[#This Row],[goal]]</f>
        <v>2.42</v>
      </c>
      <c r="Q1289" s="12">
        <f>Table1[[#This Row],[pledged]]/Table1[[#This Row],[backers_count]]</f>
        <v>24.2</v>
      </c>
      <c r="R1289" t="s">
        <v>8317</v>
      </c>
      <c r="S1289" t="s">
        <v>8318</v>
      </c>
      <c r="T1289" s="17">
        <f>(((Table1[[#This Row],[launched_at]]/60)/60)/24)+DATE(1970,1,1)</f>
        <v>42107.621018518519</v>
      </c>
      <c r="U1289" s="17">
        <f>(((Table1[[#This Row],[deadline]]/60)/60)/24)+DATE(1970,1,1)</f>
        <v>42167.621018518519</v>
      </c>
    </row>
    <row r="1290" spans="1:21">
      <c r="A1290">
        <v>1288</v>
      </c>
      <c r="B1290" s="3" t="s">
        <v>1289</v>
      </c>
      <c r="C1290" s="3" t="s">
        <v>5398</v>
      </c>
      <c r="D1290" t="str" cm="1">
        <f t="array" ref="D12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90">
        <v>4000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 s="6">
        <f>Table1[[#This Row],[pledged]]/Table1[[#This Row],[goal]]</f>
        <v>1.0044999999999999</v>
      </c>
      <c r="Q1290" s="12">
        <f>Table1[[#This Row],[pledged]]/Table1[[#This Row],[backers_count]]</f>
        <v>65.868852459016395</v>
      </c>
      <c r="R1290" t="s">
        <v>8317</v>
      </c>
      <c r="S1290" t="s">
        <v>8318</v>
      </c>
      <c r="T1290" s="17">
        <f>(((Table1[[#This Row],[launched_at]]/60)/60)/24)+DATE(1970,1,1)</f>
        <v>42561.154664351852</v>
      </c>
      <c r="U1290" s="17">
        <f>(((Table1[[#This Row],[deadline]]/60)/60)/24)+DATE(1970,1,1)</f>
        <v>42592.166666666672</v>
      </c>
    </row>
    <row r="1291" spans="1:21">
      <c r="A1291">
        <v>1289</v>
      </c>
      <c r="B1291" s="3" t="s">
        <v>1290</v>
      </c>
      <c r="C1291" s="3" t="s">
        <v>5399</v>
      </c>
      <c r="D1291" t="str" cm="1">
        <f t="array" ref="D12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91">
        <v>1500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 s="6">
        <f>Table1[[#This Row],[pledged]]/Table1[[#This Row],[goal]]</f>
        <v>1.2506666666666666</v>
      </c>
      <c r="Q1291" s="12">
        <f>Table1[[#This Row],[pledged]]/Table1[[#This Row],[backers_count]]</f>
        <v>36.07692307692308</v>
      </c>
      <c r="R1291" t="s">
        <v>8317</v>
      </c>
      <c r="S1291" t="s">
        <v>8318</v>
      </c>
      <c r="T1291" s="17">
        <f>(((Table1[[#This Row],[launched_at]]/60)/60)/24)+DATE(1970,1,1)</f>
        <v>42709.134780092587</v>
      </c>
      <c r="U1291" s="17">
        <f>(((Table1[[#This Row],[deadline]]/60)/60)/24)+DATE(1970,1,1)</f>
        <v>42739.134780092587</v>
      </c>
    </row>
    <row r="1292" spans="1:21">
      <c r="A1292">
        <v>1290</v>
      </c>
      <c r="B1292" s="3" t="s">
        <v>1291</v>
      </c>
      <c r="C1292" s="3" t="s">
        <v>5400</v>
      </c>
      <c r="D1292" t="str" cm="1">
        <f t="array" ref="D12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92">
        <v>3500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 s="6">
        <f>Table1[[#This Row],[pledged]]/Table1[[#This Row],[goal]]</f>
        <v>1.0857142857142856</v>
      </c>
      <c r="Q1292" s="12">
        <f>Table1[[#This Row],[pledged]]/Table1[[#This Row],[backers_count]]</f>
        <v>44.186046511627907</v>
      </c>
      <c r="R1292" t="s">
        <v>8317</v>
      </c>
      <c r="S1292" t="s">
        <v>8318</v>
      </c>
      <c r="T1292" s="17">
        <f>(((Table1[[#This Row],[launched_at]]/60)/60)/24)+DATE(1970,1,1)</f>
        <v>42086.614942129629</v>
      </c>
      <c r="U1292" s="17">
        <f>(((Table1[[#This Row],[deadline]]/60)/60)/24)+DATE(1970,1,1)</f>
        <v>42117.290972222225</v>
      </c>
    </row>
    <row r="1293" spans="1:21">
      <c r="A1293">
        <v>1291</v>
      </c>
      <c r="B1293" s="3" t="s">
        <v>1292</v>
      </c>
      <c r="C1293" s="3" t="s">
        <v>5401</v>
      </c>
      <c r="D1293" t="str" cm="1">
        <f t="array" ref="D12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93">
        <v>3000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 s="6">
        <f>Table1[[#This Row],[pledged]]/Table1[[#This Row],[goal]]</f>
        <v>1.4570000000000001</v>
      </c>
      <c r="Q1293" s="12">
        <f>Table1[[#This Row],[pledged]]/Table1[[#This Row],[backers_count]]</f>
        <v>104.07142857142857</v>
      </c>
      <c r="R1293" t="s">
        <v>8317</v>
      </c>
      <c r="S1293" t="s">
        <v>8318</v>
      </c>
      <c r="T1293" s="17">
        <f>(((Table1[[#This Row],[launched_at]]/60)/60)/24)+DATE(1970,1,1)</f>
        <v>42064.652673611112</v>
      </c>
      <c r="U1293" s="17">
        <f>(((Table1[[#This Row],[deadline]]/60)/60)/24)+DATE(1970,1,1)</f>
        <v>42101.291666666672</v>
      </c>
    </row>
    <row r="1294" spans="1:21">
      <c r="A1294">
        <v>1292</v>
      </c>
      <c r="B1294" s="3" t="s">
        <v>1293</v>
      </c>
      <c r="C1294" s="3" t="s">
        <v>5402</v>
      </c>
      <c r="D1294" t="str" cm="1">
        <f t="array" ref="D12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94">
        <v>1700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 s="6">
        <f>Table1[[#This Row],[pledged]]/Table1[[#This Row],[goal]]</f>
        <v>1.1000000000000001</v>
      </c>
      <c r="Q1294" s="12">
        <f>Table1[[#This Row],[pledged]]/Table1[[#This Row],[backers_count]]</f>
        <v>35.96153846153846</v>
      </c>
      <c r="R1294" t="s">
        <v>8317</v>
      </c>
      <c r="S1294" t="s">
        <v>8318</v>
      </c>
      <c r="T1294" s="17">
        <f>(((Table1[[#This Row],[launched_at]]/60)/60)/24)+DATE(1970,1,1)</f>
        <v>42256.764212962968</v>
      </c>
      <c r="U1294" s="17">
        <f>(((Table1[[#This Row],[deadline]]/60)/60)/24)+DATE(1970,1,1)</f>
        <v>42283.957638888889</v>
      </c>
    </row>
    <row r="1295" spans="1:21">
      <c r="A1295">
        <v>1293</v>
      </c>
      <c r="B1295" s="3" t="s">
        <v>1294</v>
      </c>
      <c r="C1295" s="3" t="s">
        <v>5403</v>
      </c>
      <c r="D1295" t="str" cm="1">
        <f t="array" ref="D12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295">
        <v>15000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 s="6">
        <f>Table1[[#This Row],[pledged]]/Table1[[#This Row],[goal]]</f>
        <v>1.0223333333333333</v>
      </c>
      <c r="Q1295" s="12">
        <f>Table1[[#This Row],[pledged]]/Table1[[#This Row],[backers_count]]</f>
        <v>127.79166666666667</v>
      </c>
      <c r="R1295" t="s">
        <v>8317</v>
      </c>
      <c r="S1295" t="s">
        <v>8318</v>
      </c>
      <c r="T1295" s="17">
        <f>(((Table1[[#This Row],[launched_at]]/60)/60)/24)+DATE(1970,1,1)</f>
        <v>42292.701053240744</v>
      </c>
      <c r="U1295" s="17">
        <f>(((Table1[[#This Row],[deadline]]/60)/60)/24)+DATE(1970,1,1)</f>
        <v>42322.742719907401</v>
      </c>
    </row>
    <row r="1296" spans="1:21">
      <c r="A1296">
        <v>1294</v>
      </c>
      <c r="B1296" s="3" t="s">
        <v>1295</v>
      </c>
      <c r="C1296" s="3" t="s">
        <v>5404</v>
      </c>
      <c r="D1296" t="str" cm="1">
        <f t="array" ref="D12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296">
        <v>500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 s="6">
        <f>Table1[[#This Row],[pledged]]/Table1[[#This Row],[goal]]</f>
        <v>1.22</v>
      </c>
      <c r="Q1296" s="12">
        <f>Table1[[#This Row],[pledged]]/Table1[[#This Row],[backers_count]]</f>
        <v>27.727272727272727</v>
      </c>
      <c r="R1296" t="s">
        <v>8317</v>
      </c>
      <c r="S1296" t="s">
        <v>8318</v>
      </c>
      <c r="T1296" s="17">
        <f>(((Table1[[#This Row],[launched_at]]/60)/60)/24)+DATE(1970,1,1)</f>
        <v>42278.453668981485</v>
      </c>
      <c r="U1296" s="17">
        <f>(((Table1[[#This Row],[deadline]]/60)/60)/24)+DATE(1970,1,1)</f>
        <v>42296.458333333328</v>
      </c>
    </row>
    <row r="1297" spans="1:21">
      <c r="A1297">
        <v>1295</v>
      </c>
      <c r="B1297" s="3" t="s">
        <v>1296</v>
      </c>
      <c r="C1297" s="3" t="s">
        <v>5405</v>
      </c>
      <c r="D1297" t="str" cm="1">
        <f t="array" ref="D12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297">
        <v>2500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 s="6">
        <f>Table1[[#This Row],[pledged]]/Table1[[#This Row],[goal]]</f>
        <v>1.0196000000000001</v>
      </c>
      <c r="Q1297" s="12">
        <f>Table1[[#This Row],[pledged]]/Table1[[#This Row],[backers_count]]</f>
        <v>39.828125</v>
      </c>
      <c r="R1297" t="s">
        <v>8317</v>
      </c>
      <c r="S1297" t="s">
        <v>8318</v>
      </c>
      <c r="T1297" s="17">
        <f>(((Table1[[#This Row],[launched_at]]/60)/60)/24)+DATE(1970,1,1)</f>
        <v>42184.572881944448</v>
      </c>
      <c r="U1297" s="17">
        <f>(((Table1[[#This Row],[deadline]]/60)/60)/24)+DATE(1970,1,1)</f>
        <v>42214.708333333328</v>
      </c>
    </row>
    <row r="1298" spans="1:21">
      <c r="A1298">
        <v>1296</v>
      </c>
      <c r="B1298" s="3" t="s">
        <v>1297</v>
      </c>
      <c r="C1298" s="3" t="s">
        <v>5406</v>
      </c>
      <c r="D1298" t="str" cm="1">
        <f t="array" ref="D12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298">
        <v>850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 s="6">
        <f>Table1[[#This Row],[pledged]]/Table1[[#This Row],[goal]]</f>
        <v>1.411764705882353</v>
      </c>
      <c r="Q1298" s="12">
        <f>Table1[[#This Row],[pledged]]/Table1[[#This Row],[backers_count]]</f>
        <v>52.173913043478258</v>
      </c>
      <c r="R1298" t="s">
        <v>8317</v>
      </c>
      <c r="S1298" t="s">
        <v>8318</v>
      </c>
      <c r="T1298" s="17">
        <f>(((Table1[[#This Row],[launched_at]]/60)/60)/24)+DATE(1970,1,1)</f>
        <v>42423.050613425927</v>
      </c>
      <c r="U1298" s="17">
        <f>(((Table1[[#This Row],[deadline]]/60)/60)/24)+DATE(1970,1,1)</f>
        <v>42443.008946759262</v>
      </c>
    </row>
    <row r="1299" spans="1:21">
      <c r="A1299">
        <v>1297</v>
      </c>
      <c r="B1299" s="3" t="s">
        <v>1298</v>
      </c>
      <c r="C1299" s="3" t="s">
        <v>5407</v>
      </c>
      <c r="D1299" t="str" cm="1">
        <f t="array" ref="D12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299">
        <v>20000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 s="6">
        <f>Table1[[#This Row],[pledged]]/Table1[[#This Row],[goal]]</f>
        <v>1.0952500000000001</v>
      </c>
      <c r="Q1299" s="12">
        <f>Table1[[#This Row],[pledged]]/Table1[[#This Row],[backers_count]]</f>
        <v>92.037815126050418</v>
      </c>
      <c r="R1299" t="s">
        <v>8317</v>
      </c>
      <c r="S1299" t="s">
        <v>8318</v>
      </c>
      <c r="T1299" s="17">
        <f>(((Table1[[#This Row],[launched_at]]/60)/60)/24)+DATE(1970,1,1)</f>
        <v>42461.747199074074</v>
      </c>
      <c r="U1299" s="17">
        <f>(((Table1[[#This Row],[deadline]]/60)/60)/24)+DATE(1970,1,1)</f>
        <v>42491.747199074074</v>
      </c>
    </row>
    <row r="1300" spans="1:21">
      <c r="A1300">
        <v>1298</v>
      </c>
      <c r="B1300" s="3" t="s">
        <v>1299</v>
      </c>
      <c r="C1300" s="3" t="s">
        <v>5408</v>
      </c>
      <c r="D1300" t="str" cm="1">
        <f t="array" ref="D13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00">
        <v>2000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 s="6">
        <f>Table1[[#This Row],[pledged]]/Table1[[#This Row],[goal]]</f>
        <v>1.0465</v>
      </c>
      <c r="Q1300" s="12">
        <f>Table1[[#This Row],[pledged]]/Table1[[#This Row],[backers_count]]</f>
        <v>63.424242424242422</v>
      </c>
      <c r="R1300" t="s">
        <v>8317</v>
      </c>
      <c r="S1300" t="s">
        <v>8318</v>
      </c>
      <c r="T1300" s="17">
        <f>(((Table1[[#This Row],[launched_at]]/60)/60)/24)+DATE(1970,1,1)</f>
        <v>42458.680925925932</v>
      </c>
      <c r="U1300" s="17">
        <f>(((Table1[[#This Row],[deadline]]/60)/60)/24)+DATE(1970,1,1)</f>
        <v>42488.680925925932</v>
      </c>
    </row>
    <row r="1301" spans="1:21">
      <c r="A1301">
        <v>1299</v>
      </c>
      <c r="B1301" s="3" t="s">
        <v>1300</v>
      </c>
      <c r="C1301" s="3" t="s">
        <v>5409</v>
      </c>
      <c r="D1301" t="str" cm="1">
        <f t="array" ref="D13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01">
        <v>3500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 s="6">
        <f>Table1[[#This Row],[pledged]]/Table1[[#This Row],[goal]]</f>
        <v>1.24</v>
      </c>
      <c r="Q1301" s="12">
        <f>Table1[[#This Row],[pledged]]/Table1[[#This Row],[backers_count]]</f>
        <v>135.625</v>
      </c>
      <c r="R1301" t="s">
        <v>8317</v>
      </c>
      <c r="S1301" t="s">
        <v>8318</v>
      </c>
      <c r="T1301" s="17">
        <f>(((Table1[[#This Row],[launched_at]]/60)/60)/24)+DATE(1970,1,1)</f>
        <v>42169.814340277779</v>
      </c>
      <c r="U1301" s="17">
        <f>(((Table1[[#This Row],[deadline]]/60)/60)/24)+DATE(1970,1,1)</f>
        <v>42199.814340277779</v>
      </c>
    </row>
    <row r="1302" spans="1:21">
      <c r="A1302">
        <v>1300</v>
      </c>
      <c r="B1302" s="3" t="s">
        <v>1301</v>
      </c>
      <c r="C1302" s="3" t="s">
        <v>5410</v>
      </c>
      <c r="D1302" t="str" cm="1">
        <f t="array" ref="D13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02">
        <v>3000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 s="6">
        <f>Table1[[#This Row],[pledged]]/Table1[[#This Row],[goal]]</f>
        <v>1.35</v>
      </c>
      <c r="Q1302" s="12">
        <f>Table1[[#This Row],[pledged]]/Table1[[#This Row],[backers_count]]</f>
        <v>168.75</v>
      </c>
      <c r="R1302" t="s">
        <v>8317</v>
      </c>
      <c r="S1302" t="s">
        <v>8318</v>
      </c>
      <c r="T1302" s="17">
        <f>(((Table1[[#This Row],[launched_at]]/60)/60)/24)+DATE(1970,1,1)</f>
        <v>42483.675208333334</v>
      </c>
      <c r="U1302" s="17">
        <f>(((Table1[[#This Row],[deadline]]/60)/60)/24)+DATE(1970,1,1)</f>
        <v>42522.789583333331</v>
      </c>
    </row>
    <row r="1303" spans="1:21">
      <c r="A1303">
        <v>1301</v>
      </c>
      <c r="B1303" s="3" t="s">
        <v>1302</v>
      </c>
      <c r="C1303" s="3" t="s">
        <v>5411</v>
      </c>
      <c r="D1303" t="str" cm="1">
        <f t="array" ref="D13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03">
        <v>2000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 s="6">
        <f>Table1[[#This Row],[pledged]]/Table1[[#This Row],[goal]]</f>
        <v>1.0275000000000001</v>
      </c>
      <c r="Q1303" s="12">
        <f>Table1[[#This Row],[pledged]]/Table1[[#This Row],[backers_count]]</f>
        <v>70.862068965517238</v>
      </c>
      <c r="R1303" t="s">
        <v>8317</v>
      </c>
      <c r="S1303" t="s">
        <v>8318</v>
      </c>
      <c r="T1303" s="17">
        <f>(((Table1[[#This Row],[launched_at]]/60)/60)/24)+DATE(1970,1,1)</f>
        <v>42195.749745370369</v>
      </c>
      <c r="U1303" s="17">
        <f>(((Table1[[#This Row],[deadline]]/60)/60)/24)+DATE(1970,1,1)</f>
        <v>42206.125</v>
      </c>
    </row>
    <row r="1304" spans="1:21">
      <c r="A1304">
        <v>1302</v>
      </c>
      <c r="B1304" s="3" t="s">
        <v>1303</v>
      </c>
      <c r="C1304" s="3" t="s">
        <v>5412</v>
      </c>
      <c r="D1304" t="str" cm="1">
        <f t="array" ref="D13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04">
        <v>2500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 s="6">
        <f>Table1[[#This Row],[pledged]]/Table1[[#This Row],[goal]]</f>
        <v>1</v>
      </c>
      <c r="Q1304" s="12">
        <f>Table1[[#This Row],[pledged]]/Table1[[#This Row],[backers_count]]</f>
        <v>50</v>
      </c>
      <c r="R1304" t="s">
        <v>8317</v>
      </c>
      <c r="S1304" t="s">
        <v>8318</v>
      </c>
      <c r="T1304" s="17">
        <f>(((Table1[[#This Row],[launched_at]]/60)/60)/24)+DATE(1970,1,1)</f>
        <v>42675.057997685188</v>
      </c>
      <c r="U1304" s="17">
        <f>(((Table1[[#This Row],[deadline]]/60)/60)/24)+DATE(1970,1,1)</f>
        <v>42705.099664351852</v>
      </c>
    </row>
    <row r="1305" spans="1:21">
      <c r="A1305">
        <v>1303</v>
      </c>
      <c r="B1305" s="3" t="s">
        <v>1304</v>
      </c>
      <c r="C1305" s="3" t="s">
        <v>5413</v>
      </c>
      <c r="D1305" t="str" cm="1">
        <f t="array" ref="D13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05">
        <v>3500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 s="6">
        <f>Table1[[#This Row],[pledged]]/Table1[[#This Row],[goal]]</f>
        <v>1.3026085714285716</v>
      </c>
      <c r="Q1305" s="12">
        <f>Table1[[#This Row],[pledged]]/Table1[[#This Row],[backers_count]]</f>
        <v>42.214166666666671</v>
      </c>
      <c r="R1305" t="s">
        <v>8317</v>
      </c>
      <c r="S1305" t="s">
        <v>8318</v>
      </c>
      <c r="T1305" s="17">
        <f>(((Table1[[#This Row],[launched_at]]/60)/60)/24)+DATE(1970,1,1)</f>
        <v>42566.441203703704</v>
      </c>
      <c r="U1305" s="17">
        <f>(((Table1[[#This Row],[deadline]]/60)/60)/24)+DATE(1970,1,1)</f>
        <v>42582.458333333328</v>
      </c>
    </row>
    <row r="1306" spans="1:21">
      <c r="A1306">
        <v>1304</v>
      </c>
      <c r="B1306" s="3" t="s">
        <v>1305</v>
      </c>
      <c r="C1306" s="3" t="s">
        <v>5414</v>
      </c>
      <c r="D1306" t="str" cm="1">
        <f t="array" ref="D13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1306">
        <v>40000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 s="6">
        <f>Table1[[#This Row],[pledged]]/Table1[[#This Row],[goal]]</f>
        <v>0.39627499999999999</v>
      </c>
      <c r="Q1306" s="12">
        <f>Table1[[#This Row],[pledged]]/Table1[[#This Row],[backers_count]]</f>
        <v>152.41346153846155</v>
      </c>
      <c r="R1306" t="s">
        <v>8319</v>
      </c>
      <c r="S1306" t="s">
        <v>8321</v>
      </c>
      <c r="T1306" s="17">
        <f>(((Table1[[#This Row],[launched_at]]/60)/60)/24)+DATE(1970,1,1)</f>
        <v>42747.194502314815</v>
      </c>
      <c r="U1306" s="17">
        <f>(((Table1[[#This Row],[deadline]]/60)/60)/24)+DATE(1970,1,1)</f>
        <v>42807.152835648143</v>
      </c>
    </row>
    <row r="1307" spans="1:21">
      <c r="A1307">
        <v>1305</v>
      </c>
      <c r="B1307" s="3" t="s">
        <v>1306</v>
      </c>
      <c r="C1307" s="3" t="s">
        <v>5415</v>
      </c>
      <c r="D1307" t="str" cm="1">
        <f t="array" ref="D13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307">
        <v>30000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 s="6">
        <f>Table1[[#This Row],[pledged]]/Table1[[#This Row],[goal]]</f>
        <v>0.25976666666666665</v>
      </c>
      <c r="Q1307" s="12">
        <f>Table1[[#This Row],[pledged]]/Table1[[#This Row],[backers_count]]</f>
        <v>90.616279069767444</v>
      </c>
      <c r="R1307" t="s">
        <v>8319</v>
      </c>
      <c r="S1307" t="s">
        <v>8321</v>
      </c>
      <c r="T1307" s="17">
        <f>(((Table1[[#This Row],[launched_at]]/60)/60)/24)+DATE(1970,1,1)</f>
        <v>42543.665601851855</v>
      </c>
      <c r="U1307" s="17">
        <f>(((Table1[[#This Row],[deadline]]/60)/60)/24)+DATE(1970,1,1)</f>
        <v>42572.729166666672</v>
      </c>
    </row>
    <row r="1308" spans="1:21">
      <c r="A1308">
        <v>1306</v>
      </c>
      <c r="B1308" s="3" t="s">
        <v>1307</v>
      </c>
      <c r="C1308" s="3" t="s">
        <v>5416</v>
      </c>
      <c r="D1308" t="str" cm="1">
        <f t="array" ref="D13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08">
        <v>110000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 s="6">
        <f>Table1[[#This Row],[pledged]]/Table1[[#This Row],[goal]]</f>
        <v>0.65246363636363636</v>
      </c>
      <c r="Q1308" s="12">
        <f>Table1[[#This Row],[pledged]]/Table1[[#This Row],[backers_count]]</f>
        <v>201.60393258426967</v>
      </c>
      <c r="R1308" t="s">
        <v>8319</v>
      </c>
      <c r="S1308" t="s">
        <v>8321</v>
      </c>
      <c r="T1308" s="17">
        <f>(((Table1[[#This Row],[launched_at]]/60)/60)/24)+DATE(1970,1,1)</f>
        <v>41947.457569444443</v>
      </c>
      <c r="U1308" s="17">
        <f>(((Table1[[#This Row],[deadline]]/60)/60)/24)+DATE(1970,1,1)</f>
        <v>41977.457569444443</v>
      </c>
    </row>
    <row r="1309" spans="1:21">
      <c r="A1309">
        <v>1307</v>
      </c>
      <c r="B1309" s="3" t="s">
        <v>1308</v>
      </c>
      <c r="C1309" s="3" t="s">
        <v>5417</v>
      </c>
      <c r="D1309" t="str" cm="1">
        <f t="array" ref="D13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09">
        <v>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 s="6">
        <f>Table1[[#This Row],[pledged]]/Table1[[#This Row],[goal]]</f>
        <v>0.11514000000000001</v>
      </c>
      <c r="Q1309" s="12">
        <f>Table1[[#This Row],[pledged]]/Table1[[#This Row],[backers_count]]</f>
        <v>127.93333333333334</v>
      </c>
      <c r="R1309" t="s">
        <v>8319</v>
      </c>
      <c r="S1309" t="s">
        <v>8321</v>
      </c>
      <c r="T1309" s="17">
        <f>(((Table1[[#This Row],[launched_at]]/60)/60)/24)+DATE(1970,1,1)</f>
        <v>42387.503229166665</v>
      </c>
      <c r="U1309" s="17">
        <f>(((Table1[[#This Row],[deadline]]/60)/60)/24)+DATE(1970,1,1)</f>
        <v>42417.503229166665</v>
      </c>
    </row>
    <row r="1310" spans="1:21">
      <c r="A1310">
        <v>1308</v>
      </c>
      <c r="B1310" s="3" t="s">
        <v>1309</v>
      </c>
      <c r="C1310" s="3" t="s">
        <v>5418</v>
      </c>
      <c r="D1310" t="str" cm="1">
        <f t="array" ref="D13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310">
        <v>10000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 s="6">
        <f>Table1[[#This Row],[pledged]]/Table1[[#This Row],[goal]]</f>
        <v>0.11360000000000001</v>
      </c>
      <c r="Q1310" s="12">
        <f>Table1[[#This Row],[pledged]]/Table1[[#This Row],[backers_count]]</f>
        <v>29.894736842105264</v>
      </c>
      <c r="R1310" t="s">
        <v>8319</v>
      </c>
      <c r="S1310" t="s">
        <v>8321</v>
      </c>
      <c r="T1310" s="17">
        <f>(((Table1[[#This Row],[launched_at]]/60)/60)/24)+DATE(1970,1,1)</f>
        <v>42611.613564814819</v>
      </c>
      <c r="U1310" s="17">
        <f>(((Table1[[#This Row],[deadline]]/60)/60)/24)+DATE(1970,1,1)</f>
        <v>42651.613564814819</v>
      </c>
    </row>
    <row r="1311" spans="1:21">
      <c r="A1311">
        <v>1309</v>
      </c>
      <c r="B1311" s="3" t="s">
        <v>1310</v>
      </c>
      <c r="C1311" s="3" t="s">
        <v>5419</v>
      </c>
      <c r="D1311" t="str" cm="1">
        <f t="array" ref="D13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311">
        <v>11500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 s="6">
        <f>Table1[[#This Row],[pledged]]/Table1[[#This Row],[goal]]</f>
        <v>1.1199130434782609</v>
      </c>
      <c r="Q1311" s="12">
        <f>Table1[[#This Row],[pledged]]/Table1[[#This Row],[backers_count]]</f>
        <v>367.97142857142859</v>
      </c>
      <c r="R1311" t="s">
        <v>8319</v>
      </c>
      <c r="S1311" t="s">
        <v>8321</v>
      </c>
      <c r="T1311" s="17">
        <f>(((Table1[[#This Row],[launched_at]]/60)/60)/24)+DATE(1970,1,1)</f>
        <v>42257.882731481484</v>
      </c>
      <c r="U1311" s="17">
        <f>(((Table1[[#This Row],[deadline]]/60)/60)/24)+DATE(1970,1,1)</f>
        <v>42292.882731481484</v>
      </c>
    </row>
    <row r="1312" spans="1:21">
      <c r="A1312">
        <v>1310</v>
      </c>
      <c r="B1312" s="3" t="s">
        <v>1311</v>
      </c>
      <c r="C1312" s="3" t="s">
        <v>5420</v>
      </c>
      <c r="D1312" t="str" cm="1">
        <f t="array" ref="D13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312">
        <v>20000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 s="6">
        <f>Table1[[#This Row],[pledged]]/Table1[[#This Row],[goal]]</f>
        <v>0.155</v>
      </c>
      <c r="Q1312" s="12">
        <f>Table1[[#This Row],[pledged]]/Table1[[#This Row],[backers_count]]</f>
        <v>129.16666666666666</v>
      </c>
      <c r="R1312" t="s">
        <v>8319</v>
      </c>
      <c r="S1312" t="s">
        <v>8321</v>
      </c>
      <c r="T1312" s="17">
        <f>(((Table1[[#This Row],[launched_at]]/60)/60)/24)+DATE(1970,1,1)</f>
        <v>42556.667245370365</v>
      </c>
      <c r="U1312" s="17">
        <f>(((Table1[[#This Row],[deadline]]/60)/60)/24)+DATE(1970,1,1)</f>
        <v>42601.667245370365</v>
      </c>
    </row>
    <row r="1313" spans="1:21">
      <c r="A1313">
        <v>1311</v>
      </c>
      <c r="B1313" s="3" t="s">
        <v>1312</v>
      </c>
      <c r="C1313" s="3" t="s">
        <v>5421</v>
      </c>
      <c r="D1313" t="str" cm="1">
        <f t="array" ref="D13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13">
        <v>250000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 s="6">
        <f>Table1[[#This Row],[pledged]]/Table1[[#This Row],[goal]]</f>
        <v>0.32028000000000001</v>
      </c>
      <c r="Q1313" s="12">
        <f>Table1[[#This Row],[pledged]]/Table1[[#This Row],[backers_count]]</f>
        <v>800.7</v>
      </c>
      <c r="R1313" t="s">
        <v>8319</v>
      </c>
      <c r="S1313" t="s">
        <v>8321</v>
      </c>
      <c r="T1313" s="17">
        <f>(((Table1[[#This Row],[launched_at]]/60)/60)/24)+DATE(1970,1,1)</f>
        <v>42669.802303240736</v>
      </c>
      <c r="U1313" s="17">
        <f>(((Table1[[#This Row],[deadline]]/60)/60)/24)+DATE(1970,1,1)</f>
        <v>42704.843969907408</v>
      </c>
    </row>
    <row r="1314" spans="1:21">
      <c r="A1314">
        <v>1312</v>
      </c>
      <c r="B1314" s="3" t="s">
        <v>1313</v>
      </c>
      <c r="C1314" s="3" t="s">
        <v>5422</v>
      </c>
      <c r="D1314" t="str" cm="1">
        <f t="array" ref="D13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14">
        <v>4600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 s="6">
        <f>Table1[[#This Row],[pledged]]/Table1[[#This Row],[goal]]</f>
        <v>6.0869565217391303E-3</v>
      </c>
      <c r="Q1314" s="12">
        <f>Table1[[#This Row],[pledged]]/Table1[[#This Row],[backers_count]]</f>
        <v>28</v>
      </c>
      <c r="R1314" t="s">
        <v>8319</v>
      </c>
      <c r="S1314" t="s">
        <v>8321</v>
      </c>
      <c r="T1314" s="17">
        <f>(((Table1[[#This Row],[launched_at]]/60)/60)/24)+DATE(1970,1,1)</f>
        <v>42082.702800925923</v>
      </c>
      <c r="U1314" s="17">
        <f>(((Table1[[#This Row],[deadline]]/60)/60)/24)+DATE(1970,1,1)</f>
        <v>42112.702800925923</v>
      </c>
    </row>
    <row r="1315" spans="1:21">
      <c r="A1315">
        <v>1313</v>
      </c>
      <c r="B1315" s="3" t="s">
        <v>1314</v>
      </c>
      <c r="C1315" s="3" t="s">
        <v>5423</v>
      </c>
      <c r="D1315" t="str" cm="1">
        <f t="array" ref="D13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1315">
        <v>40000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 s="6">
        <f>Table1[[#This Row],[pledged]]/Table1[[#This Row],[goal]]</f>
        <v>0.31114999999999998</v>
      </c>
      <c r="Q1315" s="12">
        <f>Table1[[#This Row],[pledged]]/Table1[[#This Row],[backers_count]]</f>
        <v>102.01639344262296</v>
      </c>
      <c r="R1315" t="s">
        <v>8319</v>
      </c>
      <c r="S1315" t="s">
        <v>8321</v>
      </c>
      <c r="T1315" s="17">
        <f>(((Table1[[#This Row],[launched_at]]/60)/60)/24)+DATE(1970,1,1)</f>
        <v>42402.709652777776</v>
      </c>
      <c r="U1315" s="17">
        <f>(((Table1[[#This Row],[deadline]]/60)/60)/24)+DATE(1970,1,1)</f>
        <v>42432.709652777776</v>
      </c>
    </row>
    <row r="1316" spans="1:21">
      <c r="A1316">
        <v>1314</v>
      </c>
      <c r="B1316" s="3" t="s">
        <v>1315</v>
      </c>
      <c r="C1316" s="3" t="s">
        <v>5424</v>
      </c>
      <c r="D1316" t="str" cm="1">
        <f t="array" ref="D13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16">
        <v>180000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 s="6">
        <f>Table1[[#This Row],[pledged]]/Table1[[#This Row],[goal]]</f>
        <v>1.1266666666666666E-2</v>
      </c>
      <c r="Q1316" s="12">
        <f>Table1[[#This Row],[pledged]]/Table1[[#This Row],[backers_count]]</f>
        <v>184.36363636363637</v>
      </c>
      <c r="R1316" t="s">
        <v>8319</v>
      </c>
      <c r="S1316" t="s">
        <v>8321</v>
      </c>
      <c r="T1316" s="17">
        <f>(((Table1[[#This Row],[launched_at]]/60)/60)/24)+DATE(1970,1,1)</f>
        <v>42604.669675925921</v>
      </c>
      <c r="U1316" s="17">
        <f>(((Table1[[#This Row],[deadline]]/60)/60)/24)+DATE(1970,1,1)</f>
        <v>42664.669675925921</v>
      </c>
    </row>
    <row r="1317" spans="1:21">
      <c r="A1317">
        <v>1315</v>
      </c>
      <c r="B1317" s="3" t="s">
        <v>1316</v>
      </c>
      <c r="C1317" s="3" t="s">
        <v>5425</v>
      </c>
      <c r="D1317" t="str" cm="1">
        <f t="array" ref="D13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17">
        <v>100000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 s="6">
        <f>Table1[[#This Row],[pledged]]/Table1[[#This Row],[goal]]</f>
        <v>0.40404000000000001</v>
      </c>
      <c r="Q1317" s="12">
        <f>Table1[[#This Row],[pledged]]/Table1[[#This Row],[backers_count]]</f>
        <v>162.91935483870967</v>
      </c>
      <c r="R1317" t="s">
        <v>8319</v>
      </c>
      <c r="S1317" t="s">
        <v>8321</v>
      </c>
      <c r="T1317" s="17">
        <f>(((Table1[[#This Row],[launched_at]]/60)/60)/24)+DATE(1970,1,1)</f>
        <v>42278.498240740737</v>
      </c>
      <c r="U1317" s="17">
        <f>(((Table1[[#This Row],[deadline]]/60)/60)/24)+DATE(1970,1,1)</f>
        <v>42314.041666666672</v>
      </c>
    </row>
    <row r="1318" spans="1:21">
      <c r="A1318">
        <v>1316</v>
      </c>
      <c r="B1318" s="3" t="s">
        <v>1317</v>
      </c>
      <c r="C1318" s="3" t="s">
        <v>5426</v>
      </c>
      <c r="D1318" t="str" cm="1">
        <f t="array" ref="D13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18">
        <v>75000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 s="6">
        <f>Table1[[#This Row],[pledged]]/Table1[[#This Row],[goal]]</f>
        <v>1.3333333333333333E-5</v>
      </c>
      <c r="Q1318" s="12">
        <f>Table1[[#This Row],[pledged]]/Table1[[#This Row],[backers_count]]</f>
        <v>1</v>
      </c>
      <c r="R1318" t="s">
        <v>8319</v>
      </c>
      <c r="S1318" t="s">
        <v>8321</v>
      </c>
      <c r="T1318" s="17">
        <f>(((Table1[[#This Row],[launched_at]]/60)/60)/24)+DATE(1970,1,1)</f>
        <v>42393.961909722217</v>
      </c>
      <c r="U1318" s="17">
        <f>(((Table1[[#This Row],[deadline]]/60)/60)/24)+DATE(1970,1,1)</f>
        <v>42428.961909722217</v>
      </c>
    </row>
    <row r="1319" spans="1:21">
      <c r="A1319">
        <v>1317</v>
      </c>
      <c r="B1319" s="3" t="s">
        <v>1318</v>
      </c>
      <c r="C1319" s="3" t="s">
        <v>5427</v>
      </c>
      <c r="D1319" t="str" cm="1">
        <f t="array" ref="D13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19">
        <v>200000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 s="6">
        <f>Table1[[#This Row],[pledged]]/Table1[[#This Row],[goal]]</f>
        <v>5.7334999999999997E-2</v>
      </c>
      <c r="Q1319" s="12">
        <f>Table1[[#This Row],[pledged]]/Table1[[#This Row],[backers_count]]</f>
        <v>603.52631578947364</v>
      </c>
      <c r="R1319" t="s">
        <v>8319</v>
      </c>
      <c r="S1319" t="s">
        <v>8321</v>
      </c>
      <c r="T1319" s="17">
        <f>(((Table1[[#This Row],[launched_at]]/60)/60)/24)+DATE(1970,1,1)</f>
        <v>42520.235486111109</v>
      </c>
      <c r="U1319" s="17">
        <f>(((Table1[[#This Row],[deadline]]/60)/60)/24)+DATE(1970,1,1)</f>
        <v>42572.583333333328</v>
      </c>
    </row>
    <row r="1320" spans="1:21" ht="28.8">
      <c r="A1320">
        <v>1318</v>
      </c>
      <c r="B1320" s="3" t="s">
        <v>1319</v>
      </c>
      <c r="C1320" s="3" t="s">
        <v>5428</v>
      </c>
      <c r="D1320" t="str" cm="1">
        <f t="array" ref="D13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1320">
        <v>40000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 s="6">
        <f>Table1[[#This Row],[pledged]]/Table1[[#This Row],[goal]]</f>
        <v>0.15325</v>
      </c>
      <c r="Q1320" s="12">
        <f>Table1[[#This Row],[pledged]]/Table1[[#This Row],[backers_count]]</f>
        <v>45.407407407407405</v>
      </c>
      <c r="R1320" t="s">
        <v>8319</v>
      </c>
      <c r="S1320" t="s">
        <v>8321</v>
      </c>
      <c r="T1320" s="17">
        <f>(((Table1[[#This Row],[launched_at]]/60)/60)/24)+DATE(1970,1,1)</f>
        <v>41985.043657407412</v>
      </c>
      <c r="U1320" s="17">
        <f>(((Table1[[#This Row],[deadline]]/60)/60)/24)+DATE(1970,1,1)</f>
        <v>42015.043657407412</v>
      </c>
    </row>
    <row r="1321" spans="1:21">
      <c r="A1321">
        <v>1319</v>
      </c>
      <c r="B1321" s="3" t="s">
        <v>1320</v>
      </c>
      <c r="C1321" s="3" t="s">
        <v>5429</v>
      </c>
      <c r="D1321" t="str" cm="1">
        <f t="array" ref="D13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321">
        <v>5800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 s="6">
        <f>Table1[[#This Row],[pledged]]/Table1[[#This Row],[goal]]</f>
        <v>0.15103448275862069</v>
      </c>
      <c r="Q1321" s="12">
        <f>Table1[[#This Row],[pledged]]/Table1[[#This Row],[backers_count]]</f>
        <v>97.333333333333329</v>
      </c>
      <c r="R1321" t="s">
        <v>8319</v>
      </c>
      <c r="S1321" t="s">
        <v>8321</v>
      </c>
      <c r="T1321" s="17">
        <f>(((Table1[[#This Row],[launched_at]]/60)/60)/24)+DATE(1970,1,1)</f>
        <v>41816.812094907407</v>
      </c>
      <c r="U1321" s="17">
        <f>(((Table1[[#This Row],[deadline]]/60)/60)/24)+DATE(1970,1,1)</f>
        <v>41831.666666666664</v>
      </c>
    </row>
    <row r="1322" spans="1:21">
      <c r="A1322">
        <v>1320</v>
      </c>
      <c r="B1322" s="3" t="s">
        <v>1321</v>
      </c>
      <c r="C1322" s="3" t="s">
        <v>5430</v>
      </c>
      <c r="D1322" t="str" cm="1">
        <f t="array" ref="D13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22">
        <v>100000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 s="6">
        <f>Table1[[#This Row],[pledged]]/Table1[[#This Row],[goal]]</f>
        <v>5.0299999999999997E-3</v>
      </c>
      <c r="Q1322" s="12">
        <f>Table1[[#This Row],[pledged]]/Table1[[#This Row],[backers_count]]</f>
        <v>167.66666666666666</v>
      </c>
      <c r="R1322" t="s">
        <v>8319</v>
      </c>
      <c r="S1322" t="s">
        <v>8321</v>
      </c>
      <c r="T1322" s="17">
        <f>(((Table1[[#This Row],[launched_at]]/60)/60)/24)+DATE(1970,1,1)</f>
        <v>42705.690347222218</v>
      </c>
      <c r="U1322" s="17">
        <f>(((Table1[[#This Row],[deadline]]/60)/60)/24)+DATE(1970,1,1)</f>
        <v>42734.958333333328</v>
      </c>
    </row>
    <row r="1323" spans="1:21">
      <c r="A1323">
        <v>1321</v>
      </c>
      <c r="B1323" s="3" t="s">
        <v>1322</v>
      </c>
      <c r="C1323" s="3" t="s">
        <v>5431</v>
      </c>
      <c r="D1323" t="str" cm="1">
        <f t="array" ref="D13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23">
        <v>462000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 s="6">
        <f>Table1[[#This Row],[pledged]]/Table1[[#This Row],[goal]]</f>
        <v>1.3028138528138528E-2</v>
      </c>
      <c r="Q1323" s="12">
        <f>Table1[[#This Row],[pledged]]/Table1[[#This Row],[backers_count]]</f>
        <v>859.85714285714289</v>
      </c>
      <c r="R1323" t="s">
        <v>8319</v>
      </c>
      <c r="S1323" t="s">
        <v>8321</v>
      </c>
      <c r="T1323" s="17">
        <f>(((Table1[[#This Row],[launched_at]]/60)/60)/24)+DATE(1970,1,1)</f>
        <v>42697.74927083333</v>
      </c>
      <c r="U1323" s="17">
        <f>(((Table1[[#This Row],[deadline]]/60)/60)/24)+DATE(1970,1,1)</f>
        <v>42727.74927083333</v>
      </c>
    </row>
    <row r="1324" spans="1:21">
      <c r="A1324">
        <v>1322</v>
      </c>
      <c r="B1324" s="3" t="s">
        <v>1323</v>
      </c>
      <c r="C1324" s="3" t="s">
        <v>5432</v>
      </c>
      <c r="D1324" t="str" cm="1">
        <f t="array" ref="D13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1324">
        <v>35000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 s="6">
        <f>Table1[[#This Row],[pledged]]/Table1[[#This Row],[goal]]</f>
        <v>3.0285714285714286E-3</v>
      </c>
      <c r="Q1324" s="12">
        <f>Table1[[#This Row],[pledged]]/Table1[[#This Row],[backers_count]]</f>
        <v>26.5</v>
      </c>
      <c r="R1324" t="s">
        <v>8319</v>
      </c>
      <c r="S1324" t="s">
        <v>8321</v>
      </c>
      <c r="T1324" s="17">
        <f>(((Table1[[#This Row],[launched_at]]/60)/60)/24)+DATE(1970,1,1)</f>
        <v>42115.656539351854</v>
      </c>
      <c r="U1324" s="17">
        <f>(((Table1[[#This Row],[deadline]]/60)/60)/24)+DATE(1970,1,1)</f>
        <v>42145.656539351854</v>
      </c>
    </row>
    <row r="1325" spans="1:21">
      <c r="A1325">
        <v>1323</v>
      </c>
      <c r="B1325" s="3" t="s">
        <v>1324</v>
      </c>
      <c r="C1325" s="3" t="s">
        <v>5433</v>
      </c>
      <c r="D1325" t="str" cm="1">
        <f t="array" ref="D13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325">
        <v>15000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 s="6">
        <f>Table1[[#This Row],[pledged]]/Table1[[#This Row],[goal]]</f>
        <v>8.8800000000000004E-2</v>
      </c>
      <c r="Q1325" s="12">
        <f>Table1[[#This Row],[pledged]]/Table1[[#This Row],[backers_count]]</f>
        <v>30.272727272727273</v>
      </c>
      <c r="R1325" t="s">
        <v>8319</v>
      </c>
      <c r="S1325" t="s">
        <v>8321</v>
      </c>
      <c r="T1325" s="17">
        <f>(((Table1[[#This Row],[launched_at]]/60)/60)/24)+DATE(1970,1,1)</f>
        <v>42451.698449074072</v>
      </c>
      <c r="U1325" s="17">
        <f>(((Table1[[#This Row],[deadline]]/60)/60)/24)+DATE(1970,1,1)</f>
        <v>42486.288194444445</v>
      </c>
    </row>
    <row r="1326" spans="1:21">
      <c r="A1326">
        <v>1324</v>
      </c>
      <c r="B1326" s="3" t="s">
        <v>1325</v>
      </c>
      <c r="C1326" s="3" t="s">
        <v>5434</v>
      </c>
      <c r="D1326" t="str" cm="1">
        <f t="array" ref="D13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26">
        <v>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 s="6">
        <f>Table1[[#This Row],[pledged]]/Table1[[#This Row],[goal]]</f>
        <v>9.8400000000000001E-2</v>
      </c>
      <c r="Q1326" s="12">
        <f>Table1[[#This Row],[pledged]]/Table1[[#This Row],[backers_count]]</f>
        <v>54.666666666666664</v>
      </c>
      <c r="R1326" t="s">
        <v>8319</v>
      </c>
      <c r="S1326" t="s">
        <v>8321</v>
      </c>
      <c r="T1326" s="17">
        <f>(((Table1[[#This Row],[launched_at]]/60)/60)/24)+DATE(1970,1,1)</f>
        <v>42626.633703703701</v>
      </c>
      <c r="U1326" s="17">
        <f>(((Table1[[#This Row],[deadline]]/60)/60)/24)+DATE(1970,1,1)</f>
        <v>42656.633703703701</v>
      </c>
    </row>
    <row r="1327" spans="1:21">
      <c r="A1327">
        <v>1325</v>
      </c>
      <c r="B1327" s="3" t="s">
        <v>1326</v>
      </c>
      <c r="C1327" s="3" t="s">
        <v>5435</v>
      </c>
      <c r="D1327" t="str" cm="1">
        <f t="array" ref="D13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327">
        <v>20000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 s="6">
        <f>Table1[[#This Row],[pledged]]/Table1[[#This Row],[goal]]</f>
        <v>2.4299999999999999E-2</v>
      </c>
      <c r="Q1327" s="12">
        <f>Table1[[#This Row],[pledged]]/Table1[[#This Row],[backers_count]]</f>
        <v>60.75</v>
      </c>
      <c r="R1327" t="s">
        <v>8319</v>
      </c>
      <c r="S1327" t="s">
        <v>8321</v>
      </c>
      <c r="T1327" s="17">
        <f>(((Table1[[#This Row],[launched_at]]/60)/60)/24)+DATE(1970,1,1)</f>
        <v>42704.086053240739</v>
      </c>
      <c r="U1327" s="17">
        <f>(((Table1[[#This Row],[deadline]]/60)/60)/24)+DATE(1970,1,1)</f>
        <v>42734.086053240739</v>
      </c>
    </row>
    <row r="1328" spans="1:21">
      <c r="A1328">
        <v>1326</v>
      </c>
      <c r="B1328" s="3" t="s">
        <v>1327</v>
      </c>
      <c r="C1328" s="3" t="s">
        <v>5436</v>
      </c>
      <c r="D1328" t="str" cm="1">
        <f t="array" ref="D13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28">
        <v>100000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 s="6">
        <f>Table1[[#This Row],[pledged]]/Table1[[#This Row],[goal]]</f>
        <v>1.1299999999999999E-2</v>
      </c>
      <c r="Q1328" s="12">
        <f>Table1[[#This Row],[pledged]]/Table1[[#This Row],[backers_count]]</f>
        <v>102.72727272727273</v>
      </c>
      <c r="R1328" t="s">
        <v>8319</v>
      </c>
      <c r="S1328" t="s">
        <v>8321</v>
      </c>
      <c r="T1328" s="17">
        <f>(((Table1[[#This Row],[launched_at]]/60)/60)/24)+DATE(1970,1,1)</f>
        <v>41974.791990740734</v>
      </c>
      <c r="U1328" s="17">
        <f>(((Table1[[#This Row],[deadline]]/60)/60)/24)+DATE(1970,1,1)</f>
        <v>42019.791990740734</v>
      </c>
    </row>
    <row r="1329" spans="1:21">
      <c r="A1329">
        <v>1327</v>
      </c>
      <c r="B1329" s="3" t="s">
        <v>1328</v>
      </c>
      <c r="C1329" s="3" t="s">
        <v>5437</v>
      </c>
      <c r="D1329" t="str" cm="1">
        <f t="array" ref="D13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1329">
        <v>48000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 s="6">
        <f>Table1[[#This Row],[pledged]]/Table1[[#This Row],[goal]]</f>
        <v>3.5520833333333335E-2</v>
      </c>
      <c r="Q1329" s="12">
        <f>Table1[[#This Row],[pledged]]/Table1[[#This Row],[backers_count]]</f>
        <v>41.585365853658537</v>
      </c>
      <c r="R1329" t="s">
        <v>8319</v>
      </c>
      <c r="S1329" t="s">
        <v>8321</v>
      </c>
      <c r="T1329" s="17">
        <f>(((Table1[[#This Row],[launched_at]]/60)/60)/24)+DATE(1970,1,1)</f>
        <v>42123.678645833337</v>
      </c>
      <c r="U1329" s="17">
        <f>(((Table1[[#This Row],[deadline]]/60)/60)/24)+DATE(1970,1,1)</f>
        <v>42153.678645833337</v>
      </c>
    </row>
    <row r="1330" spans="1:21">
      <c r="A1330">
        <v>1328</v>
      </c>
      <c r="B1330" s="3" t="s">
        <v>1329</v>
      </c>
      <c r="C1330" s="3" t="s">
        <v>5438</v>
      </c>
      <c r="D1330" t="str" cm="1">
        <f t="array" ref="D13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30">
        <v>75000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 s="6">
        <f>Table1[[#This Row],[pledged]]/Table1[[#This Row],[goal]]</f>
        <v>2.3306666666666667E-2</v>
      </c>
      <c r="Q1330" s="12">
        <f>Table1[[#This Row],[pledged]]/Table1[[#This Row],[backers_count]]</f>
        <v>116.53333333333333</v>
      </c>
      <c r="R1330" t="s">
        <v>8319</v>
      </c>
      <c r="S1330" t="s">
        <v>8321</v>
      </c>
      <c r="T1330" s="17">
        <f>(((Table1[[#This Row],[launched_at]]/60)/60)/24)+DATE(1970,1,1)</f>
        <v>42612.642754629633</v>
      </c>
      <c r="U1330" s="17">
        <f>(((Table1[[#This Row],[deadline]]/60)/60)/24)+DATE(1970,1,1)</f>
        <v>42657.642754629633</v>
      </c>
    </row>
    <row r="1331" spans="1:21">
      <c r="A1331">
        <v>1329</v>
      </c>
      <c r="B1331" s="3" t="s">
        <v>1330</v>
      </c>
      <c r="C1331" s="3" t="s">
        <v>5439</v>
      </c>
      <c r="D1331" t="str" cm="1">
        <f t="array" ref="D13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31">
        <v>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 s="6">
        <f>Table1[[#This Row],[pledged]]/Table1[[#This Row],[goal]]</f>
        <v>8.1600000000000006E-3</v>
      </c>
      <c r="Q1331" s="12">
        <f>Table1[[#This Row],[pledged]]/Table1[[#This Row],[backers_count]]</f>
        <v>45.333333333333336</v>
      </c>
      <c r="R1331" t="s">
        <v>8319</v>
      </c>
      <c r="S1331" t="s">
        <v>8321</v>
      </c>
      <c r="T1331" s="17">
        <f>(((Table1[[#This Row],[launched_at]]/60)/60)/24)+DATE(1970,1,1)</f>
        <v>41935.221585648149</v>
      </c>
      <c r="U1331" s="17">
        <f>(((Table1[[#This Row],[deadline]]/60)/60)/24)+DATE(1970,1,1)</f>
        <v>41975.263252314813</v>
      </c>
    </row>
    <row r="1332" spans="1:21">
      <c r="A1332">
        <v>1330</v>
      </c>
      <c r="B1332" s="3" t="s">
        <v>1331</v>
      </c>
      <c r="C1332" s="3" t="s">
        <v>5440</v>
      </c>
      <c r="D1332" t="str" cm="1">
        <f t="array" ref="D13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1332">
        <v>35000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 s="6">
        <f>Table1[[#This Row],[pledged]]/Table1[[#This Row],[goal]]</f>
        <v>0.22494285714285714</v>
      </c>
      <c r="Q1332" s="12">
        <f>Table1[[#This Row],[pledged]]/Table1[[#This Row],[backers_count]]</f>
        <v>157.46</v>
      </c>
      <c r="R1332" t="s">
        <v>8319</v>
      </c>
      <c r="S1332" t="s">
        <v>8321</v>
      </c>
      <c r="T1332" s="17">
        <f>(((Table1[[#This Row],[launched_at]]/60)/60)/24)+DATE(1970,1,1)</f>
        <v>42522.276724537034</v>
      </c>
      <c r="U1332" s="17">
        <f>(((Table1[[#This Row],[deadline]]/60)/60)/24)+DATE(1970,1,1)</f>
        <v>42553.166666666672</v>
      </c>
    </row>
    <row r="1333" spans="1:21">
      <c r="A1333">
        <v>1331</v>
      </c>
      <c r="B1333" s="3" t="s">
        <v>1332</v>
      </c>
      <c r="C1333" s="3" t="s">
        <v>5441</v>
      </c>
      <c r="D1333" t="str" cm="1">
        <f t="array" ref="D13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33">
        <v>250000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 s="6">
        <f>Table1[[#This Row],[pledged]]/Table1[[#This Row],[goal]]</f>
        <v>1.3668E-2</v>
      </c>
      <c r="Q1333" s="12">
        <f>Table1[[#This Row],[pledged]]/Table1[[#This Row],[backers_count]]</f>
        <v>100.5</v>
      </c>
      <c r="R1333" t="s">
        <v>8319</v>
      </c>
      <c r="S1333" t="s">
        <v>8321</v>
      </c>
      <c r="T1333" s="17">
        <f>(((Table1[[#This Row],[launched_at]]/60)/60)/24)+DATE(1970,1,1)</f>
        <v>42569.50409722222</v>
      </c>
      <c r="U1333" s="17">
        <f>(((Table1[[#This Row],[deadline]]/60)/60)/24)+DATE(1970,1,1)</f>
        <v>42599.50409722222</v>
      </c>
    </row>
    <row r="1334" spans="1:21">
      <c r="A1334">
        <v>1332</v>
      </c>
      <c r="B1334" s="3" t="s">
        <v>1333</v>
      </c>
      <c r="C1334" s="3" t="s">
        <v>5442</v>
      </c>
      <c r="D1334" t="str" cm="1">
        <f t="array" ref="D13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334">
        <v>10115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s="6">
        <f>Table1[[#This Row],[pledged]]/Table1[[#This Row],[goal]]</f>
        <v>0</v>
      </c>
      <c r="Q1334" s="12" t="e">
        <f>Table1[[#This Row],[pledged]]/Table1[[#This Row],[backers_count]]</f>
        <v>#DIV/0!</v>
      </c>
      <c r="R1334" t="s">
        <v>8319</v>
      </c>
      <c r="S1334" t="s">
        <v>8321</v>
      </c>
      <c r="T1334" s="17">
        <f>(((Table1[[#This Row],[launched_at]]/60)/60)/24)+DATE(1970,1,1)</f>
        <v>42732.060277777782</v>
      </c>
      <c r="U1334" s="17">
        <f>(((Table1[[#This Row],[deadline]]/60)/60)/24)+DATE(1970,1,1)</f>
        <v>42762.060277777782</v>
      </c>
    </row>
    <row r="1335" spans="1:21">
      <c r="A1335">
        <v>1333</v>
      </c>
      <c r="B1335" s="3" t="s">
        <v>1334</v>
      </c>
      <c r="C1335" s="3" t="s">
        <v>5443</v>
      </c>
      <c r="D1335" t="str" cm="1">
        <f t="array" ref="D13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35">
        <v>2500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s="6">
        <f>Table1[[#This Row],[pledged]]/Table1[[#This Row],[goal]]</f>
        <v>0</v>
      </c>
      <c r="Q1335" s="12" t="e">
        <f>Table1[[#This Row],[pledged]]/Table1[[#This Row],[backers_count]]</f>
        <v>#DIV/0!</v>
      </c>
      <c r="R1335" t="s">
        <v>8319</v>
      </c>
      <c r="S1335" t="s">
        <v>8321</v>
      </c>
      <c r="T1335" s="17">
        <f>(((Table1[[#This Row],[launched_at]]/60)/60)/24)+DATE(1970,1,1)</f>
        <v>41806.106770833336</v>
      </c>
      <c r="U1335" s="17">
        <f>(((Table1[[#This Row],[deadline]]/60)/60)/24)+DATE(1970,1,1)</f>
        <v>41836.106770833336</v>
      </c>
    </row>
    <row r="1336" spans="1:21">
      <c r="A1336">
        <v>1334</v>
      </c>
      <c r="B1336" s="3" t="s">
        <v>1335</v>
      </c>
      <c r="C1336" s="3" t="s">
        <v>5444</v>
      </c>
      <c r="D1336" t="str" cm="1">
        <f t="array" ref="D13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36">
        <v>133000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 s="6">
        <f>Table1[[#This Row],[pledged]]/Table1[[#This Row],[goal]]</f>
        <v>0.10754135338345865</v>
      </c>
      <c r="Q1336" s="12">
        <f>Table1[[#This Row],[pledged]]/Table1[[#This Row],[backers_count]]</f>
        <v>51.822463768115945</v>
      </c>
      <c r="R1336" t="s">
        <v>8319</v>
      </c>
      <c r="S1336" t="s">
        <v>8321</v>
      </c>
      <c r="T1336" s="17">
        <f>(((Table1[[#This Row],[launched_at]]/60)/60)/24)+DATE(1970,1,1)</f>
        <v>42410.774155092593</v>
      </c>
      <c r="U1336" s="17">
        <f>(((Table1[[#This Row],[deadline]]/60)/60)/24)+DATE(1970,1,1)</f>
        <v>42440.774155092593</v>
      </c>
    </row>
    <row r="1337" spans="1:21">
      <c r="A1337">
        <v>1335</v>
      </c>
      <c r="B1337" s="3" t="s">
        <v>1336</v>
      </c>
      <c r="C1337" s="3" t="s">
        <v>5445</v>
      </c>
      <c r="D1337" t="str" cm="1">
        <f t="array" ref="D13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337">
        <v>25000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 s="6">
        <f>Table1[[#This Row],[pledged]]/Table1[[#This Row],[goal]]</f>
        <v>0.1976</v>
      </c>
      <c r="Q1337" s="12">
        <f>Table1[[#This Row],[pledged]]/Table1[[#This Row],[backers_count]]</f>
        <v>308.75</v>
      </c>
      <c r="R1337" t="s">
        <v>8319</v>
      </c>
      <c r="S1337" t="s">
        <v>8321</v>
      </c>
      <c r="T1337" s="17">
        <f>(((Table1[[#This Row],[launched_at]]/60)/60)/24)+DATE(1970,1,1)</f>
        <v>42313.936365740738</v>
      </c>
      <c r="U1337" s="17">
        <f>(((Table1[[#This Row],[deadline]]/60)/60)/24)+DATE(1970,1,1)</f>
        <v>42343.936365740738</v>
      </c>
    </row>
    <row r="1338" spans="1:21">
      <c r="A1338">
        <v>1336</v>
      </c>
      <c r="B1338" s="3" t="s">
        <v>1337</v>
      </c>
      <c r="C1338" s="3" t="s">
        <v>5446</v>
      </c>
      <c r="D1338" t="str" cm="1">
        <f t="array" ref="D13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38">
        <v>100000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 s="6">
        <f>Table1[[#This Row],[pledged]]/Table1[[#This Row],[goal]]</f>
        <v>0.84946999999999995</v>
      </c>
      <c r="Q1338" s="12">
        <f>Table1[[#This Row],[pledged]]/Table1[[#This Row],[backers_count]]</f>
        <v>379.22767857142856</v>
      </c>
      <c r="R1338" t="s">
        <v>8319</v>
      </c>
      <c r="S1338" t="s">
        <v>8321</v>
      </c>
      <c r="T1338" s="17">
        <f>(((Table1[[#This Row],[launched_at]]/60)/60)/24)+DATE(1970,1,1)</f>
        <v>41955.863750000004</v>
      </c>
      <c r="U1338" s="17">
        <f>(((Table1[[#This Row],[deadline]]/60)/60)/24)+DATE(1970,1,1)</f>
        <v>41990.863750000004</v>
      </c>
    </row>
    <row r="1339" spans="1:21">
      <c r="A1339">
        <v>1337</v>
      </c>
      <c r="B1339" s="3" t="s">
        <v>1338</v>
      </c>
      <c r="C1339" s="3" t="s">
        <v>5447</v>
      </c>
      <c r="D1339" t="str" cm="1">
        <f t="array" ref="D13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39">
        <v>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 s="6">
        <f>Table1[[#This Row],[pledged]]/Table1[[#This Row],[goal]]</f>
        <v>0.49381999999999998</v>
      </c>
      <c r="Q1339" s="12">
        <f>Table1[[#This Row],[pledged]]/Table1[[#This Row],[backers_count]]</f>
        <v>176.36428571428573</v>
      </c>
      <c r="R1339" t="s">
        <v>8319</v>
      </c>
      <c r="S1339" t="s">
        <v>8321</v>
      </c>
      <c r="T1339" s="17">
        <f>(((Table1[[#This Row],[launched_at]]/60)/60)/24)+DATE(1970,1,1)</f>
        <v>42767.577303240745</v>
      </c>
      <c r="U1339" s="17">
        <f>(((Table1[[#This Row],[deadline]]/60)/60)/24)+DATE(1970,1,1)</f>
        <v>42797.577303240745</v>
      </c>
    </row>
    <row r="1340" spans="1:21">
      <c r="A1340">
        <v>1338</v>
      </c>
      <c r="B1340" s="3" t="s">
        <v>1339</v>
      </c>
      <c r="C1340" s="3" t="s">
        <v>5448</v>
      </c>
      <c r="D1340" t="str" cm="1">
        <f t="array" ref="D13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340">
        <v>30000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 s="6">
        <f>Table1[[#This Row],[pledged]]/Table1[[#This Row],[goal]]</f>
        <v>3.3033333333333331E-2</v>
      </c>
      <c r="Q1340" s="12">
        <f>Table1[[#This Row],[pledged]]/Table1[[#This Row],[backers_count]]</f>
        <v>66.066666666666663</v>
      </c>
      <c r="R1340" t="s">
        <v>8319</v>
      </c>
      <c r="S1340" t="s">
        <v>8321</v>
      </c>
      <c r="T1340" s="17">
        <f>(((Table1[[#This Row],[launched_at]]/60)/60)/24)+DATE(1970,1,1)</f>
        <v>42188.803622685184</v>
      </c>
      <c r="U1340" s="17">
        <f>(((Table1[[#This Row],[deadline]]/60)/60)/24)+DATE(1970,1,1)</f>
        <v>42218.803622685184</v>
      </c>
    </row>
    <row r="1341" spans="1:21">
      <c r="A1341">
        <v>1339</v>
      </c>
      <c r="B1341" s="3" t="s">
        <v>1340</v>
      </c>
      <c r="C1341" s="3" t="s">
        <v>5449</v>
      </c>
      <c r="D1341" t="str" cm="1">
        <f t="array" ref="D13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41">
        <v>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 s="6">
        <f>Table1[[#This Row],[pledged]]/Table1[[#This Row],[goal]]</f>
        <v>6.6339999999999996E-2</v>
      </c>
      <c r="Q1341" s="12">
        <f>Table1[[#This Row],[pledged]]/Table1[[#This Row],[backers_count]]</f>
        <v>89.648648648648646</v>
      </c>
      <c r="R1341" t="s">
        <v>8319</v>
      </c>
      <c r="S1341" t="s">
        <v>8321</v>
      </c>
      <c r="T1341" s="17">
        <f>(((Table1[[#This Row],[launched_at]]/60)/60)/24)+DATE(1970,1,1)</f>
        <v>41936.647164351853</v>
      </c>
      <c r="U1341" s="17">
        <f>(((Table1[[#This Row],[deadline]]/60)/60)/24)+DATE(1970,1,1)</f>
        <v>41981.688831018517</v>
      </c>
    </row>
    <row r="1342" spans="1:21">
      <c r="A1342">
        <v>1340</v>
      </c>
      <c r="B1342" s="3" t="s">
        <v>1341</v>
      </c>
      <c r="C1342" s="3" t="s">
        <v>5450</v>
      </c>
      <c r="D1342" t="str" cm="1">
        <f t="array" ref="D13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42">
        <v>1680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s="6">
        <f>Table1[[#This Row],[pledged]]/Table1[[#This Row],[goal]]</f>
        <v>0</v>
      </c>
      <c r="Q1342" s="12" t="e">
        <f>Table1[[#This Row],[pledged]]/Table1[[#This Row],[backers_count]]</f>
        <v>#DIV/0!</v>
      </c>
      <c r="R1342" t="s">
        <v>8319</v>
      </c>
      <c r="S1342" t="s">
        <v>8321</v>
      </c>
      <c r="T1342" s="17">
        <f>(((Table1[[#This Row],[launched_at]]/60)/60)/24)+DATE(1970,1,1)</f>
        <v>41836.595520833333</v>
      </c>
      <c r="U1342" s="17">
        <f>(((Table1[[#This Row],[deadline]]/60)/60)/24)+DATE(1970,1,1)</f>
        <v>41866.595520833333</v>
      </c>
    </row>
    <row r="1343" spans="1:21">
      <c r="A1343">
        <v>1341</v>
      </c>
      <c r="B1343" s="3" t="s">
        <v>1342</v>
      </c>
      <c r="C1343" s="3" t="s">
        <v>5451</v>
      </c>
      <c r="D1343" t="str" cm="1">
        <f t="array" ref="D13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343">
        <v>25000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 s="6">
        <f>Table1[[#This Row],[pledged]]/Table1[[#This Row],[goal]]</f>
        <v>0.7036</v>
      </c>
      <c r="Q1343" s="12">
        <f>Table1[[#This Row],[pledged]]/Table1[[#This Row],[backers_count]]</f>
        <v>382.39130434782606</v>
      </c>
      <c r="R1343" t="s">
        <v>8319</v>
      </c>
      <c r="S1343" t="s">
        <v>8321</v>
      </c>
      <c r="T1343" s="17">
        <f>(((Table1[[#This Row],[launched_at]]/60)/60)/24)+DATE(1970,1,1)</f>
        <v>42612.624039351853</v>
      </c>
      <c r="U1343" s="17">
        <f>(((Table1[[#This Row],[deadline]]/60)/60)/24)+DATE(1970,1,1)</f>
        <v>42644.624039351853</v>
      </c>
    </row>
    <row r="1344" spans="1:21">
      <c r="A1344">
        <v>1342</v>
      </c>
      <c r="B1344" s="3" t="s">
        <v>1343</v>
      </c>
      <c r="C1344" s="3" t="s">
        <v>5452</v>
      </c>
      <c r="D1344" t="str" cm="1">
        <f t="array" ref="D13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44">
        <v>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 s="6">
        <f>Table1[[#This Row],[pledged]]/Table1[[#This Row],[goal]]</f>
        <v>2E-3</v>
      </c>
      <c r="Q1344" s="12">
        <f>Table1[[#This Row],[pledged]]/Table1[[#This Row],[backers_count]]</f>
        <v>100</v>
      </c>
      <c r="R1344" t="s">
        <v>8319</v>
      </c>
      <c r="S1344" t="s">
        <v>8321</v>
      </c>
      <c r="T1344" s="17">
        <f>(((Table1[[#This Row],[launched_at]]/60)/60)/24)+DATE(1970,1,1)</f>
        <v>42172.816423611104</v>
      </c>
      <c r="U1344" s="17">
        <f>(((Table1[[#This Row],[deadline]]/60)/60)/24)+DATE(1970,1,1)</f>
        <v>42202.816423611104</v>
      </c>
    </row>
    <row r="1345" spans="1:21">
      <c r="A1345">
        <v>1343</v>
      </c>
      <c r="B1345" s="3" t="s">
        <v>1344</v>
      </c>
      <c r="C1345" s="3" t="s">
        <v>5453</v>
      </c>
      <c r="D1345" t="str" cm="1">
        <f t="array" ref="D13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345">
        <v>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 s="6">
        <f>Table1[[#This Row],[pledged]]/Table1[[#This Row],[goal]]</f>
        <v>1.02298</v>
      </c>
      <c r="Q1345" s="12">
        <f>Table1[[#This Row],[pledged]]/Table1[[#This Row],[backers_count]]</f>
        <v>158.35603715170279</v>
      </c>
      <c r="R1345" t="s">
        <v>8319</v>
      </c>
      <c r="S1345" t="s">
        <v>8321</v>
      </c>
      <c r="T1345" s="17">
        <f>(((Table1[[#This Row],[launched_at]]/60)/60)/24)+DATE(1970,1,1)</f>
        <v>42542.526423611111</v>
      </c>
      <c r="U1345" s="17">
        <f>(((Table1[[#This Row],[deadline]]/60)/60)/24)+DATE(1970,1,1)</f>
        <v>42601.165972222225</v>
      </c>
    </row>
    <row r="1346" spans="1:21">
      <c r="A1346">
        <v>1344</v>
      </c>
      <c r="B1346" s="3" t="s">
        <v>1345</v>
      </c>
      <c r="C1346" s="3" t="s">
        <v>5454</v>
      </c>
      <c r="D1346" t="str" cm="1">
        <f t="array" ref="D13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46">
        <v>1500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 s="6">
        <f>Table1[[#This Row],[pledged]]/Table1[[#This Row],[goal]]</f>
        <v>3.7773333333333334</v>
      </c>
      <c r="Q1346" s="12">
        <f>Table1[[#This Row],[pledged]]/Table1[[#This Row],[backers_count]]</f>
        <v>40.762589928057551</v>
      </c>
      <c r="R1346" t="s">
        <v>8322</v>
      </c>
      <c r="S1346" t="s">
        <v>8323</v>
      </c>
      <c r="T1346" s="17">
        <f>(((Table1[[#This Row],[launched_at]]/60)/60)/24)+DATE(1970,1,1)</f>
        <v>42522.789803240739</v>
      </c>
      <c r="U1346" s="17">
        <f>(((Table1[[#This Row],[deadline]]/60)/60)/24)+DATE(1970,1,1)</f>
        <v>42551.789803240739</v>
      </c>
    </row>
    <row r="1347" spans="1:21">
      <c r="A1347">
        <v>1345</v>
      </c>
      <c r="B1347" s="3" t="s">
        <v>1346</v>
      </c>
      <c r="C1347" s="3" t="s">
        <v>5455</v>
      </c>
      <c r="D1347" t="str" cm="1">
        <f t="array" ref="D13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347">
        <v>300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 s="6">
        <f>Table1[[#This Row],[pledged]]/Table1[[#This Row],[goal]]</f>
        <v>1.25</v>
      </c>
      <c r="Q1347" s="12">
        <f>Table1[[#This Row],[pledged]]/Table1[[#This Row],[backers_count]]</f>
        <v>53.571428571428569</v>
      </c>
      <c r="R1347" t="s">
        <v>8322</v>
      </c>
      <c r="S1347" t="s">
        <v>8323</v>
      </c>
      <c r="T1347" s="17">
        <f>(((Table1[[#This Row],[launched_at]]/60)/60)/24)+DATE(1970,1,1)</f>
        <v>41799.814340277779</v>
      </c>
      <c r="U1347" s="17">
        <f>(((Table1[[#This Row],[deadline]]/60)/60)/24)+DATE(1970,1,1)</f>
        <v>41834.814340277779</v>
      </c>
    </row>
    <row r="1348" spans="1:21">
      <c r="A1348">
        <v>1346</v>
      </c>
      <c r="B1348" s="3" t="s">
        <v>1347</v>
      </c>
      <c r="C1348" s="3" t="s">
        <v>5456</v>
      </c>
      <c r="D1348" t="str" cm="1">
        <f t="array" ref="D13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48">
        <v>4900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 s="6">
        <f>Table1[[#This Row],[pledged]]/Table1[[#This Row],[goal]]</f>
        <v>1.473265306122449</v>
      </c>
      <c r="Q1348" s="12">
        <f>Table1[[#This Row],[pledged]]/Table1[[#This Row],[backers_count]]</f>
        <v>48.449664429530202</v>
      </c>
      <c r="R1348" t="s">
        <v>8322</v>
      </c>
      <c r="S1348" t="s">
        <v>8323</v>
      </c>
      <c r="T1348" s="17">
        <f>(((Table1[[#This Row],[launched_at]]/60)/60)/24)+DATE(1970,1,1)</f>
        <v>41422.075821759259</v>
      </c>
      <c r="U1348" s="17">
        <f>(((Table1[[#This Row],[deadline]]/60)/60)/24)+DATE(1970,1,1)</f>
        <v>41452.075821759259</v>
      </c>
    </row>
    <row r="1349" spans="1:21">
      <c r="A1349">
        <v>1347</v>
      </c>
      <c r="B1349" s="3" t="s">
        <v>1348</v>
      </c>
      <c r="C1349" s="3" t="s">
        <v>5457</v>
      </c>
      <c r="D1349" t="str" cm="1">
        <f t="array" ref="D13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49">
        <v>2500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 s="6">
        <f>Table1[[#This Row],[pledged]]/Table1[[#This Row],[goal]]</f>
        <v>1.022</v>
      </c>
      <c r="Q1349" s="12">
        <f>Table1[[#This Row],[pledged]]/Table1[[#This Row],[backers_count]]</f>
        <v>82.41935483870968</v>
      </c>
      <c r="R1349" t="s">
        <v>8322</v>
      </c>
      <c r="S1349" t="s">
        <v>8323</v>
      </c>
      <c r="T1349" s="17">
        <f>(((Table1[[#This Row],[launched_at]]/60)/60)/24)+DATE(1970,1,1)</f>
        <v>42040.638020833328</v>
      </c>
      <c r="U1349" s="17">
        <f>(((Table1[[#This Row],[deadline]]/60)/60)/24)+DATE(1970,1,1)</f>
        <v>42070.638020833328</v>
      </c>
    </row>
    <row r="1350" spans="1:21">
      <c r="A1350">
        <v>1348</v>
      </c>
      <c r="B1350" s="3" t="s">
        <v>1349</v>
      </c>
      <c r="C1350" s="3" t="s">
        <v>5458</v>
      </c>
      <c r="D1350" t="str" cm="1">
        <f t="array" ref="D13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350">
        <v>5875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 s="6">
        <f>Table1[[#This Row],[pledged]]/Table1[[#This Row],[goal]]</f>
        <v>1.018723404255319</v>
      </c>
      <c r="Q1350" s="12">
        <f>Table1[[#This Row],[pledged]]/Table1[[#This Row],[backers_count]]</f>
        <v>230.19230769230768</v>
      </c>
      <c r="R1350" t="s">
        <v>8322</v>
      </c>
      <c r="S1350" t="s">
        <v>8323</v>
      </c>
      <c r="T1350" s="17">
        <f>(((Table1[[#This Row],[launched_at]]/60)/60)/24)+DATE(1970,1,1)</f>
        <v>41963.506168981476</v>
      </c>
      <c r="U1350" s="17">
        <f>(((Table1[[#This Row],[deadline]]/60)/60)/24)+DATE(1970,1,1)</f>
        <v>41991.506168981476</v>
      </c>
    </row>
    <row r="1351" spans="1:21">
      <c r="A1351">
        <v>1349</v>
      </c>
      <c r="B1351" s="3" t="s">
        <v>1350</v>
      </c>
      <c r="C1351" s="3" t="s">
        <v>5459</v>
      </c>
      <c r="D1351" t="str" cm="1">
        <f t="array" ref="D13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351">
        <v>5000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 s="6">
        <f>Table1[[#This Row],[pledged]]/Table1[[#This Row],[goal]]</f>
        <v>2.0419999999999998</v>
      </c>
      <c r="Q1351" s="12">
        <f>Table1[[#This Row],[pledged]]/Table1[[#This Row],[backers_count]]</f>
        <v>59.360465116279073</v>
      </c>
      <c r="R1351" t="s">
        <v>8322</v>
      </c>
      <c r="S1351" t="s">
        <v>8323</v>
      </c>
      <c r="T1351" s="17">
        <f>(((Table1[[#This Row],[launched_at]]/60)/60)/24)+DATE(1970,1,1)</f>
        <v>42317.33258101852</v>
      </c>
      <c r="U1351" s="17">
        <f>(((Table1[[#This Row],[deadline]]/60)/60)/24)+DATE(1970,1,1)</f>
        <v>42354.290972222225</v>
      </c>
    </row>
    <row r="1352" spans="1:21">
      <c r="A1352">
        <v>1350</v>
      </c>
      <c r="B1352" s="3" t="s">
        <v>1351</v>
      </c>
      <c r="C1352" s="3" t="s">
        <v>5460</v>
      </c>
      <c r="D1352" t="str" cm="1">
        <f t="array" ref="D13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352">
        <v>5000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 s="6">
        <f>Table1[[#This Row],[pledged]]/Table1[[#This Row],[goal]]</f>
        <v>1.0405</v>
      </c>
      <c r="Q1352" s="12">
        <f>Table1[[#This Row],[pledged]]/Table1[[#This Row],[backers_count]]</f>
        <v>66.698717948717942</v>
      </c>
      <c r="R1352" t="s">
        <v>8322</v>
      </c>
      <c r="S1352" t="s">
        <v>8323</v>
      </c>
      <c r="T1352" s="17">
        <f>(((Table1[[#This Row],[launched_at]]/60)/60)/24)+DATE(1970,1,1)</f>
        <v>42334.013124999998</v>
      </c>
      <c r="U1352" s="17">
        <f>(((Table1[[#This Row],[deadline]]/60)/60)/24)+DATE(1970,1,1)</f>
        <v>42364.013124999998</v>
      </c>
    </row>
    <row r="1353" spans="1:21">
      <c r="A1353">
        <v>1351</v>
      </c>
      <c r="B1353" s="3" t="s">
        <v>1352</v>
      </c>
      <c r="C1353" s="3" t="s">
        <v>5461</v>
      </c>
      <c r="D1353" t="str" cm="1">
        <f t="array" ref="D13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353">
        <v>20000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 s="6">
        <f>Table1[[#This Row],[pledged]]/Table1[[#This Row],[goal]]</f>
        <v>1.0126500000000001</v>
      </c>
      <c r="Q1353" s="12">
        <f>Table1[[#This Row],[pledged]]/Table1[[#This Row],[backers_count]]</f>
        <v>168.77500000000001</v>
      </c>
      <c r="R1353" t="s">
        <v>8322</v>
      </c>
      <c r="S1353" t="s">
        <v>8323</v>
      </c>
      <c r="T1353" s="17">
        <f>(((Table1[[#This Row],[launched_at]]/60)/60)/24)+DATE(1970,1,1)</f>
        <v>42382.74009259259</v>
      </c>
      <c r="U1353" s="17">
        <f>(((Table1[[#This Row],[deadline]]/60)/60)/24)+DATE(1970,1,1)</f>
        <v>42412.74009259259</v>
      </c>
    </row>
    <row r="1354" spans="1:21">
      <c r="A1354">
        <v>1352</v>
      </c>
      <c r="B1354" s="3" t="s">
        <v>1353</v>
      </c>
      <c r="C1354" s="3" t="s">
        <v>5462</v>
      </c>
      <c r="D1354" t="str" cm="1">
        <f t="array" ref="D13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354">
        <v>10000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 s="6">
        <f>Table1[[#This Row],[pledged]]/Table1[[#This Row],[goal]]</f>
        <v>1.3613999999999999</v>
      </c>
      <c r="Q1354" s="12">
        <f>Table1[[#This Row],[pledged]]/Table1[[#This Row],[backers_count]]</f>
        <v>59.973568281938327</v>
      </c>
      <c r="R1354" t="s">
        <v>8322</v>
      </c>
      <c r="S1354" t="s">
        <v>8323</v>
      </c>
      <c r="T1354" s="17">
        <f>(((Table1[[#This Row],[launched_at]]/60)/60)/24)+DATE(1970,1,1)</f>
        <v>42200.578310185185</v>
      </c>
      <c r="U1354" s="17">
        <f>(((Table1[[#This Row],[deadline]]/60)/60)/24)+DATE(1970,1,1)</f>
        <v>42252.165972222225</v>
      </c>
    </row>
    <row r="1355" spans="1:21">
      <c r="A1355">
        <v>1353</v>
      </c>
      <c r="B1355" s="3" t="s">
        <v>1354</v>
      </c>
      <c r="C1355" s="3" t="s">
        <v>5463</v>
      </c>
      <c r="D1355" t="str" cm="1">
        <f t="array" ref="D13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55">
        <v>1000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 s="6">
        <f>Table1[[#This Row],[pledged]]/Table1[[#This Row],[goal]]</f>
        <v>1.3360000000000001</v>
      </c>
      <c r="Q1355" s="12">
        <f>Table1[[#This Row],[pledged]]/Table1[[#This Row],[backers_count]]</f>
        <v>31.80952380952381</v>
      </c>
      <c r="R1355" t="s">
        <v>8322</v>
      </c>
      <c r="S1355" t="s">
        <v>8323</v>
      </c>
      <c r="T1355" s="17">
        <f>(((Table1[[#This Row],[launched_at]]/60)/60)/24)+DATE(1970,1,1)</f>
        <v>41309.11791666667</v>
      </c>
      <c r="U1355" s="17">
        <f>(((Table1[[#This Row],[deadline]]/60)/60)/24)+DATE(1970,1,1)</f>
        <v>41344</v>
      </c>
    </row>
    <row r="1356" spans="1:21">
      <c r="A1356">
        <v>1354</v>
      </c>
      <c r="B1356" s="3" t="s">
        <v>1355</v>
      </c>
      <c r="C1356" s="3" t="s">
        <v>5464</v>
      </c>
      <c r="D1356" t="str" cm="1">
        <f t="array" ref="D13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56">
        <v>1200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 s="6">
        <f>Table1[[#This Row],[pledged]]/Table1[[#This Row],[goal]]</f>
        <v>1.3025</v>
      </c>
      <c r="Q1356" s="12">
        <f>Table1[[#This Row],[pledged]]/Table1[[#This Row],[backers_count]]</f>
        <v>24.421875</v>
      </c>
      <c r="R1356" t="s">
        <v>8322</v>
      </c>
      <c r="S1356" t="s">
        <v>8323</v>
      </c>
      <c r="T1356" s="17">
        <f>(((Table1[[#This Row],[launched_at]]/60)/60)/24)+DATE(1970,1,1)</f>
        <v>42502.807627314818</v>
      </c>
      <c r="U1356" s="17">
        <f>(((Table1[[#This Row],[deadline]]/60)/60)/24)+DATE(1970,1,1)</f>
        <v>42532.807627314818</v>
      </c>
    </row>
    <row r="1357" spans="1:21">
      <c r="A1357">
        <v>1355</v>
      </c>
      <c r="B1357" s="3" t="s">
        <v>1356</v>
      </c>
      <c r="C1357" s="3" t="s">
        <v>5465</v>
      </c>
      <c r="D1357" t="str" cm="1">
        <f t="array" ref="D13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57">
        <v>2500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 s="6">
        <f>Table1[[#This Row],[pledged]]/Table1[[#This Row],[goal]]</f>
        <v>1.2267999999999999</v>
      </c>
      <c r="Q1357" s="12">
        <f>Table1[[#This Row],[pledged]]/Table1[[#This Row],[backers_count]]</f>
        <v>25.347107438016529</v>
      </c>
      <c r="R1357" t="s">
        <v>8322</v>
      </c>
      <c r="S1357" t="s">
        <v>8323</v>
      </c>
      <c r="T1357" s="17">
        <f>(((Table1[[#This Row],[launched_at]]/60)/60)/24)+DATE(1970,1,1)</f>
        <v>41213.254687499997</v>
      </c>
      <c r="U1357" s="17">
        <f>(((Table1[[#This Row],[deadline]]/60)/60)/24)+DATE(1970,1,1)</f>
        <v>41243.416666666664</v>
      </c>
    </row>
    <row r="1358" spans="1:21">
      <c r="A1358">
        <v>1356</v>
      </c>
      <c r="B1358" s="3" t="s">
        <v>1357</v>
      </c>
      <c r="C1358" s="3" t="s">
        <v>5466</v>
      </c>
      <c r="D1358" t="str" cm="1">
        <f t="array" ref="D13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58">
        <v>3400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 s="6">
        <f>Table1[[#This Row],[pledged]]/Table1[[#This Row],[goal]]</f>
        <v>1.8281058823529412</v>
      </c>
      <c r="Q1358" s="12">
        <f>Table1[[#This Row],[pledged]]/Table1[[#This Row],[backers_count]]</f>
        <v>71.443218390804603</v>
      </c>
      <c r="R1358" t="s">
        <v>8322</v>
      </c>
      <c r="S1358" t="s">
        <v>8323</v>
      </c>
      <c r="T1358" s="17">
        <f>(((Table1[[#This Row],[launched_at]]/60)/60)/24)+DATE(1970,1,1)</f>
        <v>41430.038888888892</v>
      </c>
      <c r="U1358" s="17">
        <f>(((Table1[[#This Row],[deadline]]/60)/60)/24)+DATE(1970,1,1)</f>
        <v>41460.038888888892</v>
      </c>
    </row>
    <row r="1359" spans="1:21">
      <c r="A1359">
        <v>1357</v>
      </c>
      <c r="B1359" s="3" t="s">
        <v>1358</v>
      </c>
      <c r="C1359" s="3" t="s">
        <v>5467</v>
      </c>
      <c r="D1359" t="str" cm="1">
        <f t="array" ref="D13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59">
        <v>2000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 s="6">
        <f>Table1[[#This Row],[pledged]]/Table1[[#This Row],[goal]]</f>
        <v>1.2529999999999999</v>
      </c>
      <c r="Q1359" s="12">
        <f>Table1[[#This Row],[pledged]]/Table1[[#This Row],[backers_count]]</f>
        <v>38.553846153846152</v>
      </c>
      <c r="R1359" t="s">
        <v>8322</v>
      </c>
      <c r="S1359" t="s">
        <v>8323</v>
      </c>
      <c r="T1359" s="17">
        <f>(((Table1[[#This Row],[launched_at]]/60)/60)/24)+DATE(1970,1,1)</f>
        <v>41304.962233796294</v>
      </c>
      <c r="U1359" s="17">
        <f>(((Table1[[#This Row],[deadline]]/60)/60)/24)+DATE(1970,1,1)</f>
        <v>41334.249305555553</v>
      </c>
    </row>
    <row r="1360" spans="1:21">
      <c r="A1360">
        <v>1358</v>
      </c>
      <c r="B1360" s="3" t="s">
        <v>1359</v>
      </c>
      <c r="C1360" s="3" t="s">
        <v>5468</v>
      </c>
      <c r="D1360" t="str" cm="1">
        <f t="array" ref="D13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60">
        <v>3000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 s="6">
        <f>Table1[[#This Row],[pledged]]/Table1[[#This Row],[goal]]</f>
        <v>1.1166666666666667</v>
      </c>
      <c r="Q1360" s="12">
        <f>Table1[[#This Row],[pledged]]/Table1[[#This Row],[backers_count]]</f>
        <v>68.367346938775512</v>
      </c>
      <c r="R1360" t="s">
        <v>8322</v>
      </c>
      <c r="S1360" t="s">
        <v>8323</v>
      </c>
      <c r="T1360" s="17">
        <f>(((Table1[[#This Row],[launched_at]]/60)/60)/24)+DATE(1970,1,1)</f>
        <v>40689.570868055554</v>
      </c>
      <c r="U1360" s="17">
        <f>(((Table1[[#This Row],[deadline]]/60)/60)/24)+DATE(1970,1,1)</f>
        <v>40719.570868055554</v>
      </c>
    </row>
    <row r="1361" spans="1:21">
      <c r="A1361">
        <v>1359</v>
      </c>
      <c r="B1361" s="3" t="s">
        <v>1360</v>
      </c>
      <c r="C1361" s="3" t="s">
        <v>5469</v>
      </c>
      <c r="D1361" t="str" cm="1">
        <f t="array" ref="D13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361">
        <v>660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 s="6">
        <f>Table1[[#This Row],[pledged]]/Table1[[#This Row],[goal]]</f>
        <v>1.1575757575757575</v>
      </c>
      <c r="Q1361" s="12">
        <f>Table1[[#This Row],[pledged]]/Table1[[#This Row],[backers_count]]</f>
        <v>40.210526315789473</v>
      </c>
      <c r="R1361" t="s">
        <v>8322</v>
      </c>
      <c r="S1361" t="s">
        <v>8323</v>
      </c>
      <c r="T1361" s="17">
        <f>(((Table1[[#This Row],[launched_at]]/60)/60)/24)+DATE(1970,1,1)</f>
        <v>40668.814699074072</v>
      </c>
      <c r="U1361" s="17">
        <f>(((Table1[[#This Row],[deadline]]/60)/60)/24)+DATE(1970,1,1)</f>
        <v>40730.814699074072</v>
      </c>
    </row>
    <row r="1362" spans="1:21">
      <c r="A1362">
        <v>1360</v>
      </c>
      <c r="B1362" s="3" t="s">
        <v>1361</v>
      </c>
      <c r="C1362" s="3" t="s">
        <v>5470</v>
      </c>
      <c r="D1362" t="str" cm="1">
        <f t="array" ref="D13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62">
        <v>1500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 s="6">
        <f>Table1[[#This Row],[pledged]]/Table1[[#This Row],[goal]]</f>
        <v>1.732</v>
      </c>
      <c r="Q1362" s="12">
        <f>Table1[[#This Row],[pledged]]/Table1[[#This Row],[backers_count]]</f>
        <v>32.074074074074076</v>
      </c>
      <c r="R1362" t="s">
        <v>8322</v>
      </c>
      <c r="S1362" t="s">
        <v>8323</v>
      </c>
      <c r="T1362" s="17">
        <f>(((Table1[[#This Row],[launched_at]]/60)/60)/24)+DATE(1970,1,1)</f>
        <v>41095.900694444441</v>
      </c>
      <c r="U1362" s="17">
        <f>(((Table1[[#This Row],[deadline]]/60)/60)/24)+DATE(1970,1,1)</f>
        <v>41123.900694444441</v>
      </c>
    </row>
    <row r="1363" spans="1:21">
      <c r="A1363">
        <v>1361</v>
      </c>
      <c r="B1363" s="3" t="s">
        <v>1362</v>
      </c>
      <c r="C1363" s="3" t="s">
        <v>5471</v>
      </c>
      <c r="D1363" t="str" cm="1">
        <f t="array" ref="D13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363">
        <v>6000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 s="6">
        <f>Table1[[#This Row],[pledged]]/Table1[[#This Row],[goal]]</f>
        <v>1.2598333333333334</v>
      </c>
      <c r="Q1363" s="12">
        <f>Table1[[#This Row],[pledged]]/Table1[[#This Row],[backers_count]]</f>
        <v>28.632575757575758</v>
      </c>
      <c r="R1363" t="s">
        <v>8322</v>
      </c>
      <c r="S1363" t="s">
        <v>8323</v>
      </c>
      <c r="T1363" s="17">
        <f>(((Table1[[#This Row],[launched_at]]/60)/60)/24)+DATE(1970,1,1)</f>
        <v>41781.717268518521</v>
      </c>
      <c r="U1363" s="17">
        <f>(((Table1[[#This Row],[deadline]]/60)/60)/24)+DATE(1970,1,1)</f>
        <v>41811.717268518521</v>
      </c>
    </row>
    <row r="1364" spans="1:21">
      <c r="A1364">
        <v>1362</v>
      </c>
      <c r="B1364" s="3" t="s">
        <v>1363</v>
      </c>
      <c r="C1364" s="3" t="s">
        <v>5472</v>
      </c>
      <c r="D1364" t="str" cm="1">
        <f t="array" ref="D13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64">
        <v>1000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 s="6">
        <f>Table1[[#This Row],[pledged]]/Table1[[#This Row],[goal]]</f>
        <v>1.091</v>
      </c>
      <c r="Q1364" s="12">
        <f>Table1[[#This Row],[pledged]]/Table1[[#This Row],[backers_count]]</f>
        <v>43.64</v>
      </c>
      <c r="R1364" t="s">
        <v>8322</v>
      </c>
      <c r="S1364" t="s">
        <v>8323</v>
      </c>
      <c r="T1364" s="17">
        <f>(((Table1[[#This Row],[launched_at]]/60)/60)/24)+DATE(1970,1,1)</f>
        <v>41464.934386574074</v>
      </c>
      <c r="U1364" s="17">
        <f>(((Table1[[#This Row],[deadline]]/60)/60)/24)+DATE(1970,1,1)</f>
        <v>41524.934386574074</v>
      </c>
    </row>
    <row r="1365" spans="1:21">
      <c r="A1365">
        <v>1363</v>
      </c>
      <c r="B1365" s="3" t="s">
        <v>1364</v>
      </c>
      <c r="C1365" s="3" t="s">
        <v>5473</v>
      </c>
      <c r="D1365" t="str" cm="1">
        <f t="array" ref="D13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365">
        <v>200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 s="6">
        <f>Table1[[#This Row],[pledged]]/Table1[[#This Row],[goal]]</f>
        <v>1</v>
      </c>
      <c r="Q1365" s="12">
        <f>Table1[[#This Row],[pledged]]/Table1[[#This Row],[backers_count]]</f>
        <v>40</v>
      </c>
      <c r="R1365" t="s">
        <v>8322</v>
      </c>
      <c r="S1365" t="s">
        <v>8323</v>
      </c>
      <c r="T1365" s="17">
        <f>(((Table1[[#This Row],[launched_at]]/60)/60)/24)+DATE(1970,1,1)</f>
        <v>42396.8440625</v>
      </c>
      <c r="U1365" s="17">
        <f>(((Table1[[#This Row],[deadline]]/60)/60)/24)+DATE(1970,1,1)</f>
        <v>42415.332638888889</v>
      </c>
    </row>
    <row r="1366" spans="1:21">
      <c r="A1366">
        <v>1364</v>
      </c>
      <c r="B1366" s="3" t="s">
        <v>1365</v>
      </c>
      <c r="C1366" s="3" t="s">
        <v>5474</v>
      </c>
      <c r="D1366" t="str" cm="1">
        <f t="array" ref="D13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1366">
        <v>42000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 s="6">
        <f>Table1[[#This Row],[pledged]]/Table1[[#This Row],[goal]]</f>
        <v>1.1864285714285714</v>
      </c>
      <c r="Q1366" s="12">
        <f>Table1[[#This Row],[pledged]]/Table1[[#This Row],[backers_count]]</f>
        <v>346.04166666666669</v>
      </c>
      <c r="R1366" t="s">
        <v>8325</v>
      </c>
      <c r="S1366" t="s">
        <v>8326</v>
      </c>
      <c r="T1366" s="17">
        <f>(((Table1[[#This Row],[launched_at]]/60)/60)/24)+DATE(1970,1,1)</f>
        <v>41951.695671296293</v>
      </c>
      <c r="U1366" s="17">
        <f>(((Table1[[#This Row],[deadline]]/60)/60)/24)+DATE(1970,1,1)</f>
        <v>42011.6956712963</v>
      </c>
    </row>
    <row r="1367" spans="1:21">
      <c r="A1367">
        <v>1365</v>
      </c>
      <c r="B1367" s="3" t="s">
        <v>1366</v>
      </c>
      <c r="C1367" s="3" t="s">
        <v>5475</v>
      </c>
      <c r="D1367" t="str" cm="1">
        <f t="array" ref="D13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367">
        <v>7500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 s="6">
        <f>Table1[[#This Row],[pledged]]/Table1[[#This Row],[goal]]</f>
        <v>1.0026666666666666</v>
      </c>
      <c r="Q1367" s="12">
        <f>Table1[[#This Row],[pledged]]/Table1[[#This Row],[backers_count]]</f>
        <v>81.739130434782609</v>
      </c>
      <c r="R1367" t="s">
        <v>8325</v>
      </c>
      <c r="S1367" t="s">
        <v>8326</v>
      </c>
      <c r="T1367" s="17">
        <f>(((Table1[[#This Row],[launched_at]]/60)/60)/24)+DATE(1970,1,1)</f>
        <v>42049.733240740738</v>
      </c>
      <c r="U1367" s="17">
        <f>(((Table1[[#This Row],[deadline]]/60)/60)/24)+DATE(1970,1,1)</f>
        <v>42079.691574074073</v>
      </c>
    </row>
    <row r="1368" spans="1:21">
      <c r="A1368">
        <v>1366</v>
      </c>
      <c r="B1368" s="3" t="s">
        <v>1367</v>
      </c>
      <c r="C1368" s="3" t="s">
        <v>5476</v>
      </c>
      <c r="D1368" t="str" cm="1">
        <f t="array" ref="D13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368">
        <v>7500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 s="6">
        <f>Table1[[#This Row],[pledged]]/Table1[[#This Row],[goal]]</f>
        <v>1.2648920000000001</v>
      </c>
      <c r="Q1368" s="12">
        <f>Table1[[#This Row],[pledged]]/Table1[[#This Row],[backers_count]]</f>
        <v>64.535306122448986</v>
      </c>
      <c r="R1368" t="s">
        <v>8325</v>
      </c>
      <c r="S1368" t="s">
        <v>8326</v>
      </c>
      <c r="T1368" s="17">
        <f>(((Table1[[#This Row],[launched_at]]/60)/60)/24)+DATE(1970,1,1)</f>
        <v>41924.996099537035</v>
      </c>
      <c r="U1368" s="17">
        <f>(((Table1[[#This Row],[deadline]]/60)/60)/24)+DATE(1970,1,1)</f>
        <v>41970.037766203706</v>
      </c>
    </row>
    <row r="1369" spans="1:21">
      <c r="A1369">
        <v>1367</v>
      </c>
      <c r="B1369" s="3" t="s">
        <v>1368</v>
      </c>
      <c r="C1369" s="3" t="s">
        <v>5477</v>
      </c>
      <c r="D1369" t="str" cm="1">
        <f t="array" ref="D13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369">
        <v>5000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 s="6">
        <f>Table1[[#This Row],[pledged]]/Table1[[#This Row],[goal]]</f>
        <v>1.1426000000000001</v>
      </c>
      <c r="Q1369" s="12">
        <f>Table1[[#This Row],[pledged]]/Table1[[#This Row],[backers_count]]</f>
        <v>63.477777777777774</v>
      </c>
      <c r="R1369" t="s">
        <v>8325</v>
      </c>
      <c r="S1369" t="s">
        <v>8326</v>
      </c>
      <c r="T1369" s="17">
        <f>(((Table1[[#This Row],[launched_at]]/60)/60)/24)+DATE(1970,1,1)</f>
        <v>42292.002893518518</v>
      </c>
      <c r="U1369" s="17">
        <f>(((Table1[[#This Row],[deadline]]/60)/60)/24)+DATE(1970,1,1)</f>
        <v>42322.044560185182</v>
      </c>
    </row>
    <row r="1370" spans="1:21">
      <c r="A1370">
        <v>1368</v>
      </c>
      <c r="B1370" s="3" t="s">
        <v>1369</v>
      </c>
      <c r="C1370" s="3" t="s">
        <v>5478</v>
      </c>
      <c r="D1370" t="str" cm="1">
        <f t="array" ref="D13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370">
        <v>5000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 s="6">
        <f>Table1[[#This Row],[pledged]]/Table1[[#This Row],[goal]]</f>
        <v>1.107</v>
      </c>
      <c r="Q1370" s="12">
        <f>Table1[[#This Row],[pledged]]/Table1[[#This Row],[backers_count]]</f>
        <v>63.620689655172413</v>
      </c>
      <c r="R1370" t="s">
        <v>8325</v>
      </c>
      <c r="S1370" t="s">
        <v>8326</v>
      </c>
      <c r="T1370" s="17">
        <f>(((Table1[[#This Row],[launched_at]]/60)/60)/24)+DATE(1970,1,1)</f>
        <v>42146.190902777773</v>
      </c>
      <c r="U1370" s="17">
        <f>(((Table1[[#This Row],[deadline]]/60)/60)/24)+DATE(1970,1,1)</f>
        <v>42170.190902777773</v>
      </c>
    </row>
    <row r="1371" spans="1:21">
      <c r="A1371">
        <v>1369</v>
      </c>
      <c r="B1371" s="3" t="s">
        <v>1370</v>
      </c>
      <c r="C1371" s="3" t="s">
        <v>5479</v>
      </c>
      <c r="D1371" t="str" cm="1">
        <f t="array" ref="D13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371">
        <v>32360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 s="6">
        <f>Table1[[#This Row],[pledged]]/Table1[[#This Row],[goal]]</f>
        <v>1.0534805315203954</v>
      </c>
      <c r="Q1371" s="12">
        <f>Table1[[#This Row],[pledged]]/Table1[[#This Row],[backers_count]]</f>
        <v>83.967068965517228</v>
      </c>
      <c r="R1371" t="s">
        <v>8325</v>
      </c>
      <c r="S1371" t="s">
        <v>8326</v>
      </c>
      <c r="T1371" s="17">
        <f>(((Table1[[#This Row],[launched_at]]/60)/60)/24)+DATE(1970,1,1)</f>
        <v>41710.594282407408</v>
      </c>
      <c r="U1371" s="17">
        <f>(((Table1[[#This Row],[deadline]]/60)/60)/24)+DATE(1970,1,1)</f>
        <v>41740.594282407408</v>
      </c>
    </row>
    <row r="1372" spans="1:21">
      <c r="A1372">
        <v>1370</v>
      </c>
      <c r="B1372" s="3" t="s">
        <v>1371</v>
      </c>
      <c r="C1372" s="3" t="s">
        <v>5480</v>
      </c>
      <c r="D1372" t="str" cm="1">
        <f t="array" ref="D13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72">
        <v>1500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 s="6">
        <f>Table1[[#This Row],[pledged]]/Table1[[#This Row],[goal]]</f>
        <v>1.0366666666666666</v>
      </c>
      <c r="Q1372" s="12">
        <f>Table1[[#This Row],[pledged]]/Table1[[#This Row],[backers_count]]</f>
        <v>77.75</v>
      </c>
      <c r="R1372" t="s">
        <v>8325</v>
      </c>
      <c r="S1372" t="s">
        <v>8326</v>
      </c>
      <c r="T1372" s="17">
        <f>(((Table1[[#This Row],[launched_at]]/60)/60)/24)+DATE(1970,1,1)</f>
        <v>41548.00335648148</v>
      </c>
      <c r="U1372" s="17">
        <f>(((Table1[[#This Row],[deadline]]/60)/60)/24)+DATE(1970,1,1)</f>
        <v>41563.00335648148</v>
      </c>
    </row>
    <row r="1373" spans="1:21">
      <c r="A1373">
        <v>1371</v>
      </c>
      <c r="B1373" s="3" t="s">
        <v>1372</v>
      </c>
      <c r="C1373" s="3" t="s">
        <v>5481</v>
      </c>
      <c r="D1373" t="str" cm="1">
        <f t="array" ref="D13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373">
        <v>6999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 s="6">
        <f>Table1[[#This Row],[pledged]]/Table1[[#This Row],[goal]]</f>
        <v>1.0708672667523933</v>
      </c>
      <c r="Q1373" s="12">
        <f>Table1[[#This Row],[pledged]]/Table1[[#This Row],[backers_count]]</f>
        <v>107.07142857142857</v>
      </c>
      <c r="R1373" t="s">
        <v>8325</v>
      </c>
      <c r="S1373" t="s">
        <v>8326</v>
      </c>
      <c r="T1373" s="17">
        <f>(((Table1[[#This Row],[launched_at]]/60)/60)/24)+DATE(1970,1,1)</f>
        <v>42101.758587962962</v>
      </c>
      <c r="U1373" s="17">
        <f>(((Table1[[#This Row],[deadline]]/60)/60)/24)+DATE(1970,1,1)</f>
        <v>42131.758587962962</v>
      </c>
    </row>
    <row r="1374" spans="1:21">
      <c r="A1374">
        <v>1372</v>
      </c>
      <c r="B1374" s="3" t="s">
        <v>1373</v>
      </c>
      <c r="C1374" s="3" t="s">
        <v>5482</v>
      </c>
      <c r="D1374" t="str" cm="1">
        <f t="array" ref="D13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374">
        <v>500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 s="6">
        <f>Table1[[#This Row],[pledged]]/Table1[[#This Row],[goal]]</f>
        <v>1.24</v>
      </c>
      <c r="Q1374" s="12">
        <f>Table1[[#This Row],[pledged]]/Table1[[#This Row],[backers_count]]</f>
        <v>38.75</v>
      </c>
      <c r="R1374" t="s">
        <v>8325</v>
      </c>
      <c r="S1374" t="s">
        <v>8326</v>
      </c>
      <c r="T1374" s="17">
        <f>(((Table1[[#This Row],[launched_at]]/60)/60)/24)+DATE(1970,1,1)</f>
        <v>41072.739953703705</v>
      </c>
      <c r="U1374" s="17">
        <f>(((Table1[[#This Row],[deadline]]/60)/60)/24)+DATE(1970,1,1)</f>
        <v>41102.739953703705</v>
      </c>
    </row>
    <row r="1375" spans="1:21">
      <c r="A1375">
        <v>1373</v>
      </c>
      <c r="B1375" s="3" t="s">
        <v>1374</v>
      </c>
      <c r="C1375" s="3" t="s">
        <v>5483</v>
      </c>
      <c r="D1375" t="str" cm="1">
        <f t="array" ref="D13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375">
        <v>10000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 s="6">
        <f>Table1[[#This Row],[pledged]]/Table1[[#This Row],[goal]]</f>
        <v>1.0501</v>
      </c>
      <c r="Q1375" s="12">
        <f>Table1[[#This Row],[pledged]]/Table1[[#This Row],[backers_count]]</f>
        <v>201.94230769230768</v>
      </c>
      <c r="R1375" t="s">
        <v>8325</v>
      </c>
      <c r="S1375" t="s">
        <v>8326</v>
      </c>
      <c r="T1375" s="17">
        <f>(((Table1[[#This Row],[launched_at]]/60)/60)/24)+DATE(1970,1,1)</f>
        <v>42704.95177083333</v>
      </c>
      <c r="U1375" s="17">
        <f>(((Table1[[#This Row],[deadline]]/60)/60)/24)+DATE(1970,1,1)</f>
        <v>42734.95177083333</v>
      </c>
    </row>
    <row r="1376" spans="1:21">
      <c r="A1376">
        <v>1374</v>
      </c>
      <c r="B1376" s="3" t="s">
        <v>1375</v>
      </c>
      <c r="C1376" s="3" t="s">
        <v>5484</v>
      </c>
      <c r="D1376" t="str" cm="1">
        <f t="array" ref="D13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76">
        <v>1500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 s="6">
        <f>Table1[[#This Row],[pledged]]/Table1[[#This Row],[goal]]</f>
        <v>1.8946666666666667</v>
      </c>
      <c r="Q1376" s="12">
        <f>Table1[[#This Row],[pledged]]/Table1[[#This Row],[backers_count]]</f>
        <v>43.060606060606062</v>
      </c>
      <c r="R1376" t="s">
        <v>8325</v>
      </c>
      <c r="S1376" t="s">
        <v>8326</v>
      </c>
      <c r="T1376" s="17">
        <f>(((Table1[[#This Row],[launched_at]]/60)/60)/24)+DATE(1970,1,1)</f>
        <v>42424.161898148144</v>
      </c>
      <c r="U1376" s="17">
        <f>(((Table1[[#This Row],[deadline]]/60)/60)/24)+DATE(1970,1,1)</f>
        <v>42454.12023148148</v>
      </c>
    </row>
    <row r="1377" spans="1:21">
      <c r="A1377">
        <v>1375</v>
      </c>
      <c r="B1377" s="3" t="s">
        <v>1376</v>
      </c>
      <c r="C1377" s="3" t="s">
        <v>5485</v>
      </c>
      <c r="D1377" t="str" cm="1">
        <f t="array" ref="D13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77">
        <v>4000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 s="6">
        <f>Table1[[#This Row],[pledged]]/Table1[[#This Row],[goal]]</f>
        <v>1.7132499999999999</v>
      </c>
      <c r="Q1377" s="12">
        <f>Table1[[#This Row],[pledged]]/Table1[[#This Row],[backers_count]]</f>
        <v>62.871559633027523</v>
      </c>
      <c r="R1377" t="s">
        <v>8325</v>
      </c>
      <c r="S1377" t="s">
        <v>8326</v>
      </c>
      <c r="T1377" s="17">
        <f>(((Table1[[#This Row],[launched_at]]/60)/60)/24)+DATE(1970,1,1)</f>
        <v>42720.066192129627</v>
      </c>
      <c r="U1377" s="17">
        <f>(((Table1[[#This Row],[deadline]]/60)/60)/24)+DATE(1970,1,1)</f>
        <v>42750.066192129627</v>
      </c>
    </row>
    <row r="1378" spans="1:21">
      <c r="A1378">
        <v>1376</v>
      </c>
      <c r="B1378" s="3" t="s">
        <v>1377</v>
      </c>
      <c r="C1378" s="3" t="s">
        <v>5486</v>
      </c>
      <c r="D1378" t="str" cm="1">
        <f t="array" ref="D13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78">
        <v>3700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 s="6">
        <f>Table1[[#This Row],[pledged]]/Table1[[#This Row],[goal]]</f>
        <v>2.5248648648648651</v>
      </c>
      <c r="Q1378" s="12">
        <f>Table1[[#This Row],[pledged]]/Table1[[#This Row],[backers_count]]</f>
        <v>55.607142857142854</v>
      </c>
      <c r="R1378" t="s">
        <v>8325</v>
      </c>
      <c r="S1378" t="s">
        <v>8326</v>
      </c>
      <c r="T1378" s="17">
        <f>(((Table1[[#This Row],[launched_at]]/60)/60)/24)+DATE(1970,1,1)</f>
        <v>42677.669050925921</v>
      </c>
      <c r="U1378" s="17">
        <f>(((Table1[[#This Row],[deadline]]/60)/60)/24)+DATE(1970,1,1)</f>
        <v>42707.710717592592</v>
      </c>
    </row>
    <row r="1379" spans="1:21">
      <c r="A1379">
        <v>1377</v>
      </c>
      <c r="B1379" s="3" t="s">
        <v>1378</v>
      </c>
      <c r="C1379" s="3" t="s">
        <v>5487</v>
      </c>
      <c r="D1379" t="str" cm="1">
        <f t="array" ref="D13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79">
        <v>1300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 s="6">
        <f>Table1[[#This Row],[pledged]]/Table1[[#This Row],[goal]]</f>
        <v>1.1615384615384616</v>
      </c>
      <c r="Q1379" s="12">
        <f>Table1[[#This Row],[pledged]]/Table1[[#This Row],[backers_count]]</f>
        <v>48.70967741935484</v>
      </c>
      <c r="R1379" t="s">
        <v>8325</v>
      </c>
      <c r="S1379" t="s">
        <v>8326</v>
      </c>
      <c r="T1379" s="17">
        <f>(((Table1[[#This Row],[launched_at]]/60)/60)/24)+DATE(1970,1,1)</f>
        <v>42747.219560185185</v>
      </c>
      <c r="U1379" s="17">
        <f>(((Table1[[#This Row],[deadline]]/60)/60)/24)+DATE(1970,1,1)</f>
        <v>42769.174305555556</v>
      </c>
    </row>
    <row r="1380" spans="1:21">
      <c r="A1380">
        <v>1378</v>
      </c>
      <c r="B1380" s="3" t="s">
        <v>1379</v>
      </c>
      <c r="C1380" s="3" t="s">
        <v>5488</v>
      </c>
      <c r="D1380" t="str" cm="1">
        <f t="array" ref="D13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80">
        <v>2000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 s="6">
        <f>Table1[[#This Row],[pledged]]/Table1[[#This Row],[goal]]</f>
        <v>2.0335000000000001</v>
      </c>
      <c r="Q1380" s="12">
        <f>Table1[[#This Row],[pledged]]/Table1[[#This Row],[backers_count]]</f>
        <v>30.578947368421051</v>
      </c>
      <c r="R1380" t="s">
        <v>8325</v>
      </c>
      <c r="S1380" t="s">
        <v>8326</v>
      </c>
      <c r="T1380" s="17">
        <f>(((Table1[[#This Row],[launched_at]]/60)/60)/24)+DATE(1970,1,1)</f>
        <v>42568.759374999994</v>
      </c>
      <c r="U1380" s="17">
        <f>(((Table1[[#This Row],[deadline]]/60)/60)/24)+DATE(1970,1,1)</f>
        <v>42583.759374999994</v>
      </c>
    </row>
    <row r="1381" spans="1:21">
      <c r="A1381">
        <v>1379</v>
      </c>
      <c r="B1381" s="3" t="s">
        <v>1380</v>
      </c>
      <c r="C1381" s="3" t="s">
        <v>5489</v>
      </c>
      <c r="D1381" t="str" cm="1">
        <f t="array" ref="D13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381">
        <v>10000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 s="6">
        <f>Table1[[#This Row],[pledged]]/Table1[[#This Row],[goal]]</f>
        <v>1.1160000000000001</v>
      </c>
      <c r="Q1381" s="12">
        <f>Table1[[#This Row],[pledged]]/Table1[[#This Row],[backers_count]]</f>
        <v>73.907284768211923</v>
      </c>
      <c r="R1381" t="s">
        <v>8325</v>
      </c>
      <c r="S1381" t="s">
        <v>8326</v>
      </c>
      <c r="T1381" s="17">
        <f>(((Table1[[#This Row],[launched_at]]/60)/60)/24)+DATE(1970,1,1)</f>
        <v>42130.491620370376</v>
      </c>
      <c r="U1381" s="17">
        <f>(((Table1[[#This Row],[deadline]]/60)/60)/24)+DATE(1970,1,1)</f>
        <v>42160.491620370376</v>
      </c>
    </row>
    <row r="1382" spans="1:21">
      <c r="A1382">
        <v>1380</v>
      </c>
      <c r="B1382" s="3" t="s">
        <v>1381</v>
      </c>
      <c r="C1382" s="3" t="s">
        <v>5490</v>
      </c>
      <c r="D1382" t="str" cm="1">
        <f t="array" ref="D13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382">
        <v>25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 s="6">
        <f>Table1[[#This Row],[pledged]]/Table1[[#This Row],[goal]]</f>
        <v>4.24</v>
      </c>
      <c r="Q1382" s="12">
        <f>Table1[[#This Row],[pledged]]/Table1[[#This Row],[backers_count]]</f>
        <v>21.2</v>
      </c>
      <c r="R1382" t="s">
        <v>8325</v>
      </c>
      <c r="S1382" t="s">
        <v>8326</v>
      </c>
      <c r="T1382" s="17">
        <f>(((Table1[[#This Row],[launched_at]]/60)/60)/24)+DATE(1970,1,1)</f>
        <v>42141.762800925921</v>
      </c>
      <c r="U1382" s="17">
        <f>(((Table1[[#This Row],[deadline]]/60)/60)/24)+DATE(1970,1,1)</f>
        <v>42164.083333333328</v>
      </c>
    </row>
    <row r="1383" spans="1:21">
      <c r="A1383">
        <v>1381</v>
      </c>
      <c r="B1383" s="3" t="s">
        <v>1382</v>
      </c>
      <c r="C1383" s="3" t="s">
        <v>5491</v>
      </c>
      <c r="D1383" t="str" cm="1">
        <f t="array" ref="D13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383">
        <v>5000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 s="6">
        <f>Table1[[#This Row],[pledged]]/Table1[[#This Row],[goal]]</f>
        <v>1.071</v>
      </c>
      <c r="Q1383" s="12">
        <f>Table1[[#This Row],[pledged]]/Table1[[#This Row],[backers_count]]</f>
        <v>73.356164383561648</v>
      </c>
      <c r="R1383" t="s">
        <v>8325</v>
      </c>
      <c r="S1383" t="s">
        <v>8326</v>
      </c>
      <c r="T1383" s="17">
        <f>(((Table1[[#This Row],[launched_at]]/60)/60)/24)+DATE(1970,1,1)</f>
        <v>42703.214409722219</v>
      </c>
      <c r="U1383" s="17">
        <f>(((Table1[[#This Row],[deadline]]/60)/60)/24)+DATE(1970,1,1)</f>
        <v>42733.214409722219</v>
      </c>
    </row>
    <row r="1384" spans="1:21">
      <c r="A1384">
        <v>1382</v>
      </c>
      <c r="B1384" s="3" t="s">
        <v>1383</v>
      </c>
      <c r="C1384" s="3" t="s">
        <v>5492</v>
      </c>
      <c r="D1384" t="str" cm="1">
        <f t="array" ref="D13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384">
        <v>8000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 s="6">
        <f>Table1[[#This Row],[pledged]]/Table1[[#This Row],[goal]]</f>
        <v>1.043625</v>
      </c>
      <c r="Q1384" s="12">
        <f>Table1[[#This Row],[pledged]]/Table1[[#This Row],[backers_count]]</f>
        <v>56.412162162162161</v>
      </c>
      <c r="R1384" t="s">
        <v>8325</v>
      </c>
      <c r="S1384" t="s">
        <v>8326</v>
      </c>
      <c r="T1384" s="17">
        <f>(((Table1[[#This Row],[launched_at]]/60)/60)/24)+DATE(1970,1,1)</f>
        <v>41370.800185185188</v>
      </c>
      <c r="U1384" s="17">
        <f>(((Table1[[#This Row],[deadline]]/60)/60)/24)+DATE(1970,1,1)</f>
        <v>41400.800185185188</v>
      </c>
    </row>
    <row r="1385" spans="1:21">
      <c r="A1385">
        <v>1383</v>
      </c>
      <c r="B1385" s="3" t="s">
        <v>1384</v>
      </c>
      <c r="C1385" s="3" t="s">
        <v>5493</v>
      </c>
      <c r="D1385" t="str" cm="1">
        <f t="array" ref="D13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85">
        <v>2200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 s="6">
        <f>Table1[[#This Row],[pledged]]/Table1[[#This Row],[goal]]</f>
        <v>2.124090909090909</v>
      </c>
      <c r="Q1385" s="12">
        <f>Table1[[#This Row],[pledged]]/Table1[[#This Row],[backers_count]]</f>
        <v>50.247311827956992</v>
      </c>
      <c r="R1385" t="s">
        <v>8325</v>
      </c>
      <c r="S1385" t="s">
        <v>8326</v>
      </c>
      <c r="T1385" s="17">
        <f>(((Table1[[#This Row],[launched_at]]/60)/60)/24)+DATE(1970,1,1)</f>
        <v>42707.074976851851</v>
      </c>
      <c r="U1385" s="17">
        <f>(((Table1[[#This Row],[deadline]]/60)/60)/24)+DATE(1970,1,1)</f>
        <v>42727.074976851851</v>
      </c>
    </row>
    <row r="1386" spans="1:21">
      <c r="A1386">
        <v>1384</v>
      </c>
      <c r="B1386" s="3" t="s">
        <v>1385</v>
      </c>
      <c r="C1386" s="3" t="s">
        <v>5494</v>
      </c>
      <c r="D1386" t="str" cm="1">
        <f t="array" ref="D13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86">
        <v>3500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 s="6">
        <f>Table1[[#This Row],[pledged]]/Table1[[#This Row],[goal]]</f>
        <v>1.2408571428571429</v>
      </c>
      <c r="Q1386" s="12">
        <f>Table1[[#This Row],[pledged]]/Table1[[#This Row],[backers_count]]</f>
        <v>68.936507936507937</v>
      </c>
      <c r="R1386" t="s">
        <v>8325</v>
      </c>
      <c r="S1386" t="s">
        <v>8326</v>
      </c>
      <c r="T1386" s="17">
        <f>(((Table1[[#This Row],[launched_at]]/60)/60)/24)+DATE(1970,1,1)</f>
        <v>42160.735208333332</v>
      </c>
      <c r="U1386" s="17">
        <f>(((Table1[[#This Row],[deadline]]/60)/60)/24)+DATE(1970,1,1)</f>
        <v>42190.735208333332</v>
      </c>
    </row>
    <row r="1387" spans="1:21">
      <c r="A1387">
        <v>1385</v>
      </c>
      <c r="B1387" s="3" t="s">
        <v>1386</v>
      </c>
      <c r="C1387" s="3" t="s">
        <v>5495</v>
      </c>
      <c r="D1387" t="str" cm="1">
        <f t="array" ref="D13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387">
        <v>8000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 s="6">
        <f>Table1[[#This Row],[pledged]]/Table1[[#This Row],[goal]]</f>
        <v>1.10406125</v>
      </c>
      <c r="Q1387" s="12">
        <f>Table1[[#This Row],[pledged]]/Table1[[#This Row],[backers_count]]</f>
        <v>65.914104477611943</v>
      </c>
      <c r="R1387" t="s">
        <v>8325</v>
      </c>
      <c r="S1387" t="s">
        <v>8326</v>
      </c>
      <c r="T1387" s="17">
        <f>(((Table1[[#This Row],[launched_at]]/60)/60)/24)+DATE(1970,1,1)</f>
        <v>42433.688900462963</v>
      </c>
      <c r="U1387" s="17">
        <f>(((Table1[[#This Row],[deadline]]/60)/60)/24)+DATE(1970,1,1)</f>
        <v>42489.507638888885</v>
      </c>
    </row>
    <row r="1388" spans="1:21">
      <c r="A1388">
        <v>1386</v>
      </c>
      <c r="B1388" s="3" t="s">
        <v>1387</v>
      </c>
      <c r="C1388" s="3" t="s">
        <v>5496</v>
      </c>
      <c r="D1388" t="str" cm="1">
        <f t="array" ref="D13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388">
        <v>400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 s="6">
        <f>Table1[[#This Row],[pledged]]/Table1[[#This Row],[goal]]</f>
        <v>2.1875</v>
      </c>
      <c r="Q1388" s="12">
        <f>Table1[[#This Row],[pledged]]/Table1[[#This Row],[backers_count]]</f>
        <v>62.5</v>
      </c>
      <c r="R1388" t="s">
        <v>8325</v>
      </c>
      <c r="S1388" t="s">
        <v>8326</v>
      </c>
      <c r="T1388" s="17">
        <f>(((Table1[[#This Row],[launched_at]]/60)/60)/24)+DATE(1970,1,1)</f>
        <v>42184.646863425922</v>
      </c>
      <c r="U1388" s="17">
        <f>(((Table1[[#This Row],[deadline]]/60)/60)/24)+DATE(1970,1,1)</f>
        <v>42214.646863425922</v>
      </c>
    </row>
    <row r="1389" spans="1:21">
      <c r="A1389">
        <v>1387</v>
      </c>
      <c r="B1389" s="3" t="s">
        <v>1388</v>
      </c>
      <c r="C1389" s="3" t="s">
        <v>5497</v>
      </c>
      <c r="D1389" t="str" cm="1">
        <f t="array" ref="D13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89">
        <v>4000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 s="6">
        <f>Table1[[#This Row],[pledged]]/Table1[[#This Row],[goal]]</f>
        <v>1.36625</v>
      </c>
      <c r="Q1389" s="12">
        <f>Table1[[#This Row],[pledged]]/Table1[[#This Row],[backers_count]]</f>
        <v>70.064102564102569</v>
      </c>
      <c r="R1389" t="s">
        <v>8325</v>
      </c>
      <c r="S1389" t="s">
        <v>8326</v>
      </c>
      <c r="T1389" s="17">
        <f>(((Table1[[#This Row],[launched_at]]/60)/60)/24)+DATE(1970,1,1)</f>
        <v>42126.92123842593</v>
      </c>
      <c r="U1389" s="17">
        <f>(((Table1[[#This Row],[deadline]]/60)/60)/24)+DATE(1970,1,1)</f>
        <v>42158.1875</v>
      </c>
    </row>
    <row r="1390" spans="1:21">
      <c r="A1390">
        <v>1388</v>
      </c>
      <c r="B1390" s="3" t="s">
        <v>1389</v>
      </c>
      <c r="C1390" s="3" t="s">
        <v>5498</v>
      </c>
      <c r="D1390" t="str" cm="1">
        <f t="array" ref="D13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390">
        <v>5000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 s="6">
        <f>Table1[[#This Row],[pledged]]/Table1[[#This Row],[goal]]</f>
        <v>1.348074</v>
      </c>
      <c r="Q1390" s="12">
        <f>Table1[[#This Row],[pledged]]/Table1[[#This Row],[backers_count]]</f>
        <v>60.181874999999998</v>
      </c>
      <c r="R1390" t="s">
        <v>8325</v>
      </c>
      <c r="S1390" t="s">
        <v>8326</v>
      </c>
      <c r="T1390" s="17">
        <f>(((Table1[[#This Row],[launched_at]]/60)/60)/24)+DATE(1970,1,1)</f>
        <v>42634.614780092597</v>
      </c>
      <c r="U1390" s="17">
        <f>(((Table1[[#This Row],[deadline]]/60)/60)/24)+DATE(1970,1,1)</f>
        <v>42660.676388888889</v>
      </c>
    </row>
    <row r="1391" spans="1:21">
      <c r="A1391">
        <v>1389</v>
      </c>
      <c r="B1391" s="3" t="s">
        <v>1390</v>
      </c>
      <c r="C1391" s="3" t="s">
        <v>5499</v>
      </c>
      <c r="D1391" t="str" cm="1">
        <f t="array" ref="D13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391">
        <v>500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 s="6">
        <f>Table1[[#This Row],[pledged]]/Table1[[#This Row],[goal]]</f>
        <v>1.454</v>
      </c>
      <c r="Q1391" s="12">
        <f>Table1[[#This Row],[pledged]]/Table1[[#This Row],[backers_count]]</f>
        <v>21.382352941176471</v>
      </c>
      <c r="R1391" t="s">
        <v>8325</v>
      </c>
      <c r="S1391" t="s">
        <v>8326</v>
      </c>
      <c r="T1391" s="17">
        <f>(((Table1[[#This Row],[launched_at]]/60)/60)/24)+DATE(1970,1,1)</f>
        <v>42565.480983796297</v>
      </c>
      <c r="U1391" s="17">
        <f>(((Table1[[#This Row],[deadline]]/60)/60)/24)+DATE(1970,1,1)</f>
        <v>42595.480983796297</v>
      </c>
    </row>
    <row r="1392" spans="1:21">
      <c r="A1392">
        <v>1390</v>
      </c>
      <c r="B1392" s="3" t="s">
        <v>1391</v>
      </c>
      <c r="C1392" s="3" t="s">
        <v>5500</v>
      </c>
      <c r="D1392" t="str" cm="1">
        <f t="array" ref="D13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92">
        <v>2800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 s="6">
        <f>Table1[[#This Row],[pledged]]/Table1[[#This Row],[goal]]</f>
        <v>1.0910714285714285</v>
      </c>
      <c r="Q1392" s="12">
        <f>Table1[[#This Row],[pledged]]/Table1[[#This Row],[backers_count]]</f>
        <v>160.78947368421052</v>
      </c>
      <c r="R1392" t="s">
        <v>8325</v>
      </c>
      <c r="S1392" t="s">
        <v>8326</v>
      </c>
      <c r="T1392" s="17">
        <f>(((Table1[[#This Row],[launched_at]]/60)/60)/24)+DATE(1970,1,1)</f>
        <v>42087.803310185183</v>
      </c>
      <c r="U1392" s="17">
        <f>(((Table1[[#This Row],[deadline]]/60)/60)/24)+DATE(1970,1,1)</f>
        <v>42121.716666666667</v>
      </c>
    </row>
    <row r="1393" spans="1:21">
      <c r="A1393">
        <v>1391</v>
      </c>
      <c r="B1393" s="3" t="s">
        <v>1392</v>
      </c>
      <c r="C1393" s="3" t="s">
        <v>5501</v>
      </c>
      <c r="D1393" t="str" cm="1">
        <f t="array" ref="D13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393">
        <v>500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 s="6">
        <f>Table1[[#This Row],[pledged]]/Table1[[#This Row],[goal]]</f>
        <v>1.1020000000000001</v>
      </c>
      <c r="Q1393" s="12">
        <f>Table1[[#This Row],[pledged]]/Table1[[#This Row],[backers_count]]</f>
        <v>42.384615384615387</v>
      </c>
      <c r="R1393" t="s">
        <v>8325</v>
      </c>
      <c r="S1393" t="s">
        <v>8326</v>
      </c>
      <c r="T1393" s="17">
        <f>(((Table1[[#This Row],[launched_at]]/60)/60)/24)+DATE(1970,1,1)</f>
        <v>42193.650671296295</v>
      </c>
      <c r="U1393" s="17">
        <f>(((Table1[[#This Row],[deadline]]/60)/60)/24)+DATE(1970,1,1)</f>
        <v>42238.207638888889</v>
      </c>
    </row>
    <row r="1394" spans="1:21">
      <c r="A1394">
        <v>1392</v>
      </c>
      <c r="B1394" s="3" t="s">
        <v>1393</v>
      </c>
      <c r="C1394" s="3" t="s">
        <v>5502</v>
      </c>
      <c r="D1394" t="str" cm="1">
        <f t="array" ref="D13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94">
        <v>2500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 s="6">
        <f>Table1[[#This Row],[pledged]]/Table1[[#This Row],[goal]]</f>
        <v>1.1364000000000001</v>
      </c>
      <c r="Q1394" s="12">
        <f>Table1[[#This Row],[pledged]]/Table1[[#This Row],[backers_count]]</f>
        <v>27.317307692307693</v>
      </c>
      <c r="R1394" t="s">
        <v>8325</v>
      </c>
      <c r="S1394" t="s">
        <v>8326</v>
      </c>
      <c r="T1394" s="17">
        <f>(((Table1[[#This Row],[launched_at]]/60)/60)/24)+DATE(1970,1,1)</f>
        <v>42401.154930555553</v>
      </c>
      <c r="U1394" s="17">
        <f>(((Table1[[#This Row],[deadline]]/60)/60)/24)+DATE(1970,1,1)</f>
        <v>42432.154930555553</v>
      </c>
    </row>
    <row r="1395" spans="1:21">
      <c r="A1395">
        <v>1393</v>
      </c>
      <c r="B1395" s="3" t="s">
        <v>1394</v>
      </c>
      <c r="C1395" s="3" t="s">
        <v>5503</v>
      </c>
      <c r="D1395" t="str" cm="1">
        <f t="array" ref="D13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395">
        <v>10000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 s="6">
        <f>Table1[[#This Row],[pledged]]/Table1[[#This Row],[goal]]</f>
        <v>1.0235000000000001</v>
      </c>
      <c r="Q1395" s="12">
        <f>Table1[[#This Row],[pledged]]/Table1[[#This Row],[backers_count]]</f>
        <v>196.82692307692307</v>
      </c>
      <c r="R1395" t="s">
        <v>8325</v>
      </c>
      <c r="S1395" t="s">
        <v>8326</v>
      </c>
      <c r="T1395" s="17">
        <f>(((Table1[[#This Row],[launched_at]]/60)/60)/24)+DATE(1970,1,1)</f>
        <v>42553.681979166664</v>
      </c>
      <c r="U1395" s="17">
        <f>(((Table1[[#This Row],[deadline]]/60)/60)/24)+DATE(1970,1,1)</f>
        <v>42583.681979166664</v>
      </c>
    </row>
    <row r="1396" spans="1:21">
      <c r="A1396">
        <v>1394</v>
      </c>
      <c r="B1396" s="3" t="s">
        <v>1395</v>
      </c>
      <c r="C1396" s="3" t="s">
        <v>5504</v>
      </c>
      <c r="D1396" t="str" cm="1">
        <f t="array" ref="D13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396">
        <v>750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 s="6">
        <f>Table1[[#This Row],[pledged]]/Table1[[#This Row],[goal]]</f>
        <v>1.2213333333333334</v>
      </c>
      <c r="Q1396" s="12">
        <f>Table1[[#This Row],[pledged]]/Table1[[#This Row],[backers_count]]</f>
        <v>53.882352941176471</v>
      </c>
      <c r="R1396" t="s">
        <v>8325</v>
      </c>
      <c r="S1396" t="s">
        <v>8326</v>
      </c>
      <c r="T1396" s="17">
        <f>(((Table1[[#This Row],[launched_at]]/60)/60)/24)+DATE(1970,1,1)</f>
        <v>42752.144976851851</v>
      </c>
      <c r="U1396" s="17">
        <f>(((Table1[[#This Row],[deadline]]/60)/60)/24)+DATE(1970,1,1)</f>
        <v>42795.125</v>
      </c>
    </row>
    <row r="1397" spans="1:21">
      <c r="A1397">
        <v>1395</v>
      </c>
      <c r="B1397" s="3" t="s">
        <v>1396</v>
      </c>
      <c r="C1397" s="3" t="s">
        <v>5505</v>
      </c>
      <c r="D1397" t="str" cm="1">
        <f t="array" ref="D13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397">
        <v>3500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 s="6">
        <f>Table1[[#This Row],[pledged]]/Table1[[#This Row],[goal]]</f>
        <v>1.1188571428571428</v>
      </c>
      <c r="Q1397" s="12">
        <f>Table1[[#This Row],[pledged]]/Table1[[#This Row],[backers_count]]</f>
        <v>47.756097560975611</v>
      </c>
      <c r="R1397" t="s">
        <v>8325</v>
      </c>
      <c r="S1397" t="s">
        <v>8326</v>
      </c>
      <c r="T1397" s="17">
        <f>(((Table1[[#This Row],[launched_at]]/60)/60)/24)+DATE(1970,1,1)</f>
        <v>42719.90834490741</v>
      </c>
      <c r="U1397" s="17">
        <f>(((Table1[[#This Row],[deadline]]/60)/60)/24)+DATE(1970,1,1)</f>
        <v>42749.90834490741</v>
      </c>
    </row>
    <row r="1398" spans="1:21">
      <c r="A1398">
        <v>1396</v>
      </c>
      <c r="B1398" s="3" t="s">
        <v>1397</v>
      </c>
      <c r="C1398" s="3" t="s">
        <v>5506</v>
      </c>
      <c r="D1398" t="str" cm="1">
        <f t="array" ref="D13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398">
        <v>6000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 s="6">
        <f>Table1[[#This Row],[pledged]]/Table1[[#This Row],[goal]]</f>
        <v>1.073</v>
      </c>
      <c r="Q1398" s="12">
        <f>Table1[[#This Row],[pledged]]/Table1[[#This Row],[backers_count]]</f>
        <v>88.191780821917803</v>
      </c>
      <c r="R1398" t="s">
        <v>8325</v>
      </c>
      <c r="S1398" t="s">
        <v>8326</v>
      </c>
      <c r="T1398" s="17">
        <f>(((Table1[[#This Row],[launched_at]]/60)/60)/24)+DATE(1970,1,1)</f>
        <v>42018.99863425926</v>
      </c>
      <c r="U1398" s="17">
        <f>(((Table1[[#This Row],[deadline]]/60)/60)/24)+DATE(1970,1,1)</f>
        <v>42048.99863425926</v>
      </c>
    </row>
    <row r="1399" spans="1:21">
      <c r="A1399">
        <v>1397</v>
      </c>
      <c r="B1399" s="3" t="s">
        <v>1398</v>
      </c>
      <c r="C1399" s="3" t="s">
        <v>5507</v>
      </c>
      <c r="D1399" t="str" cm="1">
        <f t="array" ref="D13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399">
        <v>10000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 s="6">
        <f>Table1[[#This Row],[pledged]]/Table1[[#This Row],[goal]]</f>
        <v>1.1385000000000001</v>
      </c>
      <c r="Q1399" s="12">
        <f>Table1[[#This Row],[pledged]]/Table1[[#This Row],[backers_count]]</f>
        <v>72.056962025316452</v>
      </c>
      <c r="R1399" t="s">
        <v>8325</v>
      </c>
      <c r="S1399" t="s">
        <v>8326</v>
      </c>
      <c r="T1399" s="17">
        <f>(((Table1[[#This Row],[launched_at]]/60)/60)/24)+DATE(1970,1,1)</f>
        <v>42640.917939814812</v>
      </c>
      <c r="U1399" s="17">
        <f>(((Table1[[#This Row],[deadline]]/60)/60)/24)+DATE(1970,1,1)</f>
        <v>42670.888194444444</v>
      </c>
    </row>
    <row r="1400" spans="1:21">
      <c r="A1400">
        <v>1398</v>
      </c>
      <c r="B1400" s="3" t="s">
        <v>1399</v>
      </c>
      <c r="C1400" s="3" t="s">
        <v>5508</v>
      </c>
      <c r="D1400" t="str" cm="1">
        <f t="array" ref="D14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00">
        <v>4400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 s="6">
        <f>Table1[[#This Row],[pledged]]/Table1[[#This Row],[goal]]</f>
        <v>1.0968181818181819</v>
      </c>
      <c r="Q1400" s="12">
        <f>Table1[[#This Row],[pledged]]/Table1[[#This Row],[backers_count]]</f>
        <v>74.246153846153845</v>
      </c>
      <c r="R1400" t="s">
        <v>8325</v>
      </c>
      <c r="S1400" t="s">
        <v>8326</v>
      </c>
      <c r="T1400" s="17">
        <f>(((Table1[[#This Row],[launched_at]]/60)/60)/24)+DATE(1970,1,1)</f>
        <v>42526.874236111107</v>
      </c>
      <c r="U1400" s="17">
        <f>(((Table1[[#This Row],[deadline]]/60)/60)/24)+DATE(1970,1,1)</f>
        <v>42556.874236111107</v>
      </c>
    </row>
    <row r="1401" spans="1:21">
      <c r="A1401">
        <v>1399</v>
      </c>
      <c r="B1401" s="3" t="s">
        <v>1400</v>
      </c>
      <c r="C1401" s="3" t="s">
        <v>5509</v>
      </c>
      <c r="D1401" t="str" cm="1">
        <f t="array" ref="D14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01">
        <v>9000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 s="6">
        <f>Table1[[#This Row],[pledged]]/Table1[[#This Row],[goal]]</f>
        <v>1.2614444444444444</v>
      </c>
      <c r="Q1401" s="12">
        <f>Table1[[#This Row],[pledged]]/Table1[[#This Row],[backers_count]]</f>
        <v>61.701086956521742</v>
      </c>
      <c r="R1401" t="s">
        <v>8325</v>
      </c>
      <c r="S1401" t="s">
        <v>8326</v>
      </c>
      <c r="T1401" s="17">
        <f>(((Table1[[#This Row],[launched_at]]/60)/60)/24)+DATE(1970,1,1)</f>
        <v>41889.004317129627</v>
      </c>
      <c r="U1401" s="17">
        <f>(((Table1[[#This Row],[deadline]]/60)/60)/24)+DATE(1970,1,1)</f>
        <v>41919.004317129627</v>
      </c>
    </row>
    <row r="1402" spans="1:21">
      <c r="A1402">
        <v>1400</v>
      </c>
      <c r="B1402" s="3" t="s">
        <v>1401</v>
      </c>
      <c r="C1402" s="3" t="s">
        <v>5510</v>
      </c>
      <c r="D1402" t="str" cm="1">
        <f t="array" ref="D14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402">
        <v>350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 s="6">
        <f>Table1[[#This Row],[pledged]]/Table1[[#This Row],[goal]]</f>
        <v>1.6742857142857144</v>
      </c>
      <c r="Q1402" s="12">
        <f>Table1[[#This Row],[pledged]]/Table1[[#This Row],[backers_count]]</f>
        <v>17.235294117647058</v>
      </c>
      <c r="R1402" t="s">
        <v>8325</v>
      </c>
      <c r="S1402" t="s">
        <v>8326</v>
      </c>
      <c r="T1402" s="17">
        <f>(((Table1[[#This Row],[launched_at]]/60)/60)/24)+DATE(1970,1,1)</f>
        <v>42498.341122685189</v>
      </c>
      <c r="U1402" s="17">
        <f>(((Table1[[#This Row],[deadline]]/60)/60)/24)+DATE(1970,1,1)</f>
        <v>42533.229166666672</v>
      </c>
    </row>
    <row r="1403" spans="1:21">
      <c r="A1403">
        <v>1401</v>
      </c>
      <c r="B1403" s="3" t="s">
        <v>1402</v>
      </c>
      <c r="C1403" s="3" t="s">
        <v>5511</v>
      </c>
      <c r="D1403" t="str" cm="1">
        <f t="array" ref="D14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03">
        <v>2500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 s="6">
        <f>Table1[[#This Row],[pledged]]/Table1[[#This Row],[goal]]</f>
        <v>4.9652000000000003</v>
      </c>
      <c r="Q1403" s="12">
        <f>Table1[[#This Row],[pledged]]/Table1[[#This Row],[backers_count]]</f>
        <v>51.720833333333331</v>
      </c>
      <c r="R1403" t="s">
        <v>8325</v>
      </c>
      <c r="S1403" t="s">
        <v>8326</v>
      </c>
      <c r="T1403" s="17">
        <f>(((Table1[[#This Row],[launched_at]]/60)/60)/24)+DATE(1970,1,1)</f>
        <v>41399.99622685185</v>
      </c>
      <c r="U1403" s="17">
        <f>(((Table1[[#This Row],[deadline]]/60)/60)/24)+DATE(1970,1,1)</f>
        <v>41420.99622685185</v>
      </c>
    </row>
    <row r="1404" spans="1:21">
      <c r="A1404">
        <v>1402</v>
      </c>
      <c r="B1404" s="3" t="s">
        <v>1403</v>
      </c>
      <c r="C1404" s="3" t="s">
        <v>5512</v>
      </c>
      <c r="D1404" t="str" cm="1">
        <f t="array" ref="D14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04">
        <v>2500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 s="6">
        <f>Table1[[#This Row],[pledged]]/Table1[[#This Row],[goal]]</f>
        <v>1.0915999999999999</v>
      </c>
      <c r="Q1404" s="12">
        <f>Table1[[#This Row],[pledged]]/Table1[[#This Row],[backers_count]]</f>
        <v>24.150442477876105</v>
      </c>
      <c r="R1404" t="s">
        <v>8325</v>
      </c>
      <c r="S1404" t="s">
        <v>8326</v>
      </c>
      <c r="T1404" s="17">
        <f>(((Table1[[#This Row],[launched_at]]/60)/60)/24)+DATE(1970,1,1)</f>
        <v>42065.053368055553</v>
      </c>
      <c r="U1404" s="17">
        <f>(((Table1[[#This Row],[deadline]]/60)/60)/24)+DATE(1970,1,1)</f>
        <v>42125.011701388896</v>
      </c>
    </row>
    <row r="1405" spans="1:21">
      <c r="A1405">
        <v>1403</v>
      </c>
      <c r="B1405" s="3" t="s">
        <v>1404</v>
      </c>
      <c r="C1405" s="3" t="s">
        <v>5513</v>
      </c>
      <c r="D1405" t="str" cm="1">
        <f t="array" ref="D14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05">
        <v>4000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 s="6">
        <f>Table1[[#This Row],[pledged]]/Table1[[#This Row],[goal]]</f>
        <v>1.0257499999999999</v>
      </c>
      <c r="Q1405" s="12">
        <f>Table1[[#This Row],[pledged]]/Table1[[#This Row],[backers_count]]</f>
        <v>62.166666666666664</v>
      </c>
      <c r="R1405" t="s">
        <v>8325</v>
      </c>
      <c r="S1405" t="s">
        <v>8326</v>
      </c>
      <c r="T1405" s="17">
        <f>(((Table1[[#This Row],[launched_at]]/60)/60)/24)+DATE(1970,1,1)</f>
        <v>41451.062905092593</v>
      </c>
      <c r="U1405" s="17">
        <f>(((Table1[[#This Row],[deadline]]/60)/60)/24)+DATE(1970,1,1)</f>
        <v>41481.062905092593</v>
      </c>
    </row>
    <row r="1406" spans="1:21">
      <c r="A1406">
        <v>1404</v>
      </c>
      <c r="B1406" s="3" t="s">
        <v>1405</v>
      </c>
      <c r="C1406" s="3" t="s">
        <v>5514</v>
      </c>
      <c r="D1406" t="str" cm="1">
        <f t="array" ref="D14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406">
        <v>14500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 s="6">
        <f>Table1[[#This Row],[pledged]]/Table1[[#This Row],[goal]]</f>
        <v>1.6620689655172414E-2</v>
      </c>
      <c r="Q1406" s="12">
        <f>Table1[[#This Row],[pledged]]/Table1[[#This Row],[backers_count]]</f>
        <v>48.2</v>
      </c>
      <c r="R1406" t="s">
        <v>8322</v>
      </c>
      <c r="S1406" t="s">
        <v>8341</v>
      </c>
      <c r="T1406" s="17">
        <f>(((Table1[[#This Row],[launched_at]]/60)/60)/24)+DATE(1970,1,1)</f>
        <v>42032.510243055556</v>
      </c>
      <c r="U1406" s="17">
        <f>(((Table1[[#This Row],[deadline]]/60)/60)/24)+DATE(1970,1,1)</f>
        <v>42057.510243055556</v>
      </c>
    </row>
    <row r="1407" spans="1:21">
      <c r="A1407">
        <v>1405</v>
      </c>
      <c r="B1407" s="3" t="s">
        <v>1406</v>
      </c>
      <c r="C1407" s="3" t="s">
        <v>5515</v>
      </c>
      <c r="D1407" t="str" cm="1">
        <f t="array" ref="D14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407">
        <v>25000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 s="6">
        <f>Table1[[#This Row],[pledged]]/Table1[[#This Row],[goal]]</f>
        <v>4.1999999999999997E-3</v>
      </c>
      <c r="Q1407" s="12">
        <f>Table1[[#This Row],[pledged]]/Table1[[#This Row],[backers_count]]</f>
        <v>6.1764705882352944</v>
      </c>
      <c r="R1407" t="s">
        <v>8322</v>
      </c>
      <c r="S1407" t="s">
        <v>8341</v>
      </c>
      <c r="T1407" s="17">
        <f>(((Table1[[#This Row],[launched_at]]/60)/60)/24)+DATE(1970,1,1)</f>
        <v>41941.680567129632</v>
      </c>
      <c r="U1407" s="17">
        <f>(((Table1[[#This Row],[deadline]]/60)/60)/24)+DATE(1970,1,1)</f>
        <v>41971.722233796296</v>
      </c>
    </row>
    <row r="1408" spans="1:21">
      <c r="A1408">
        <v>1406</v>
      </c>
      <c r="B1408" s="3" t="s">
        <v>1407</v>
      </c>
      <c r="C1408" s="3" t="s">
        <v>5516</v>
      </c>
      <c r="D1408" t="str" cm="1">
        <f t="array" ref="D14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408">
        <v>12000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 s="6">
        <f>Table1[[#This Row],[pledged]]/Table1[[#This Row],[goal]]</f>
        <v>1.25E-3</v>
      </c>
      <c r="Q1408" s="12">
        <f>Table1[[#This Row],[pledged]]/Table1[[#This Row],[backers_count]]</f>
        <v>5</v>
      </c>
      <c r="R1408" t="s">
        <v>8322</v>
      </c>
      <c r="S1408" t="s">
        <v>8341</v>
      </c>
      <c r="T1408" s="17">
        <f>(((Table1[[#This Row],[launched_at]]/60)/60)/24)+DATE(1970,1,1)</f>
        <v>42297.432951388888</v>
      </c>
      <c r="U1408" s="17">
        <f>(((Table1[[#This Row],[deadline]]/60)/60)/24)+DATE(1970,1,1)</f>
        <v>42350.416666666672</v>
      </c>
    </row>
    <row r="1409" spans="1:21">
      <c r="A1409">
        <v>1407</v>
      </c>
      <c r="B1409" s="3" t="s">
        <v>1408</v>
      </c>
      <c r="C1409" s="3" t="s">
        <v>5517</v>
      </c>
      <c r="D1409" t="str" cm="1">
        <f t="array" ref="D14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09">
        <v>3000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 s="6">
        <f>Table1[[#This Row],[pledged]]/Table1[[#This Row],[goal]]</f>
        <v>5.0000000000000001E-3</v>
      </c>
      <c r="Q1409" s="12">
        <f>Table1[[#This Row],[pledged]]/Table1[[#This Row],[backers_count]]</f>
        <v>7.5</v>
      </c>
      <c r="R1409" t="s">
        <v>8322</v>
      </c>
      <c r="S1409" t="s">
        <v>8341</v>
      </c>
      <c r="T1409" s="17">
        <f>(((Table1[[#This Row],[launched_at]]/60)/60)/24)+DATE(1970,1,1)</f>
        <v>41838.536782407406</v>
      </c>
      <c r="U1409" s="17">
        <f>(((Table1[[#This Row],[deadline]]/60)/60)/24)+DATE(1970,1,1)</f>
        <v>41863.536782407406</v>
      </c>
    </row>
    <row r="1410" spans="1:21">
      <c r="A1410">
        <v>1408</v>
      </c>
      <c r="B1410" s="3" t="s">
        <v>1409</v>
      </c>
      <c r="C1410" s="3" t="s">
        <v>5518</v>
      </c>
      <c r="D1410" t="str" cm="1">
        <f t="array" ref="D14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10">
        <v>1000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 s="6">
        <f>Table1[[#This Row],[pledged]]/Table1[[#This Row],[goal]]</f>
        <v>7.1999999999999995E-2</v>
      </c>
      <c r="Q1410" s="12">
        <f>Table1[[#This Row],[pledged]]/Table1[[#This Row],[backers_count]]</f>
        <v>12</v>
      </c>
      <c r="R1410" t="s">
        <v>8322</v>
      </c>
      <c r="S1410" t="s">
        <v>8341</v>
      </c>
      <c r="T1410" s="17">
        <f>(((Table1[[#This Row],[launched_at]]/60)/60)/24)+DATE(1970,1,1)</f>
        <v>42291.872175925921</v>
      </c>
      <c r="U1410" s="17">
        <f>(((Table1[[#This Row],[deadline]]/60)/60)/24)+DATE(1970,1,1)</f>
        <v>42321.913842592592</v>
      </c>
    </row>
    <row r="1411" spans="1:21">
      <c r="A1411">
        <v>1409</v>
      </c>
      <c r="B1411" s="3" t="s">
        <v>1410</v>
      </c>
      <c r="C1411" s="3" t="s">
        <v>5519</v>
      </c>
      <c r="D1411" t="str" cm="1">
        <f t="array" ref="D14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11">
        <v>4000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 s="6">
        <f>Table1[[#This Row],[pledged]]/Table1[[#This Row],[goal]]</f>
        <v>0</v>
      </c>
      <c r="Q1411" s="12" t="e">
        <f>Table1[[#This Row],[pledged]]/Table1[[#This Row],[backers_count]]</f>
        <v>#DIV/0!</v>
      </c>
      <c r="R1411" t="s">
        <v>8322</v>
      </c>
      <c r="S1411" t="s">
        <v>8341</v>
      </c>
      <c r="T1411" s="17">
        <f>(((Table1[[#This Row],[launched_at]]/60)/60)/24)+DATE(1970,1,1)</f>
        <v>41945.133506944447</v>
      </c>
      <c r="U1411" s="17">
        <f>(((Table1[[#This Row],[deadline]]/60)/60)/24)+DATE(1970,1,1)</f>
        <v>42005.175173611111</v>
      </c>
    </row>
    <row r="1412" spans="1:21">
      <c r="A1412">
        <v>1410</v>
      </c>
      <c r="B1412" s="3" t="s">
        <v>1411</v>
      </c>
      <c r="C1412" s="3" t="s">
        <v>5520</v>
      </c>
      <c r="D1412" t="str" cm="1">
        <f t="array" ref="D14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12">
        <v>6000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 s="6">
        <f>Table1[[#This Row],[pledged]]/Table1[[#This Row],[goal]]</f>
        <v>1.6666666666666666E-4</v>
      </c>
      <c r="Q1412" s="12">
        <f>Table1[[#This Row],[pledged]]/Table1[[#This Row],[backers_count]]</f>
        <v>1</v>
      </c>
      <c r="R1412" t="s">
        <v>8322</v>
      </c>
      <c r="S1412" t="s">
        <v>8341</v>
      </c>
      <c r="T1412" s="17">
        <f>(((Table1[[#This Row],[launched_at]]/60)/60)/24)+DATE(1970,1,1)</f>
        <v>42479.318518518514</v>
      </c>
      <c r="U1412" s="17">
        <f>(((Table1[[#This Row],[deadline]]/60)/60)/24)+DATE(1970,1,1)</f>
        <v>42524.318518518514</v>
      </c>
    </row>
    <row r="1413" spans="1:21">
      <c r="A1413">
        <v>1411</v>
      </c>
      <c r="B1413" s="3" t="s">
        <v>1412</v>
      </c>
      <c r="C1413" s="3" t="s">
        <v>5521</v>
      </c>
      <c r="D1413" t="str" cm="1">
        <f t="array" ref="D14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13">
        <v>3000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 s="6">
        <f>Table1[[#This Row],[pledged]]/Table1[[#This Row],[goal]]</f>
        <v>2.3333333333333335E-3</v>
      </c>
      <c r="Q1413" s="12">
        <f>Table1[[#This Row],[pledged]]/Table1[[#This Row],[backers_count]]</f>
        <v>2.3333333333333335</v>
      </c>
      <c r="R1413" t="s">
        <v>8322</v>
      </c>
      <c r="S1413" t="s">
        <v>8341</v>
      </c>
      <c r="T1413" s="17">
        <f>(((Table1[[#This Row],[launched_at]]/60)/60)/24)+DATE(1970,1,1)</f>
        <v>42013.059027777781</v>
      </c>
      <c r="U1413" s="17">
        <f>(((Table1[[#This Row],[deadline]]/60)/60)/24)+DATE(1970,1,1)</f>
        <v>42041.059027777781</v>
      </c>
    </row>
    <row r="1414" spans="1:21">
      <c r="A1414">
        <v>1412</v>
      </c>
      <c r="B1414" s="3" t="s">
        <v>1413</v>
      </c>
      <c r="C1414" s="3" t="s">
        <v>5522</v>
      </c>
      <c r="D1414" t="str" cm="1">
        <f t="array" ref="D14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14">
        <v>7000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 s="6">
        <f>Table1[[#This Row],[pledged]]/Table1[[#This Row],[goal]]</f>
        <v>4.5714285714285714E-2</v>
      </c>
      <c r="Q1414" s="12">
        <f>Table1[[#This Row],[pledged]]/Table1[[#This Row],[backers_count]]</f>
        <v>24.615384615384617</v>
      </c>
      <c r="R1414" t="s">
        <v>8322</v>
      </c>
      <c r="S1414" t="s">
        <v>8341</v>
      </c>
      <c r="T1414" s="17">
        <f>(((Table1[[#This Row],[launched_at]]/60)/60)/24)+DATE(1970,1,1)</f>
        <v>41947.063645833332</v>
      </c>
      <c r="U1414" s="17">
        <f>(((Table1[[#This Row],[deadline]]/60)/60)/24)+DATE(1970,1,1)</f>
        <v>41977.063645833332</v>
      </c>
    </row>
    <row r="1415" spans="1:21">
      <c r="A1415">
        <v>1413</v>
      </c>
      <c r="B1415" s="3" t="s">
        <v>1414</v>
      </c>
      <c r="C1415" s="3" t="s">
        <v>5523</v>
      </c>
      <c r="D1415" t="str" cm="1">
        <f t="array" ref="D14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15">
        <v>2000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 s="6">
        <f>Table1[[#This Row],[pledged]]/Table1[[#This Row],[goal]]</f>
        <v>0.05</v>
      </c>
      <c r="Q1415" s="12">
        <f>Table1[[#This Row],[pledged]]/Table1[[#This Row],[backers_count]]</f>
        <v>100</v>
      </c>
      <c r="R1415" t="s">
        <v>8322</v>
      </c>
      <c r="S1415" t="s">
        <v>8341</v>
      </c>
      <c r="T1415" s="17">
        <f>(((Table1[[#This Row],[launched_at]]/60)/60)/24)+DATE(1970,1,1)</f>
        <v>42360.437152777777</v>
      </c>
      <c r="U1415" s="17">
        <f>(((Table1[[#This Row],[deadline]]/60)/60)/24)+DATE(1970,1,1)</f>
        <v>42420.437152777777</v>
      </c>
    </row>
    <row r="1416" spans="1:21">
      <c r="A1416">
        <v>1414</v>
      </c>
      <c r="B1416" s="3" t="s">
        <v>1415</v>
      </c>
      <c r="C1416" s="3" t="s">
        <v>5524</v>
      </c>
      <c r="D1416" t="str" cm="1">
        <f t="array" ref="D14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416">
        <v>500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 s="6">
        <f>Table1[[#This Row],[pledged]]/Table1[[#This Row],[goal]]</f>
        <v>2E-3</v>
      </c>
      <c r="Q1416" s="12">
        <f>Table1[[#This Row],[pledged]]/Table1[[#This Row],[backers_count]]</f>
        <v>1</v>
      </c>
      <c r="R1416" t="s">
        <v>8322</v>
      </c>
      <c r="S1416" t="s">
        <v>8341</v>
      </c>
      <c r="T1416" s="17">
        <f>(((Table1[[#This Row],[launched_at]]/60)/60)/24)+DATE(1970,1,1)</f>
        <v>42708.25309027778</v>
      </c>
      <c r="U1416" s="17">
        <f>(((Table1[[#This Row],[deadline]]/60)/60)/24)+DATE(1970,1,1)</f>
        <v>42738.25309027778</v>
      </c>
    </row>
    <row r="1417" spans="1:21">
      <c r="A1417">
        <v>1415</v>
      </c>
      <c r="B1417" s="3" t="s">
        <v>1416</v>
      </c>
      <c r="C1417" s="3" t="s">
        <v>5525</v>
      </c>
      <c r="D1417" t="str" cm="1">
        <f t="array" ref="D14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17">
        <v>4400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 s="6">
        <f>Table1[[#This Row],[pledged]]/Table1[[#This Row],[goal]]</f>
        <v>0.18181818181818182</v>
      </c>
      <c r="Q1417" s="12">
        <f>Table1[[#This Row],[pledged]]/Table1[[#This Row],[backers_count]]</f>
        <v>88.888888888888886</v>
      </c>
      <c r="R1417" t="s">
        <v>8322</v>
      </c>
      <c r="S1417" t="s">
        <v>8341</v>
      </c>
      <c r="T1417" s="17">
        <f>(((Table1[[#This Row],[launched_at]]/60)/60)/24)+DATE(1970,1,1)</f>
        <v>42192.675821759258</v>
      </c>
      <c r="U1417" s="17">
        <f>(((Table1[[#This Row],[deadline]]/60)/60)/24)+DATE(1970,1,1)</f>
        <v>42232.675821759258</v>
      </c>
    </row>
    <row r="1418" spans="1:21">
      <c r="A1418">
        <v>1416</v>
      </c>
      <c r="B1418" s="3" t="s">
        <v>1417</v>
      </c>
      <c r="C1418" s="3" t="s">
        <v>5526</v>
      </c>
      <c r="D1418" t="str" cm="1">
        <f t="array" ref="D14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418">
        <v>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 s="6">
        <f>Table1[[#This Row],[pledged]]/Table1[[#This Row],[goal]]</f>
        <v>0</v>
      </c>
      <c r="Q1418" s="12" t="e">
        <f>Table1[[#This Row],[pledged]]/Table1[[#This Row],[backers_count]]</f>
        <v>#DIV/0!</v>
      </c>
      <c r="R1418" t="s">
        <v>8322</v>
      </c>
      <c r="S1418" t="s">
        <v>8341</v>
      </c>
      <c r="T1418" s="17">
        <f>(((Table1[[#This Row],[launched_at]]/60)/60)/24)+DATE(1970,1,1)</f>
        <v>42299.926145833335</v>
      </c>
      <c r="U1418" s="17">
        <f>(((Table1[[#This Row],[deadline]]/60)/60)/24)+DATE(1970,1,1)</f>
        <v>42329.967812499999</v>
      </c>
    </row>
    <row r="1419" spans="1:21">
      <c r="A1419">
        <v>1417</v>
      </c>
      <c r="B1419" s="3" t="s">
        <v>1418</v>
      </c>
      <c r="C1419" s="3" t="s">
        <v>5527</v>
      </c>
      <c r="D1419" t="str" cm="1">
        <f t="array" ref="D14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19">
        <v>4500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 s="6">
        <f>Table1[[#This Row],[pledged]]/Table1[[#This Row],[goal]]</f>
        <v>1.2222222222222223E-2</v>
      </c>
      <c r="Q1419" s="12">
        <f>Table1[[#This Row],[pledged]]/Table1[[#This Row],[backers_count]]</f>
        <v>27.5</v>
      </c>
      <c r="R1419" t="s">
        <v>8322</v>
      </c>
      <c r="S1419" t="s">
        <v>8341</v>
      </c>
      <c r="T1419" s="17">
        <f>(((Table1[[#This Row],[launched_at]]/60)/60)/24)+DATE(1970,1,1)</f>
        <v>42232.15016203704</v>
      </c>
      <c r="U1419" s="17">
        <f>(((Table1[[#This Row],[deadline]]/60)/60)/24)+DATE(1970,1,1)</f>
        <v>42262.465972222228</v>
      </c>
    </row>
    <row r="1420" spans="1:21" ht="28.8">
      <c r="A1420">
        <v>1418</v>
      </c>
      <c r="B1420" s="3" t="s">
        <v>1419</v>
      </c>
      <c r="C1420" s="3" t="s">
        <v>5528</v>
      </c>
      <c r="D1420" t="str" cm="1">
        <f t="array" ref="D14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20">
        <v>3000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 s="6">
        <f>Table1[[#This Row],[pledged]]/Table1[[#This Row],[goal]]</f>
        <v>2E-3</v>
      </c>
      <c r="Q1420" s="12">
        <f>Table1[[#This Row],[pledged]]/Table1[[#This Row],[backers_count]]</f>
        <v>6</v>
      </c>
      <c r="R1420" t="s">
        <v>8322</v>
      </c>
      <c r="S1420" t="s">
        <v>8341</v>
      </c>
      <c r="T1420" s="17">
        <f>(((Table1[[#This Row],[launched_at]]/60)/60)/24)+DATE(1970,1,1)</f>
        <v>42395.456412037034</v>
      </c>
      <c r="U1420" s="17">
        <f>(((Table1[[#This Row],[deadline]]/60)/60)/24)+DATE(1970,1,1)</f>
        <v>42425.456412037034</v>
      </c>
    </row>
    <row r="1421" spans="1:21">
      <c r="A1421">
        <v>1419</v>
      </c>
      <c r="B1421" s="3" t="s">
        <v>1420</v>
      </c>
      <c r="C1421" s="3" t="s">
        <v>5529</v>
      </c>
      <c r="D1421" t="str" cm="1">
        <f t="array" ref="D14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21">
        <v>6300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 s="6">
        <f>Table1[[#This Row],[pledged]]/Table1[[#This Row],[goal]]</f>
        <v>7.0634920634920634E-2</v>
      </c>
      <c r="Q1421" s="12">
        <f>Table1[[#This Row],[pledged]]/Table1[[#This Row],[backers_count]]</f>
        <v>44.5</v>
      </c>
      <c r="R1421" t="s">
        <v>8322</v>
      </c>
      <c r="S1421" t="s">
        <v>8341</v>
      </c>
      <c r="T1421" s="17">
        <f>(((Table1[[#This Row],[launched_at]]/60)/60)/24)+DATE(1970,1,1)</f>
        <v>42622.456238425926</v>
      </c>
      <c r="U1421" s="17">
        <f>(((Table1[[#This Row],[deadline]]/60)/60)/24)+DATE(1970,1,1)</f>
        <v>42652.456238425926</v>
      </c>
    </row>
    <row r="1422" spans="1:21">
      <c r="A1422">
        <v>1420</v>
      </c>
      <c r="B1422" s="3" t="s">
        <v>1421</v>
      </c>
      <c r="C1422" s="3" t="s">
        <v>5530</v>
      </c>
      <c r="D1422" t="str" cm="1">
        <f t="array" ref="D14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422">
        <v>110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 s="6">
        <f>Table1[[#This Row],[pledged]]/Table1[[#This Row],[goal]]</f>
        <v>2.7272727272727271E-2</v>
      </c>
      <c r="Q1422" s="12">
        <f>Table1[[#This Row],[pledged]]/Table1[[#This Row],[backers_count]]</f>
        <v>1</v>
      </c>
      <c r="R1422" t="s">
        <v>8322</v>
      </c>
      <c r="S1422" t="s">
        <v>8341</v>
      </c>
      <c r="T1422" s="17">
        <f>(((Table1[[#This Row],[launched_at]]/60)/60)/24)+DATE(1970,1,1)</f>
        <v>42524.667662037042</v>
      </c>
      <c r="U1422" s="17">
        <f>(((Table1[[#This Row],[deadline]]/60)/60)/24)+DATE(1970,1,1)</f>
        <v>42549.667662037042</v>
      </c>
    </row>
    <row r="1423" spans="1:21">
      <c r="A1423">
        <v>1421</v>
      </c>
      <c r="B1423" s="3" t="s">
        <v>1422</v>
      </c>
      <c r="C1423" s="3" t="s">
        <v>5531</v>
      </c>
      <c r="D1423" t="str" cm="1">
        <f t="array" ref="D14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423">
        <v>200000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 s="6">
        <f>Table1[[#This Row],[pledged]]/Table1[[#This Row],[goal]]</f>
        <v>1E-3</v>
      </c>
      <c r="Q1423" s="12">
        <f>Table1[[#This Row],[pledged]]/Table1[[#This Row],[backers_count]]</f>
        <v>100</v>
      </c>
      <c r="R1423" t="s">
        <v>8322</v>
      </c>
      <c r="S1423" t="s">
        <v>8341</v>
      </c>
      <c r="T1423" s="17">
        <f>(((Table1[[#This Row],[launched_at]]/60)/60)/24)+DATE(1970,1,1)</f>
        <v>42013.915613425925</v>
      </c>
      <c r="U1423" s="17">
        <f>(((Table1[[#This Row],[deadline]]/60)/60)/24)+DATE(1970,1,1)</f>
        <v>42043.915613425925</v>
      </c>
    </row>
    <row r="1424" spans="1:21">
      <c r="A1424">
        <v>1422</v>
      </c>
      <c r="B1424" s="3" t="s">
        <v>1423</v>
      </c>
      <c r="C1424" s="3" t="s">
        <v>5532</v>
      </c>
      <c r="D1424" t="str" cm="1">
        <f t="array" ref="D14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424">
        <v>25000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 s="6">
        <f>Table1[[#This Row],[pledged]]/Table1[[#This Row],[goal]]</f>
        <v>1.0399999999999999E-3</v>
      </c>
      <c r="Q1424" s="12">
        <f>Table1[[#This Row],[pledged]]/Table1[[#This Row],[backers_count]]</f>
        <v>13</v>
      </c>
      <c r="R1424" t="s">
        <v>8322</v>
      </c>
      <c r="S1424" t="s">
        <v>8341</v>
      </c>
      <c r="T1424" s="17">
        <f>(((Table1[[#This Row],[launched_at]]/60)/60)/24)+DATE(1970,1,1)</f>
        <v>42604.239629629628</v>
      </c>
      <c r="U1424" s="17">
        <f>(((Table1[[#This Row],[deadline]]/60)/60)/24)+DATE(1970,1,1)</f>
        <v>42634.239629629628</v>
      </c>
    </row>
    <row r="1425" spans="1:21">
      <c r="A1425">
        <v>1423</v>
      </c>
      <c r="B1425" s="3" t="s">
        <v>1424</v>
      </c>
      <c r="C1425" s="3" t="s">
        <v>5533</v>
      </c>
      <c r="D1425" t="str" cm="1">
        <f t="array" ref="D14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425">
        <v>30000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 s="6">
        <f>Table1[[#This Row],[pledged]]/Table1[[#This Row],[goal]]</f>
        <v>3.3333333333333335E-3</v>
      </c>
      <c r="Q1425" s="12">
        <f>Table1[[#This Row],[pledged]]/Table1[[#This Row],[backers_count]]</f>
        <v>100</v>
      </c>
      <c r="R1425" t="s">
        <v>8322</v>
      </c>
      <c r="S1425" t="s">
        <v>8341</v>
      </c>
      <c r="T1425" s="17">
        <f>(((Table1[[#This Row],[launched_at]]/60)/60)/24)+DATE(1970,1,1)</f>
        <v>42340.360312500001</v>
      </c>
      <c r="U1425" s="17">
        <f>(((Table1[[#This Row],[deadline]]/60)/60)/24)+DATE(1970,1,1)</f>
        <v>42370.360312500001</v>
      </c>
    </row>
    <row r="1426" spans="1:21">
      <c r="A1426">
        <v>1424</v>
      </c>
      <c r="B1426" s="3" t="s">
        <v>1425</v>
      </c>
      <c r="C1426" s="3" t="s">
        <v>5534</v>
      </c>
      <c r="D1426" t="str" cm="1">
        <f t="array" ref="D14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26">
        <v>7500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 s="6">
        <f>Table1[[#This Row],[pledged]]/Table1[[#This Row],[goal]]</f>
        <v>0.2036</v>
      </c>
      <c r="Q1426" s="12">
        <f>Table1[[#This Row],[pledged]]/Table1[[#This Row],[backers_count]]</f>
        <v>109.07142857142857</v>
      </c>
      <c r="R1426" t="s">
        <v>8322</v>
      </c>
      <c r="S1426" t="s">
        <v>8341</v>
      </c>
      <c r="T1426" s="17">
        <f>(((Table1[[#This Row],[launched_at]]/60)/60)/24)+DATE(1970,1,1)</f>
        <v>42676.717615740738</v>
      </c>
      <c r="U1426" s="17">
        <f>(((Table1[[#This Row],[deadline]]/60)/60)/24)+DATE(1970,1,1)</f>
        <v>42689.759282407409</v>
      </c>
    </row>
    <row r="1427" spans="1:21">
      <c r="A1427">
        <v>1425</v>
      </c>
      <c r="B1427" s="3" t="s">
        <v>1426</v>
      </c>
      <c r="C1427" s="3" t="s">
        <v>5535</v>
      </c>
      <c r="D1427" t="str" cm="1">
        <f t="array" ref="D14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427">
        <v>13000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 s="6">
        <f>Table1[[#This Row],[pledged]]/Table1[[#This Row],[goal]]</f>
        <v>0</v>
      </c>
      <c r="Q1427" s="12" t="e">
        <f>Table1[[#This Row],[pledged]]/Table1[[#This Row],[backers_count]]</f>
        <v>#DIV/0!</v>
      </c>
      <c r="R1427" t="s">
        <v>8322</v>
      </c>
      <c r="S1427" t="s">
        <v>8341</v>
      </c>
      <c r="T1427" s="17">
        <f>(((Table1[[#This Row],[launched_at]]/60)/60)/24)+DATE(1970,1,1)</f>
        <v>42093.131469907406</v>
      </c>
      <c r="U1427" s="17">
        <f>(((Table1[[#This Row],[deadline]]/60)/60)/24)+DATE(1970,1,1)</f>
        <v>42123.131469907406</v>
      </c>
    </row>
    <row r="1428" spans="1:21">
      <c r="A1428">
        <v>1426</v>
      </c>
      <c r="B1428" s="3" t="s">
        <v>1427</v>
      </c>
      <c r="C1428" s="3" t="s">
        <v>5536</v>
      </c>
      <c r="D1428" t="str" cm="1">
        <f t="array" ref="D14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28">
        <v>1000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 s="6">
        <f>Table1[[#This Row],[pledged]]/Table1[[#This Row],[goal]]</f>
        <v>0</v>
      </c>
      <c r="Q1428" s="12" t="e">
        <f>Table1[[#This Row],[pledged]]/Table1[[#This Row],[backers_count]]</f>
        <v>#DIV/0!</v>
      </c>
      <c r="R1428" t="s">
        <v>8322</v>
      </c>
      <c r="S1428" t="s">
        <v>8341</v>
      </c>
      <c r="T1428" s="17">
        <f>(((Table1[[#This Row],[launched_at]]/60)/60)/24)+DATE(1970,1,1)</f>
        <v>42180.390277777777</v>
      </c>
      <c r="U1428" s="17">
        <f>(((Table1[[#This Row],[deadline]]/60)/60)/24)+DATE(1970,1,1)</f>
        <v>42240.390277777777</v>
      </c>
    </row>
    <row r="1429" spans="1:21" ht="28.8">
      <c r="A1429">
        <v>1427</v>
      </c>
      <c r="B1429" s="3" t="s">
        <v>1428</v>
      </c>
      <c r="C1429" s="3" t="s">
        <v>5537</v>
      </c>
      <c r="D1429" t="str" cm="1">
        <f t="array" ref="D14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29">
        <v>5000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 s="6">
        <f>Table1[[#This Row],[pledged]]/Table1[[#This Row],[goal]]</f>
        <v>8.3799999999999999E-2</v>
      </c>
      <c r="Q1429" s="12">
        <f>Table1[[#This Row],[pledged]]/Table1[[#This Row],[backers_count]]</f>
        <v>104.75</v>
      </c>
      <c r="R1429" t="s">
        <v>8322</v>
      </c>
      <c r="S1429" t="s">
        <v>8341</v>
      </c>
      <c r="T1429" s="17">
        <f>(((Table1[[#This Row],[launched_at]]/60)/60)/24)+DATE(1970,1,1)</f>
        <v>42601.851678240739</v>
      </c>
      <c r="U1429" s="17">
        <f>(((Table1[[#This Row],[deadline]]/60)/60)/24)+DATE(1970,1,1)</f>
        <v>42631.851678240739</v>
      </c>
    </row>
    <row r="1430" spans="1:21">
      <c r="A1430">
        <v>1428</v>
      </c>
      <c r="B1430" s="3" t="s">
        <v>1429</v>
      </c>
      <c r="C1430" s="3" t="s">
        <v>5538</v>
      </c>
      <c r="D1430" t="str" cm="1">
        <f t="array" ref="D14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30">
        <v>1000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 s="6">
        <f>Table1[[#This Row],[pledged]]/Table1[[#This Row],[goal]]</f>
        <v>4.4999999999999998E-2</v>
      </c>
      <c r="Q1430" s="12">
        <f>Table1[[#This Row],[pledged]]/Table1[[#This Row],[backers_count]]</f>
        <v>15</v>
      </c>
      <c r="R1430" t="s">
        <v>8322</v>
      </c>
      <c r="S1430" t="s">
        <v>8341</v>
      </c>
      <c r="T1430" s="17">
        <f>(((Table1[[#This Row],[launched_at]]/60)/60)/24)+DATE(1970,1,1)</f>
        <v>42432.379826388889</v>
      </c>
      <c r="U1430" s="17">
        <f>(((Table1[[#This Row],[deadline]]/60)/60)/24)+DATE(1970,1,1)</f>
        <v>42462.338159722218</v>
      </c>
    </row>
    <row r="1431" spans="1:21">
      <c r="A1431">
        <v>1429</v>
      </c>
      <c r="B1431" s="3" t="s">
        <v>1430</v>
      </c>
      <c r="C1431" s="3" t="s">
        <v>5539</v>
      </c>
      <c r="D1431" t="str" cm="1">
        <f t="array" ref="D14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431">
        <v>10000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 s="6">
        <f>Table1[[#This Row],[pledged]]/Table1[[#This Row],[goal]]</f>
        <v>0</v>
      </c>
      <c r="Q1431" s="12" t="e">
        <f>Table1[[#This Row],[pledged]]/Table1[[#This Row],[backers_count]]</f>
        <v>#DIV/0!</v>
      </c>
      <c r="R1431" t="s">
        <v>8322</v>
      </c>
      <c r="S1431" t="s">
        <v>8341</v>
      </c>
      <c r="T1431" s="17">
        <f>(((Table1[[#This Row],[launched_at]]/60)/60)/24)+DATE(1970,1,1)</f>
        <v>42074.060671296291</v>
      </c>
      <c r="U1431" s="17">
        <f>(((Table1[[#This Row],[deadline]]/60)/60)/24)+DATE(1970,1,1)</f>
        <v>42104.060671296291</v>
      </c>
    </row>
    <row r="1432" spans="1:21">
      <c r="A1432">
        <v>1430</v>
      </c>
      <c r="B1432" s="3" t="s">
        <v>1431</v>
      </c>
      <c r="C1432" s="3" t="s">
        <v>5540</v>
      </c>
      <c r="D1432" t="str" cm="1">
        <f t="array" ref="D14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32">
        <v>5000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 s="6">
        <f>Table1[[#This Row],[pledged]]/Table1[[#This Row],[goal]]</f>
        <v>8.0600000000000005E-2</v>
      </c>
      <c r="Q1432" s="12">
        <f>Table1[[#This Row],[pledged]]/Table1[[#This Row],[backers_count]]</f>
        <v>80.599999999999994</v>
      </c>
      <c r="R1432" t="s">
        <v>8322</v>
      </c>
      <c r="S1432" t="s">
        <v>8341</v>
      </c>
      <c r="T1432" s="17">
        <f>(((Table1[[#This Row],[launched_at]]/60)/60)/24)+DATE(1970,1,1)</f>
        <v>41961.813518518517</v>
      </c>
      <c r="U1432" s="17">
        <f>(((Table1[[#This Row],[deadline]]/60)/60)/24)+DATE(1970,1,1)</f>
        <v>41992.813518518517</v>
      </c>
    </row>
    <row r="1433" spans="1:21">
      <c r="A1433">
        <v>1431</v>
      </c>
      <c r="B1433" s="3" t="s">
        <v>1432</v>
      </c>
      <c r="C1433" s="3" t="s">
        <v>5541</v>
      </c>
      <c r="D1433" t="str" cm="1">
        <f t="array" ref="D14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433">
        <v>17000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 s="6">
        <f>Table1[[#This Row],[pledged]]/Table1[[#This Row],[goal]]</f>
        <v>0.31947058823529412</v>
      </c>
      <c r="Q1433" s="12">
        <f>Table1[[#This Row],[pledged]]/Table1[[#This Row],[backers_count]]</f>
        <v>115.55319148936171</v>
      </c>
      <c r="R1433" t="s">
        <v>8322</v>
      </c>
      <c r="S1433" t="s">
        <v>8341</v>
      </c>
      <c r="T1433" s="17">
        <f>(((Table1[[#This Row],[launched_at]]/60)/60)/24)+DATE(1970,1,1)</f>
        <v>42304.210833333331</v>
      </c>
      <c r="U1433" s="17">
        <f>(((Table1[[#This Row],[deadline]]/60)/60)/24)+DATE(1970,1,1)</f>
        <v>42334.252500000002</v>
      </c>
    </row>
    <row r="1434" spans="1:21">
      <c r="A1434">
        <v>1432</v>
      </c>
      <c r="B1434" s="3" t="s">
        <v>1433</v>
      </c>
      <c r="C1434" s="3" t="s">
        <v>5542</v>
      </c>
      <c r="D1434" t="str" cm="1">
        <f t="array" ref="D14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1434">
        <v>40000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 s="6">
        <f>Table1[[#This Row],[pledged]]/Table1[[#This Row],[goal]]</f>
        <v>0</v>
      </c>
      <c r="Q1434" s="12" t="e">
        <f>Table1[[#This Row],[pledged]]/Table1[[#This Row],[backers_count]]</f>
        <v>#DIV/0!</v>
      </c>
      <c r="R1434" t="s">
        <v>8322</v>
      </c>
      <c r="S1434" t="s">
        <v>8341</v>
      </c>
      <c r="T1434" s="17">
        <f>(((Table1[[#This Row],[launched_at]]/60)/60)/24)+DATE(1970,1,1)</f>
        <v>42175.780416666668</v>
      </c>
      <c r="U1434" s="17">
        <f>(((Table1[[#This Row],[deadline]]/60)/60)/24)+DATE(1970,1,1)</f>
        <v>42205.780416666668</v>
      </c>
    </row>
    <row r="1435" spans="1:21">
      <c r="A1435">
        <v>1433</v>
      </c>
      <c r="B1435" s="3" t="s">
        <v>1434</v>
      </c>
      <c r="C1435" s="3" t="s">
        <v>5543</v>
      </c>
      <c r="D1435" t="str" cm="1">
        <f t="array" ref="D14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435">
        <v>12000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 s="6">
        <f>Table1[[#This Row],[pledged]]/Table1[[#This Row],[goal]]</f>
        <v>6.7083333333333328E-2</v>
      </c>
      <c r="Q1435" s="12">
        <f>Table1[[#This Row],[pledged]]/Table1[[#This Row],[backers_count]]</f>
        <v>80.5</v>
      </c>
      <c r="R1435" t="s">
        <v>8322</v>
      </c>
      <c r="S1435" t="s">
        <v>8341</v>
      </c>
      <c r="T1435" s="17">
        <f>(((Table1[[#This Row],[launched_at]]/60)/60)/24)+DATE(1970,1,1)</f>
        <v>42673.625868055555</v>
      </c>
      <c r="U1435" s="17">
        <f>(((Table1[[#This Row],[deadline]]/60)/60)/24)+DATE(1970,1,1)</f>
        <v>42714.458333333328</v>
      </c>
    </row>
    <row r="1436" spans="1:21">
      <c r="A1436">
        <v>1434</v>
      </c>
      <c r="B1436" s="3" t="s">
        <v>1435</v>
      </c>
      <c r="C1436" s="3" t="s">
        <v>5544</v>
      </c>
      <c r="D1436" t="str" cm="1">
        <f t="array" ref="D14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436">
        <v>82000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 s="6">
        <f>Table1[[#This Row],[pledged]]/Table1[[#This Row],[goal]]</f>
        <v>9.987804878048781E-2</v>
      </c>
      <c r="Q1436" s="12">
        <f>Table1[[#This Row],[pledged]]/Table1[[#This Row],[backers_count]]</f>
        <v>744.5454545454545</v>
      </c>
      <c r="R1436" t="s">
        <v>8322</v>
      </c>
      <c r="S1436" t="s">
        <v>8341</v>
      </c>
      <c r="T1436" s="17">
        <f>(((Table1[[#This Row],[launched_at]]/60)/60)/24)+DATE(1970,1,1)</f>
        <v>42142.767106481479</v>
      </c>
      <c r="U1436" s="17">
        <f>(((Table1[[#This Row],[deadline]]/60)/60)/24)+DATE(1970,1,1)</f>
        <v>42163.625</v>
      </c>
    </row>
    <row r="1437" spans="1:21">
      <c r="A1437">
        <v>1435</v>
      </c>
      <c r="B1437" s="3" t="s">
        <v>1436</v>
      </c>
      <c r="C1437" s="3" t="s">
        <v>5545</v>
      </c>
      <c r="D1437" t="str" cm="1">
        <f t="array" ref="D14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437">
        <v>15000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 s="6">
        <f>Table1[[#This Row],[pledged]]/Table1[[#This Row],[goal]]</f>
        <v>1E-3</v>
      </c>
      <c r="Q1437" s="12">
        <f>Table1[[#This Row],[pledged]]/Table1[[#This Row],[backers_count]]</f>
        <v>7.5</v>
      </c>
      <c r="R1437" t="s">
        <v>8322</v>
      </c>
      <c r="S1437" t="s">
        <v>8341</v>
      </c>
      <c r="T1437" s="17">
        <f>(((Table1[[#This Row],[launched_at]]/60)/60)/24)+DATE(1970,1,1)</f>
        <v>42258.780324074076</v>
      </c>
      <c r="U1437" s="17">
        <f>(((Table1[[#This Row],[deadline]]/60)/60)/24)+DATE(1970,1,1)</f>
        <v>42288.780324074076</v>
      </c>
    </row>
    <row r="1438" spans="1:21">
      <c r="A1438">
        <v>1436</v>
      </c>
      <c r="B1438" s="3" t="s">
        <v>1437</v>
      </c>
      <c r="C1438" s="3" t="s">
        <v>5546</v>
      </c>
      <c r="D1438" t="str" cm="1">
        <f t="array" ref="D14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438">
        <v>10000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 s="6">
        <f>Table1[[#This Row],[pledged]]/Table1[[#This Row],[goal]]</f>
        <v>7.7000000000000002E-3</v>
      </c>
      <c r="Q1438" s="12">
        <f>Table1[[#This Row],[pledged]]/Table1[[#This Row],[backers_count]]</f>
        <v>38.5</v>
      </c>
      <c r="R1438" t="s">
        <v>8322</v>
      </c>
      <c r="S1438" t="s">
        <v>8341</v>
      </c>
      <c r="T1438" s="17">
        <f>(((Table1[[#This Row],[launched_at]]/60)/60)/24)+DATE(1970,1,1)</f>
        <v>42391.35019675926</v>
      </c>
      <c r="U1438" s="17">
        <f>(((Table1[[#This Row],[deadline]]/60)/60)/24)+DATE(1970,1,1)</f>
        <v>42421.35019675926</v>
      </c>
    </row>
    <row r="1439" spans="1:21">
      <c r="A1439">
        <v>1437</v>
      </c>
      <c r="B1439" s="3" t="s">
        <v>1438</v>
      </c>
      <c r="C1439" s="3" t="s">
        <v>5547</v>
      </c>
      <c r="D1439" t="str" cm="1">
        <f t="array" ref="D14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39">
        <v>3000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 s="6">
        <f>Table1[[#This Row],[pledged]]/Table1[[#This Row],[goal]]</f>
        <v>0.26900000000000002</v>
      </c>
      <c r="Q1439" s="12">
        <f>Table1[[#This Row],[pledged]]/Table1[[#This Row],[backers_count]]</f>
        <v>36.68181818181818</v>
      </c>
      <c r="R1439" t="s">
        <v>8322</v>
      </c>
      <c r="S1439" t="s">
        <v>8341</v>
      </c>
      <c r="T1439" s="17">
        <f>(((Table1[[#This Row],[launched_at]]/60)/60)/24)+DATE(1970,1,1)</f>
        <v>41796.531701388885</v>
      </c>
      <c r="U1439" s="17">
        <f>(((Table1[[#This Row],[deadline]]/60)/60)/24)+DATE(1970,1,1)</f>
        <v>41833.207638888889</v>
      </c>
    </row>
    <row r="1440" spans="1:21">
      <c r="A1440">
        <v>1438</v>
      </c>
      <c r="B1440" s="3" t="s">
        <v>1439</v>
      </c>
      <c r="C1440" s="3" t="s">
        <v>5548</v>
      </c>
      <c r="D1440" t="str" cm="1">
        <f t="array" ref="D14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440">
        <v>20000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 s="6">
        <f>Table1[[#This Row],[pledged]]/Table1[[#This Row],[goal]]</f>
        <v>0.03</v>
      </c>
      <c r="Q1440" s="12">
        <f>Table1[[#This Row],[pledged]]/Table1[[#This Row],[backers_count]]</f>
        <v>75</v>
      </c>
      <c r="R1440" t="s">
        <v>8322</v>
      </c>
      <c r="S1440" t="s">
        <v>8341</v>
      </c>
      <c r="T1440" s="17">
        <f>(((Table1[[#This Row],[launched_at]]/60)/60)/24)+DATE(1970,1,1)</f>
        <v>42457.871516203704</v>
      </c>
      <c r="U1440" s="17">
        <f>(((Table1[[#This Row],[deadline]]/60)/60)/24)+DATE(1970,1,1)</f>
        <v>42487.579861111109</v>
      </c>
    </row>
    <row r="1441" spans="1:21">
      <c r="A1441">
        <v>1439</v>
      </c>
      <c r="B1441" s="3" t="s">
        <v>1440</v>
      </c>
      <c r="C1441" s="3" t="s">
        <v>5549</v>
      </c>
      <c r="D1441" t="str" cm="1">
        <f t="array" ref="D14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41">
        <v>2725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 s="6">
        <f>Table1[[#This Row],[pledged]]/Table1[[#This Row],[goal]]</f>
        <v>6.6055045871559637E-2</v>
      </c>
      <c r="Q1441" s="12">
        <f>Table1[[#This Row],[pledged]]/Table1[[#This Row],[backers_count]]</f>
        <v>30</v>
      </c>
      <c r="R1441" t="s">
        <v>8322</v>
      </c>
      <c r="S1441" t="s">
        <v>8341</v>
      </c>
      <c r="T1441" s="17">
        <f>(((Table1[[#This Row],[launched_at]]/60)/60)/24)+DATE(1970,1,1)</f>
        <v>42040.829872685179</v>
      </c>
      <c r="U1441" s="17">
        <f>(((Table1[[#This Row],[deadline]]/60)/60)/24)+DATE(1970,1,1)</f>
        <v>42070.829872685179</v>
      </c>
    </row>
    <row r="1442" spans="1:21">
      <c r="A1442">
        <v>1440</v>
      </c>
      <c r="B1442" s="3" t="s">
        <v>1441</v>
      </c>
      <c r="C1442" s="3" t="s">
        <v>5550</v>
      </c>
      <c r="D1442" t="str" cm="1">
        <f t="array" ref="D14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442">
        <v>13000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 s="6">
        <f>Table1[[#This Row],[pledged]]/Table1[[#This Row],[goal]]</f>
        <v>7.6923076923076926E-5</v>
      </c>
      <c r="Q1442" s="12">
        <f>Table1[[#This Row],[pledged]]/Table1[[#This Row],[backers_count]]</f>
        <v>1</v>
      </c>
      <c r="R1442" t="s">
        <v>8322</v>
      </c>
      <c r="S1442" t="s">
        <v>8341</v>
      </c>
      <c r="T1442" s="17">
        <f>(((Table1[[#This Row],[launched_at]]/60)/60)/24)+DATE(1970,1,1)</f>
        <v>42486.748414351852</v>
      </c>
      <c r="U1442" s="17">
        <f>(((Table1[[#This Row],[deadline]]/60)/60)/24)+DATE(1970,1,1)</f>
        <v>42516.748414351852</v>
      </c>
    </row>
    <row r="1443" spans="1:21">
      <c r="A1443">
        <v>1441</v>
      </c>
      <c r="B1443" s="3" t="s">
        <v>1442</v>
      </c>
      <c r="C1443" s="3" t="s">
        <v>5551</v>
      </c>
      <c r="D1443" t="str" cm="1">
        <f t="array" ref="D14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443">
        <v>180000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 s="6">
        <f>Table1[[#This Row],[pledged]]/Table1[[#This Row],[goal]]</f>
        <v>1.1222222222222222E-2</v>
      </c>
      <c r="Q1443" s="12">
        <f>Table1[[#This Row],[pledged]]/Table1[[#This Row],[backers_count]]</f>
        <v>673.33333333333337</v>
      </c>
      <c r="R1443" t="s">
        <v>8322</v>
      </c>
      <c r="S1443" t="s">
        <v>8341</v>
      </c>
      <c r="T1443" s="17">
        <f>(((Table1[[#This Row],[launched_at]]/60)/60)/24)+DATE(1970,1,1)</f>
        <v>42198.765844907408</v>
      </c>
      <c r="U1443" s="17">
        <f>(((Table1[[#This Row],[deadline]]/60)/60)/24)+DATE(1970,1,1)</f>
        <v>42258.765844907408</v>
      </c>
    </row>
    <row r="1444" spans="1:21">
      <c r="A1444">
        <v>1442</v>
      </c>
      <c r="B1444" s="3" t="s">
        <v>1443</v>
      </c>
      <c r="C1444" s="3" t="s">
        <v>5552</v>
      </c>
      <c r="D1444" t="str" cm="1">
        <f t="array" ref="D14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44">
        <v>1500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 s="6">
        <f>Table1[[#This Row],[pledged]]/Table1[[#This Row],[goal]]</f>
        <v>0</v>
      </c>
      <c r="Q1444" s="12" t="e">
        <f>Table1[[#This Row],[pledged]]/Table1[[#This Row],[backers_count]]</f>
        <v>#DIV/0!</v>
      </c>
      <c r="R1444" t="s">
        <v>8322</v>
      </c>
      <c r="S1444" t="s">
        <v>8341</v>
      </c>
      <c r="T1444" s="17">
        <f>(((Table1[[#This Row],[launched_at]]/60)/60)/24)+DATE(1970,1,1)</f>
        <v>42485.64534722222</v>
      </c>
      <c r="U1444" s="17">
        <f>(((Table1[[#This Row],[deadline]]/60)/60)/24)+DATE(1970,1,1)</f>
        <v>42515.64534722222</v>
      </c>
    </row>
    <row r="1445" spans="1:21" ht="28.8">
      <c r="A1445">
        <v>1443</v>
      </c>
      <c r="B1445" s="3" t="s">
        <v>1444</v>
      </c>
      <c r="C1445" s="3" t="s">
        <v>5553</v>
      </c>
      <c r="D1445" t="str" cm="1">
        <f t="array" ref="D14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445">
        <v>13000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 s="6">
        <f>Table1[[#This Row],[pledged]]/Table1[[#This Row],[goal]]</f>
        <v>0</v>
      </c>
      <c r="Q1445" s="12" t="e">
        <f>Table1[[#This Row],[pledged]]/Table1[[#This Row],[backers_count]]</f>
        <v>#DIV/0!</v>
      </c>
      <c r="R1445" t="s">
        <v>8322</v>
      </c>
      <c r="S1445" t="s">
        <v>8341</v>
      </c>
      <c r="T1445" s="17">
        <f>(((Table1[[#This Row],[launched_at]]/60)/60)/24)+DATE(1970,1,1)</f>
        <v>42707.926030092596</v>
      </c>
      <c r="U1445" s="17">
        <f>(((Table1[[#This Row],[deadline]]/60)/60)/24)+DATE(1970,1,1)</f>
        <v>42737.926030092596</v>
      </c>
    </row>
    <row r="1446" spans="1:21">
      <c r="A1446">
        <v>1444</v>
      </c>
      <c r="B1446" s="3" t="s">
        <v>1445</v>
      </c>
      <c r="C1446" s="3" t="s">
        <v>5554</v>
      </c>
      <c r="D1446" t="str" cm="1">
        <f t="array" ref="D14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46">
        <v>4950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 s="6">
        <f>Table1[[#This Row],[pledged]]/Table1[[#This Row],[goal]]</f>
        <v>0</v>
      </c>
      <c r="Q1446" s="12" t="e">
        <f>Table1[[#This Row],[pledged]]/Table1[[#This Row],[backers_count]]</f>
        <v>#DIV/0!</v>
      </c>
      <c r="R1446" t="s">
        <v>8322</v>
      </c>
      <c r="S1446" t="s">
        <v>8341</v>
      </c>
      <c r="T1446" s="17">
        <f>(((Table1[[#This Row],[launched_at]]/60)/60)/24)+DATE(1970,1,1)</f>
        <v>42199.873402777783</v>
      </c>
      <c r="U1446" s="17">
        <f>(((Table1[[#This Row],[deadline]]/60)/60)/24)+DATE(1970,1,1)</f>
        <v>42259.873402777783</v>
      </c>
    </row>
    <row r="1447" spans="1:21">
      <c r="A1447">
        <v>1445</v>
      </c>
      <c r="B1447" s="3" t="s">
        <v>1446</v>
      </c>
      <c r="C1447" s="3" t="s">
        <v>5555</v>
      </c>
      <c r="D1447" t="str" cm="1">
        <f t="array" ref="D14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447">
        <v>130000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 s="6">
        <f>Table1[[#This Row],[pledged]]/Table1[[#This Row],[goal]]</f>
        <v>0</v>
      </c>
      <c r="Q1447" s="12" t="e">
        <f>Table1[[#This Row],[pledged]]/Table1[[#This Row],[backers_count]]</f>
        <v>#DIV/0!</v>
      </c>
      <c r="R1447" t="s">
        <v>8322</v>
      </c>
      <c r="S1447" t="s">
        <v>8341</v>
      </c>
      <c r="T1447" s="17">
        <f>(((Table1[[#This Row],[launched_at]]/60)/60)/24)+DATE(1970,1,1)</f>
        <v>42139.542303240742</v>
      </c>
      <c r="U1447" s="17">
        <f>(((Table1[[#This Row],[deadline]]/60)/60)/24)+DATE(1970,1,1)</f>
        <v>42169.542303240742</v>
      </c>
    </row>
    <row r="1448" spans="1:21">
      <c r="A1448">
        <v>1446</v>
      </c>
      <c r="B1448" s="3" t="s">
        <v>1447</v>
      </c>
      <c r="C1448" s="3" t="s">
        <v>5556</v>
      </c>
      <c r="D1448" t="str" cm="1">
        <f t="array" ref="D14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448">
        <v>900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 s="6">
        <f>Table1[[#This Row],[pledged]]/Table1[[#This Row],[goal]]</f>
        <v>0</v>
      </c>
      <c r="Q1448" s="12" t="e">
        <f>Table1[[#This Row],[pledged]]/Table1[[#This Row],[backers_count]]</f>
        <v>#DIV/0!</v>
      </c>
      <c r="R1448" t="s">
        <v>8322</v>
      </c>
      <c r="S1448" t="s">
        <v>8341</v>
      </c>
      <c r="T1448" s="17">
        <f>(((Table1[[#This Row],[launched_at]]/60)/60)/24)+DATE(1970,1,1)</f>
        <v>42461.447662037041</v>
      </c>
      <c r="U1448" s="17">
        <f>(((Table1[[#This Row],[deadline]]/60)/60)/24)+DATE(1970,1,1)</f>
        <v>42481.447662037041</v>
      </c>
    </row>
    <row r="1449" spans="1:21">
      <c r="A1449">
        <v>1447</v>
      </c>
      <c r="B1449" s="3" t="s">
        <v>1448</v>
      </c>
      <c r="C1449" s="3" t="s">
        <v>5557</v>
      </c>
      <c r="D1449" t="str" cm="1">
        <f t="array" ref="D14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449">
        <v>500000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 s="6">
        <f>Table1[[#This Row],[pledged]]/Table1[[#This Row],[goal]]</f>
        <v>1.4999999999999999E-4</v>
      </c>
      <c r="Q1449" s="12">
        <f>Table1[[#This Row],[pledged]]/Table1[[#This Row],[backers_count]]</f>
        <v>25</v>
      </c>
      <c r="R1449" t="s">
        <v>8322</v>
      </c>
      <c r="S1449" t="s">
        <v>8341</v>
      </c>
      <c r="T1449" s="17">
        <f>(((Table1[[#This Row],[launched_at]]/60)/60)/24)+DATE(1970,1,1)</f>
        <v>42529.730717592596</v>
      </c>
      <c r="U1449" s="17">
        <f>(((Table1[[#This Row],[deadline]]/60)/60)/24)+DATE(1970,1,1)</f>
        <v>42559.730717592596</v>
      </c>
    </row>
    <row r="1450" spans="1:21" ht="28.8">
      <c r="A1450">
        <v>1448</v>
      </c>
      <c r="B1450" s="3" t="s">
        <v>1449</v>
      </c>
      <c r="C1450" s="3" t="s">
        <v>5558</v>
      </c>
      <c r="D1450" t="str" cm="1">
        <f t="array" ref="D14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450">
        <v>200000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 s="6">
        <f>Table1[[#This Row],[pledged]]/Table1[[#This Row],[goal]]</f>
        <v>0</v>
      </c>
      <c r="Q1450" s="12" t="e">
        <f>Table1[[#This Row],[pledged]]/Table1[[#This Row],[backers_count]]</f>
        <v>#DIV/0!</v>
      </c>
      <c r="R1450" t="s">
        <v>8322</v>
      </c>
      <c r="S1450" t="s">
        <v>8341</v>
      </c>
      <c r="T1450" s="17">
        <f>(((Table1[[#This Row],[launched_at]]/60)/60)/24)+DATE(1970,1,1)</f>
        <v>42115.936550925922</v>
      </c>
      <c r="U1450" s="17">
        <f>(((Table1[[#This Row],[deadline]]/60)/60)/24)+DATE(1970,1,1)</f>
        <v>42146.225694444445</v>
      </c>
    </row>
    <row r="1451" spans="1:21">
      <c r="A1451">
        <v>1449</v>
      </c>
      <c r="B1451" s="3" t="s">
        <v>1450</v>
      </c>
      <c r="C1451" s="3" t="s">
        <v>5559</v>
      </c>
      <c r="D1451" t="str" cm="1">
        <f t="array" ref="D14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51">
        <v>8888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 s="6">
        <f>Table1[[#This Row],[pledged]]/Table1[[#This Row],[goal]]</f>
        <v>0</v>
      </c>
      <c r="Q1451" s="12" t="e">
        <f>Table1[[#This Row],[pledged]]/Table1[[#This Row],[backers_count]]</f>
        <v>#DIV/0!</v>
      </c>
      <c r="R1451" t="s">
        <v>8322</v>
      </c>
      <c r="S1451" t="s">
        <v>8341</v>
      </c>
      <c r="T1451" s="17">
        <f>(((Table1[[#This Row],[launched_at]]/60)/60)/24)+DATE(1970,1,1)</f>
        <v>42086.811400462961</v>
      </c>
      <c r="U1451" s="17">
        <f>(((Table1[[#This Row],[deadline]]/60)/60)/24)+DATE(1970,1,1)</f>
        <v>42134.811400462961</v>
      </c>
    </row>
    <row r="1452" spans="1:21">
      <c r="A1452">
        <v>1450</v>
      </c>
      <c r="B1452" s="3" t="s">
        <v>1451</v>
      </c>
      <c r="C1452" s="3" t="s">
        <v>5560</v>
      </c>
      <c r="D1452" t="str" cm="1">
        <f t="array" ref="D14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452">
        <v>100000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 s="6">
        <f>Table1[[#This Row],[pledged]]/Table1[[#This Row],[goal]]</f>
        <v>1.0000000000000001E-5</v>
      </c>
      <c r="Q1452" s="12">
        <f>Table1[[#This Row],[pledged]]/Table1[[#This Row],[backers_count]]</f>
        <v>1</v>
      </c>
      <c r="R1452" t="s">
        <v>8322</v>
      </c>
      <c r="S1452" t="s">
        <v>8341</v>
      </c>
      <c r="T1452" s="17">
        <f>(((Table1[[#This Row],[launched_at]]/60)/60)/24)+DATE(1970,1,1)</f>
        <v>42390.171261574069</v>
      </c>
      <c r="U1452" s="17">
        <f>(((Table1[[#This Row],[deadline]]/60)/60)/24)+DATE(1970,1,1)</f>
        <v>42420.171261574069</v>
      </c>
    </row>
    <row r="1453" spans="1:21">
      <c r="A1453">
        <v>1451</v>
      </c>
      <c r="B1453" s="3" t="s">
        <v>1452</v>
      </c>
      <c r="C1453" s="3" t="s">
        <v>5561</v>
      </c>
      <c r="D1453" t="str" cm="1">
        <f t="array" ref="D14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453">
        <v>18950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 s="6">
        <f>Table1[[#This Row],[pledged]]/Table1[[#This Row],[goal]]</f>
        <v>1.0554089709762533E-4</v>
      </c>
      <c r="Q1453" s="12">
        <f>Table1[[#This Row],[pledged]]/Table1[[#This Row],[backers_count]]</f>
        <v>1</v>
      </c>
      <c r="R1453" t="s">
        <v>8322</v>
      </c>
      <c r="S1453" t="s">
        <v>8341</v>
      </c>
      <c r="T1453" s="17">
        <f>(((Table1[[#This Row],[launched_at]]/60)/60)/24)+DATE(1970,1,1)</f>
        <v>41931.959016203706</v>
      </c>
      <c r="U1453" s="17">
        <f>(((Table1[[#This Row],[deadline]]/60)/60)/24)+DATE(1970,1,1)</f>
        <v>41962.00068287037</v>
      </c>
    </row>
    <row r="1454" spans="1:21">
      <c r="A1454">
        <v>1452</v>
      </c>
      <c r="B1454" s="3" t="s">
        <v>1453</v>
      </c>
      <c r="C1454" s="3" t="s">
        <v>5562</v>
      </c>
      <c r="D1454" t="str" cm="1">
        <f t="array" ref="D14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454">
        <v>14000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 s="6">
        <f>Table1[[#This Row],[pledged]]/Table1[[#This Row],[goal]]</f>
        <v>0</v>
      </c>
      <c r="Q1454" s="12" t="e">
        <f>Table1[[#This Row],[pledged]]/Table1[[#This Row],[backers_count]]</f>
        <v>#DIV/0!</v>
      </c>
      <c r="R1454" t="s">
        <v>8322</v>
      </c>
      <c r="S1454" t="s">
        <v>8341</v>
      </c>
      <c r="T1454" s="17">
        <f>(((Table1[[#This Row],[launched_at]]/60)/60)/24)+DATE(1970,1,1)</f>
        <v>41818.703275462962</v>
      </c>
      <c r="U1454" s="17">
        <f>(((Table1[[#This Row],[deadline]]/60)/60)/24)+DATE(1970,1,1)</f>
        <v>41848.703275462962</v>
      </c>
    </row>
    <row r="1455" spans="1:21" ht="28.8">
      <c r="A1455">
        <v>1453</v>
      </c>
      <c r="B1455" s="3" t="s">
        <v>1454</v>
      </c>
      <c r="C1455" s="3" t="s">
        <v>5563</v>
      </c>
      <c r="D1455" t="str" cm="1">
        <f t="array" ref="D14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455">
        <v>25000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 s="6">
        <f>Table1[[#This Row],[pledged]]/Table1[[#This Row],[goal]]</f>
        <v>0</v>
      </c>
      <c r="Q1455" s="12" t="e">
        <f>Table1[[#This Row],[pledged]]/Table1[[#This Row],[backers_count]]</f>
        <v>#DIV/0!</v>
      </c>
      <c r="R1455" t="s">
        <v>8322</v>
      </c>
      <c r="S1455" t="s">
        <v>8341</v>
      </c>
      <c r="T1455" s="17">
        <f>(((Table1[[#This Row],[launched_at]]/60)/60)/24)+DATE(1970,1,1)</f>
        <v>42795.696145833332</v>
      </c>
      <c r="U1455" s="17">
        <f>(((Table1[[#This Row],[deadline]]/60)/60)/24)+DATE(1970,1,1)</f>
        <v>42840.654479166667</v>
      </c>
    </row>
    <row r="1456" spans="1:21">
      <c r="A1456">
        <v>1454</v>
      </c>
      <c r="B1456" s="3" t="s">
        <v>1455</v>
      </c>
      <c r="C1456" s="3" t="s">
        <v>5564</v>
      </c>
      <c r="D1456" t="str" cm="1">
        <f t="array" ref="D14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56">
        <v>1750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 s="6">
        <f>Table1[[#This Row],[pledged]]/Table1[[#This Row],[goal]]</f>
        <v>8.5714285714285719E-3</v>
      </c>
      <c r="Q1456" s="12">
        <f>Table1[[#This Row],[pledged]]/Table1[[#This Row],[backers_count]]</f>
        <v>15</v>
      </c>
      <c r="R1456" t="s">
        <v>8322</v>
      </c>
      <c r="S1456" t="s">
        <v>8341</v>
      </c>
      <c r="T1456" s="17">
        <f>(((Table1[[#This Row],[launched_at]]/60)/60)/24)+DATE(1970,1,1)</f>
        <v>42463.866666666669</v>
      </c>
      <c r="U1456" s="17">
        <f>(((Table1[[#This Row],[deadline]]/60)/60)/24)+DATE(1970,1,1)</f>
        <v>42484.915972222225</v>
      </c>
    </row>
    <row r="1457" spans="1:21">
      <c r="A1457">
        <v>1455</v>
      </c>
      <c r="B1457" s="3" t="s">
        <v>1456</v>
      </c>
      <c r="C1457" s="3" t="s">
        <v>5565</v>
      </c>
      <c r="D1457" t="str" cm="1">
        <f t="array" ref="D14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457">
        <v>15000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 s="6">
        <f>Table1[[#This Row],[pledged]]/Table1[[#This Row],[goal]]</f>
        <v>0.105</v>
      </c>
      <c r="Q1457" s="12">
        <f>Table1[[#This Row],[pledged]]/Table1[[#This Row],[backers_count]]</f>
        <v>225</v>
      </c>
      <c r="R1457" t="s">
        <v>8322</v>
      </c>
      <c r="S1457" t="s">
        <v>8341</v>
      </c>
      <c r="T1457" s="17">
        <f>(((Table1[[#This Row],[launched_at]]/60)/60)/24)+DATE(1970,1,1)</f>
        <v>41832.672685185185</v>
      </c>
      <c r="U1457" s="17">
        <f>(((Table1[[#This Row],[deadline]]/60)/60)/24)+DATE(1970,1,1)</f>
        <v>41887.568749999999</v>
      </c>
    </row>
    <row r="1458" spans="1:21">
      <c r="A1458">
        <v>1456</v>
      </c>
      <c r="B1458" s="3" t="s">
        <v>1457</v>
      </c>
      <c r="C1458" s="3" t="s">
        <v>5566</v>
      </c>
      <c r="D1458" t="str" cm="1">
        <f t="array" ref="D14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58">
        <v>5000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 s="6">
        <f>Table1[[#This Row],[pledged]]/Table1[[#This Row],[goal]]</f>
        <v>2.9000000000000001E-2</v>
      </c>
      <c r="Q1458" s="12">
        <f>Table1[[#This Row],[pledged]]/Table1[[#This Row],[backers_count]]</f>
        <v>48.333333333333336</v>
      </c>
      <c r="R1458" t="s">
        <v>8322</v>
      </c>
      <c r="S1458" t="s">
        <v>8341</v>
      </c>
      <c r="T1458" s="17">
        <f>(((Table1[[#This Row],[launched_at]]/60)/60)/24)+DATE(1970,1,1)</f>
        <v>42708.668576388889</v>
      </c>
      <c r="U1458" s="17">
        <f>(((Table1[[#This Row],[deadline]]/60)/60)/24)+DATE(1970,1,1)</f>
        <v>42738.668576388889</v>
      </c>
    </row>
    <row r="1459" spans="1:21">
      <c r="A1459">
        <v>1457</v>
      </c>
      <c r="B1459" s="3" t="s">
        <v>1458</v>
      </c>
      <c r="C1459" s="3" t="s">
        <v>5567</v>
      </c>
      <c r="D1459" t="str" cm="1">
        <f t="array" ref="D14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59">
        <v>6000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 s="6">
        <f>Table1[[#This Row],[pledged]]/Table1[[#This Row],[goal]]</f>
        <v>0</v>
      </c>
      <c r="Q1459" s="12" t="e">
        <f>Table1[[#This Row],[pledged]]/Table1[[#This Row],[backers_count]]</f>
        <v>#DIV/0!</v>
      </c>
      <c r="R1459" t="s">
        <v>8322</v>
      </c>
      <c r="S1459" t="s">
        <v>8341</v>
      </c>
      <c r="T1459" s="17">
        <f>(((Table1[[#This Row],[launched_at]]/60)/60)/24)+DATE(1970,1,1)</f>
        <v>42289.89634259259</v>
      </c>
      <c r="U1459" s="17">
        <f>(((Table1[[#This Row],[deadline]]/60)/60)/24)+DATE(1970,1,1)</f>
        <v>42319.938009259262</v>
      </c>
    </row>
    <row r="1460" spans="1:21">
      <c r="A1460">
        <v>1458</v>
      </c>
      <c r="B1460" s="3" t="s">
        <v>1459</v>
      </c>
      <c r="C1460" s="3" t="s">
        <v>5568</v>
      </c>
      <c r="D1460" t="str" cm="1">
        <f t="array" ref="D14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60">
        <v>5000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 s="6">
        <f>Table1[[#This Row],[pledged]]/Table1[[#This Row],[goal]]</f>
        <v>0</v>
      </c>
      <c r="Q1460" s="12" t="e">
        <f>Table1[[#This Row],[pledged]]/Table1[[#This Row],[backers_count]]</f>
        <v>#DIV/0!</v>
      </c>
      <c r="R1460" t="s">
        <v>8322</v>
      </c>
      <c r="S1460" t="s">
        <v>8341</v>
      </c>
      <c r="T1460" s="17">
        <f>(((Table1[[#This Row],[launched_at]]/60)/60)/24)+DATE(1970,1,1)</f>
        <v>41831.705555555556</v>
      </c>
      <c r="U1460" s="17">
        <f>(((Table1[[#This Row],[deadline]]/60)/60)/24)+DATE(1970,1,1)</f>
        <v>41862.166666666664</v>
      </c>
    </row>
    <row r="1461" spans="1:21">
      <c r="A1461">
        <v>1459</v>
      </c>
      <c r="B1461" s="3" t="s">
        <v>1460</v>
      </c>
      <c r="C1461" s="3" t="s">
        <v>5569</v>
      </c>
      <c r="D1461" t="str" cm="1">
        <f t="array" ref="D14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1461">
        <v>37000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 s="6">
        <f>Table1[[#This Row],[pledged]]/Table1[[#This Row],[goal]]</f>
        <v>0</v>
      </c>
      <c r="Q1461" s="12" t="e">
        <f>Table1[[#This Row],[pledged]]/Table1[[#This Row],[backers_count]]</f>
        <v>#DIV/0!</v>
      </c>
      <c r="R1461" t="s">
        <v>8322</v>
      </c>
      <c r="S1461" t="s">
        <v>8341</v>
      </c>
      <c r="T1461" s="17">
        <f>(((Table1[[#This Row],[launched_at]]/60)/60)/24)+DATE(1970,1,1)</f>
        <v>42312.204814814817</v>
      </c>
      <c r="U1461" s="17">
        <f>(((Table1[[#This Row],[deadline]]/60)/60)/24)+DATE(1970,1,1)</f>
        <v>42340.725694444445</v>
      </c>
    </row>
    <row r="1462" spans="1:21">
      <c r="A1462">
        <v>1460</v>
      </c>
      <c r="B1462" s="3" t="s">
        <v>1461</v>
      </c>
      <c r="C1462" s="3" t="s">
        <v>5570</v>
      </c>
      <c r="D1462" t="str" cm="1">
        <f t="array" ref="D14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462">
        <v>25000000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 s="6">
        <f>Table1[[#This Row],[pledged]]/Table1[[#This Row],[goal]]</f>
        <v>0</v>
      </c>
      <c r="Q1462" s="12" t="e">
        <f>Table1[[#This Row],[pledged]]/Table1[[#This Row],[backers_count]]</f>
        <v>#DIV/0!</v>
      </c>
      <c r="R1462" t="s">
        <v>8322</v>
      </c>
      <c r="S1462" t="s">
        <v>8341</v>
      </c>
      <c r="T1462" s="17">
        <f>(((Table1[[#This Row],[launched_at]]/60)/60)/24)+DATE(1970,1,1)</f>
        <v>41915.896967592591</v>
      </c>
      <c r="U1462" s="17">
        <f>(((Table1[[#This Row],[deadline]]/60)/60)/24)+DATE(1970,1,1)</f>
        <v>41973.989583333328</v>
      </c>
    </row>
    <row r="1463" spans="1:21">
      <c r="A1463">
        <v>1461</v>
      </c>
      <c r="B1463" s="3" t="s">
        <v>1462</v>
      </c>
      <c r="C1463" s="3" t="s">
        <v>5571</v>
      </c>
      <c r="D1463" t="str" cm="1">
        <f t="array" ref="D14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463">
        <v>15000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 s="6">
        <f>Table1[[#This Row],[pledged]]/Table1[[#This Row],[goal]]</f>
        <v>1.012446</v>
      </c>
      <c r="Q1463" s="12">
        <f>Table1[[#This Row],[pledged]]/Table1[[#This Row],[backers_count]]</f>
        <v>44.66673529411765</v>
      </c>
      <c r="R1463" t="s">
        <v>8322</v>
      </c>
      <c r="S1463" t="s">
        <v>8342</v>
      </c>
      <c r="T1463" s="17">
        <f>(((Table1[[#This Row],[launched_at]]/60)/60)/24)+DATE(1970,1,1)</f>
        <v>41899.645300925928</v>
      </c>
      <c r="U1463" s="17">
        <f>(((Table1[[#This Row],[deadline]]/60)/60)/24)+DATE(1970,1,1)</f>
        <v>41933</v>
      </c>
    </row>
    <row r="1464" spans="1:21">
      <c r="A1464">
        <v>1462</v>
      </c>
      <c r="B1464" s="3" t="s">
        <v>1463</v>
      </c>
      <c r="C1464" s="3" t="s">
        <v>5572</v>
      </c>
      <c r="D1464" t="str" cm="1">
        <f t="array" ref="D14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64">
        <v>4000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 s="6">
        <f>Table1[[#This Row],[pledged]]/Table1[[#This Row],[goal]]</f>
        <v>1.085175</v>
      </c>
      <c r="Q1464" s="12">
        <f>Table1[[#This Row],[pledged]]/Table1[[#This Row],[backers_count]]</f>
        <v>28.937999999999999</v>
      </c>
      <c r="R1464" t="s">
        <v>8322</v>
      </c>
      <c r="S1464" t="s">
        <v>8342</v>
      </c>
      <c r="T1464" s="17">
        <f>(((Table1[[#This Row],[launched_at]]/60)/60)/24)+DATE(1970,1,1)</f>
        <v>41344.662858796299</v>
      </c>
      <c r="U1464" s="17">
        <f>(((Table1[[#This Row],[deadline]]/60)/60)/24)+DATE(1970,1,1)</f>
        <v>41374.662858796299</v>
      </c>
    </row>
    <row r="1465" spans="1:21">
      <c r="A1465">
        <v>1463</v>
      </c>
      <c r="B1465" s="3" t="s">
        <v>1464</v>
      </c>
      <c r="C1465" s="3" t="s">
        <v>5573</v>
      </c>
      <c r="D1465" t="str" cm="1">
        <f t="array" ref="D14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465">
        <v>600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 s="6">
        <f>Table1[[#This Row],[pledged]]/Table1[[#This Row],[goal]]</f>
        <v>1.4766666666666666</v>
      </c>
      <c r="Q1465" s="12">
        <f>Table1[[#This Row],[pledged]]/Table1[[#This Row],[backers_count]]</f>
        <v>35.44</v>
      </c>
      <c r="R1465" t="s">
        <v>8322</v>
      </c>
      <c r="S1465" t="s">
        <v>8342</v>
      </c>
      <c r="T1465" s="17">
        <f>(((Table1[[#This Row],[launched_at]]/60)/60)/24)+DATE(1970,1,1)</f>
        <v>41326.911319444444</v>
      </c>
      <c r="U1465" s="17">
        <f>(((Table1[[#This Row],[deadline]]/60)/60)/24)+DATE(1970,1,1)</f>
        <v>41371.869652777779</v>
      </c>
    </row>
    <row r="1466" spans="1:21">
      <c r="A1466">
        <v>1464</v>
      </c>
      <c r="B1466" s="3" t="s">
        <v>1465</v>
      </c>
      <c r="C1466" s="3" t="s">
        <v>5574</v>
      </c>
      <c r="D1466" t="str" cm="1">
        <f t="array" ref="D14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66">
        <v>5000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 s="6">
        <f>Table1[[#This Row],[pledged]]/Table1[[#This Row],[goal]]</f>
        <v>1.6319999999999999</v>
      </c>
      <c r="Q1466" s="12">
        <f>Table1[[#This Row],[pledged]]/Table1[[#This Row],[backers_count]]</f>
        <v>34.871794871794869</v>
      </c>
      <c r="R1466" t="s">
        <v>8322</v>
      </c>
      <c r="S1466" t="s">
        <v>8342</v>
      </c>
      <c r="T1466" s="17">
        <f>(((Table1[[#This Row],[launched_at]]/60)/60)/24)+DATE(1970,1,1)</f>
        <v>41291.661550925928</v>
      </c>
      <c r="U1466" s="17">
        <f>(((Table1[[#This Row],[deadline]]/60)/60)/24)+DATE(1970,1,1)</f>
        <v>41321.661550925928</v>
      </c>
    </row>
    <row r="1467" spans="1:21">
      <c r="A1467">
        <v>1465</v>
      </c>
      <c r="B1467" s="3" t="s">
        <v>1466</v>
      </c>
      <c r="C1467" s="3" t="s">
        <v>5575</v>
      </c>
      <c r="D1467" t="str" cm="1">
        <f t="array" ref="D14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467">
        <v>30000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 s="6">
        <f>Table1[[#This Row],[pledged]]/Table1[[#This Row],[goal]]</f>
        <v>4.5641449999999999</v>
      </c>
      <c r="Q1467" s="12">
        <f>Table1[[#This Row],[pledged]]/Table1[[#This Row],[backers_count]]</f>
        <v>52.622732513451197</v>
      </c>
      <c r="R1467" t="s">
        <v>8322</v>
      </c>
      <c r="S1467" t="s">
        <v>8342</v>
      </c>
      <c r="T1467" s="17">
        <f>(((Table1[[#This Row],[launched_at]]/60)/60)/24)+DATE(1970,1,1)</f>
        <v>40959.734398148146</v>
      </c>
      <c r="U1467" s="17">
        <f>(((Table1[[#This Row],[deadline]]/60)/60)/24)+DATE(1970,1,1)</f>
        <v>40990.125</v>
      </c>
    </row>
    <row r="1468" spans="1:21">
      <c r="A1468">
        <v>1466</v>
      </c>
      <c r="B1468" s="3" t="s">
        <v>1467</v>
      </c>
      <c r="C1468" s="3" t="s">
        <v>5576</v>
      </c>
      <c r="D1468" t="str" cm="1">
        <f t="array" ref="D14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468">
        <v>16000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 s="6">
        <f>Table1[[#This Row],[pledged]]/Table1[[#This Row],[goal]]</f>
        <v>1.0787731249999999</v>
      </c>
      <c r="Q1468" s="12">
        <f>Table1[[#This Row],[pledged]]/Table1[[#This Row],[backers_count]]</f>
        <v>69.598266129032254</v>
      </c>
      <c r="R1468" t="s">
        <v>8322</v>
      </c>
      <c r="S1468" t="s">
        <v>8342</v>
      </c>
      <c r="T1468" s="17">
        <f>(((Table1[[#This Row],[launched_at]]/60)/60)/24)+DATE(1970,1,1)</f>
        <v>42340.172060185185</v>
      </c>
      <c r="U1468" s="17">
        <f>(((Table1[[#This Row],[deadline]]/60)/60)/24)+DATE(1970,1,1)</f>
        <v>42381.208333333328</v>
      </c>
    </row>
    <row r="1469" spans="1:21">
      <c r="A1469">
        <v>1467</v>
      </c>
      <c r="B1469" s="3" t="s">
        <v>1468</v>
      </c>
      <c r="C1469" s="3" t="s">
        <v>5577</v>
      </c>
      <c r="D1469" t="str" cm="1">
        <f t="array" ref="D14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1469">
        <v>40000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 s="6">
        <f>Table1[[#This Row],[pledged]]/Table1[[#This Row],[goal]]</f>
        <v>1.1508</v>
      </c>
      <c r="Q1469" s="12">
        <f>Table1[[#This Row],[pledged]]/Table1[[#This Row],[backers_count]]</f>
        <v>76.72</v>
      </c>
      <c r="R1469" t="s">
        <v>8322</v>
      </c>
      <c r="S1469" t="s">
        <v>8342</v>
      </c>
      <c r="T1469" s="17">
        <f>(((Table1[[#This Row],[launched_at]]/60)/60)/24)+DATE(1970,1,1)</f>
        <v>40933.80190972222</v>
      </c>
      <c r="U1469" s="17">
        <f>(((Table1[[#This Row],[deadline]]/60)/60)/24)+DATE(1970,1,1)</f>
        <v>40993.760243055556</v>
      </c>
    </row>
    <row r="1470" spans="1:21">
      <c r="A1470">
        <v>1468</v>
      </c>
      <c r="B1470" s="3" t="s">
        <v>1469</v>
      </c>
      <c r="C1470" s="3" t="s">
        <v>5578</v>
      </c>
      <c r="D1470" t="str" cm="1">
        <f t="array" ref="D14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70">
        <v>9500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 s="6">
        <f>Table1[[#This Row],[pledged]]/Table1[[#This Row],[goal]]</f>
        <v>1.0236842105263158</v>
      </c>
      <c r="Q1470" s="12">
        <f>Table1[[#This Row],[pledged]]/Table1[[#This Row],[backers_count]]</f>
        <v>33.191126279863482</v>
      </c>
      <c r="R1470" t="s">
        <v>8322</v>
      </c>
      <c r="S1470" t="s">
        <v>8342</v>
      </c>
      <c r="T1470" s="17">
        <f>(((Table1[[#This Row],[launched_at]]/60)/60)/24)+DATE(1970,1,1)</f>
        <v>40646.014456018522</v>
      </c>
      <c r="U1470" s="17">
        <f>(((Table1[[#This Row],[deadline]]/60)/60)/24)+DATE(1970,1,1)</f>
        <v>40706.014456018522</v>
      </c>
    </row>
    <row r="1471" spans="1:21">
      <c r="A1471">
        <v>1469</v>
      </c>
      <c r="B1471" s="3" t="s">
        <v>1470</v>
      </c>
      <c r="C1471" s="3" t="s">
        <v>5579</v>
      </c>
      <c r="D1471" t="str" cm="1">
        <f t="array" ref="D14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1471">
        <v>44250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 s="6">
        <f>Table1[[#This Row],[pledged]]/Table1[[#This Row],[goal]]</f>
        <v>1.0842485875706214</v>
      </c>
      <c r="Q1471" s="12">
        <f>Table1[[#This Row],[pledged]]/Table1[[#This Row],[backers_count]]</f>
        <v>149.46417445482865</v>
      </c>
      <c r="R1471" t="s">
        <v>8322</v>
      </c>
      <c r="S1471" t="s">
        <v>8342</v>
      </c>
      <c r="T1471" s="17">
        <f>(((Table1[[#This Row],[launched_at]]/60)/60)/24)+DATE(1970,1,1)</f>
        <v>41290.598483796297</v>
      </c>
      <c r="U1471" s="17">
        <f>(((Table1[[#This Row],[deadline]]/60)/60)/24)+DATE(1970,1,1)</f>
        <v>41320.598483796297</v>
      </c>
    </row>
    <row r="1472" spans="1:21">
      <c r="A1472">
        <v>1470</v>
      </c>
      <c r="B1472" s="3" t="s">
        <v>1471</v>
      </c>
      <c r="C1472" s="3" t="s">
        <v>5580</v>
      </c>
      <c r="D1472" t="str" cm="1">
        <f t="array" ref="D14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72">
        <v>1500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 s="6">
        <f>Table1[[#This Row],[pledged]]/Table1[[#This Row],[goal]]</f>
        <v>1.2513333333333334</v>
      </c>
      <c r="Q1472" s="12">
        <f>Table1[[#This Row],[pledged]]/Table1[[#This Row],[backers_count]]</f>
        <v>23.172839506172838</v>
      </c>
      <c r="R1472" t="s">
        <v>8322</v>
      </c>
      <c r="S1472" t="s">
        <v>8342</v>
      </c>
      <c r="T1472" s="17">
        <f>(((Table1[[#This Row],[launched_at]]/60)/60)/24)+DATE(1970,1,1)</f>
        <v>41250.827118055553</v>
      </c>
      <c r="U1472" s="17">
        <f>(((Table1[[#This Row],[deadline]]/60)/60)/24)+DATE(1970,1,1)</f>
        <v>41271.827118055553</v>
      </c>
    </row>
    <row r="1473" spans="1:21">
      <c r="A1473">
        <v>1471</v>
      </c>
      <c r="B1473" s="3" t="s">
        <v>1472</v>
      </c>
      <c r="C1473" s="3" t="s">
        <v>5581</v>
      </c>
      <c r="D1473" t="str" cm="1">
        <f t="array" ref="D14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473">
        <v>32000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 s="6">
        <f>Table1[[#This Row],[pledged]]/Table1[[#This Row],[goal]]</f>
        <v>1.03840625</v>
      </c>
      <c r="Q1473" s="12">
        <f>Table1[[#This Row],[pledged]]/Table1[[#This Row],[backers_count]]</f>
        <v>96.877551020408163</v>
      </c>
      <c r="R1473" t="s">
        <v>8322</v>
      </c>
      <c r="S1473" t="s">
        <v>8342</v>
      </c>
      <c r="T1473" s="17">
        <f>(((Table1[[#This Row],[launched_at]]/60)/60)/24)+DATE(1970,1,1)</f>
        <v>42073.957569444443</v>
      </c>
      <c r="U1473" s="17">
        <f>(((Table1[[#This Row],[deadline]]/60)/60)/24)+DATE(1970,1,1)</f>
        <v>42103.957569444443</v>
      </c>
    </row>
    <row r="1474" spans="1:21">
      <c r="A1474">
        <v>1472</v>
      </c>
      <c r="B1474" s="3" t="s">
        <v>1473</v>
      </c>
      <c r="C1474" s="3" t="s">
        <v>5582</v>
      </c>
      <c r="D1474" t="str" cm="1">
        <f t="array" ref="D14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474">
        <v>25000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 s="6">
        <f>Table1[[#This Row],[pledged]]/Table1[[#This Row],[goal]]</f>
        <v>1.3870400000000001</v>
      </c>
      <c r="Q1474" s="12">
        <f>Table1[[#This Row],[pledged]]/Table1[[#This Row],[backers_count]]</f>
        <v>103.20238095238095</v>
      </c>
      <c r="R1474" t="s">
        <v>8322</v>
      </c>
      <c r="S1474" t="s">
        <v>8342</v>
      </c>
      <c r="T1474" s="17">
        <f>(((Table1[[#This Row],[launched_at]]/60)/60)/24)+DATE(1970,1,1)</f>
        <v>41533.542858796296</v>
      </c>
      <c r="U1474" s="17">
        <f>(((Table1[[#This Row],[deadline]]/60)/60)/24)+DATE(1970,1,1)</f>
        <v>41563.542858796296</v>
      </c>
    </row>
    <row r="1475" spans="1:21">
      <c r="A1475">
        <v>1473</v>
      </c>
      <c r="B1475" s="3" t="s">
        <v>1474</v>
      </c>
      <c r="C1475" s="3" t="s">
        <v>5583</v>
      </c>
      <c r="D1475" t="str" cm="1">
        <f t="array" ref="D14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75">
        <v>1500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 s="6">
        <f>Table1[[#This Row],[pledged]]/Table1[[#This Row],[goal]]</f>
        <v>1.20516</v>
      </c>
      <c r="Q1475" s="12">
        <f>Table1[[#This Row],[pledged]]/Table1[[#This Row],[backers_count]]</f>
        <v>38.462553191489363</v>
      </c>
      <c r="R1475" t="s">
        <v>8322</v>
      </c>
      <c r="S1475" t="s">
        <v>8342</v>
      </c>
      <c r="T1475" s="17">
        <f>(((Table1[[#This Row],[launched_at]]/60)/60)/24)+DATE(1970,1,1)</f>
        <v>40939.979618055557</v>
      </c>
      <c r="U1475" s="17">
        <f>(((Table1[[#This Row],[deadline]]/60)/60)/24)+DATE(1970,1,1)</f>
        <v>40969.979618055557</v>
      </c>
    </row>
    <row r="1476" spans="1:21">
      <c r="A1476">
        <v>1474</v>
      </c>
      <c r="B1476" s="3" t="s">
        <v>1475</v>
      </c>
      <c r="C1476" s="3" t="s">
        <v>5584</v>
      </c>
      <c r="D1476" t="str" cm="1">
        <f t="array" ref="D14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76">
        <v>3000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 s="6">
        <f>Table1[[#This Row],[pledged]]/Table1[[#This Row],[goal]]</f>
        <v>1.1226666666666667</v>
      </c>
      <c r="Q1476" s="12">
        <f>Table1[[#This Row],[pledged]]/Table1[[#This Row],[backers_count]]</f>
        <v>44.315789473684212</v>
      </c>
      <c r="R1476" t="s">
        <v>8322</v>
      </c>
      <c r="S1476" t="s">
        <v>8342</v>
      </c>
      <c r="T1476" s="17">
        <f>(((Table1[[#This Row],[launched_at]]/60)/60)/24)+DATE(1970,1,1)</f>
        <v>41500.727916666663</v>
      </c>
      <c r="U1476" s="17">
        <f>(((Table1[[#This Row],[deadline]]/60)/60)/24)+DATE(1970,1,1)</f>
        <v>41530.727916666663</v>
      </c>
    </row>
    <row r="1477" spans="1:21">
      <c r="A1477">
        <v>1475</v>
      </c>
      <c r="B1477" s="3" t="s">
        <v>1476</v>
      </c>
      <c r="C1477" s="3" t="s">
        <v>5585</v>
      </c>
      <c r="D1477" t="str" cm="1">
        <f t="array" ref="D14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477">
        <v>15000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 s="6">
        <f>Table1[[#This Row],[pledged]]/Table1[[#This Row],[goal]]</f>
        <v>1.8866966666666667</v>
      </c>
      <c r="Q1477" s="12">
        <f>Table1[[#This Row],[pledged]]/Table1[[#This Row],[backers_count]]</f>
        <v>64.173356009070289</v>
      </c>
      <c r="R1477" t="s">
        <v>8322</v>
      </c>
      <c r="S1477" t="s">
        <v>8342</v>
      </c>
      <c r="T1477" s="17">
        <f>(((Table1[[#This Row],[launched_at]]/60)/60)/24)+DATE(1970,1,1)</f>
        <v>41960.722951388889</v>
      </c>
      <c r="U1477" s="17">
        <f>(((Table1[[#This Row],[deadline]]/60)/60)/24)+DATE(1970,1,1)</f>
        <v>41993.207638888889</v>
      </c>
    </row>
    <row r="1478" spans="1:21">
      <c r="A1478">
        <v>1476</v>
      </c>
      <c r="B1478" s="3" t="s">
        <v>1477</v>
      </c>
      <c r="C1478" s="3" t="s">
        <v>5586</v>
      </c>
      <c r="D1478" t="str" cm="1">
        <f t="array" ref="D14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78">
        <v>6000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 s="6">
        <f>Table1[[#This Row],[pledged]]/Table1[[#This Row],[goal]]</f>
        <v>6.6155466666666669</v>
      </c>
      <c r="Q1478" s="12">
        <f>Table1[[#This Row],[pledged]]/Table1[[#This Row],[backers_count]]</f>
        <v>43.333275109170302</v>
      </c>
      <c r="R1478" t="s">
        <v>8322</v>
      </c>
      <c r="S1478" t="s">
        <v>8342</v>
      </c>
      <c r="T1478" s="17">
        <f>(((Table1[[#This Row],[launched_at]]/60)/60)/24)+DATE(1970,1,1)</f>
        <v>40766.041921296295</v>
      </c>
      <c r="U1478" s="17">
        <f>(((Table1[[#This Row],[deadline]]/60)/60)/24)+DATE(1970,1,1)</f>
        <v>40796.041921296295</v>
      </c>
    </row>
    <row r="1479" spans="1:21">
      <c r="A1479">
        <v>1477</v>
      </c>
      <c r="B1479" s="3" t="s">
        <v>1478</v>
      </c>
      <c r="C1479" s="3" t="s">
        <v>5587</v>
      </c>
      <c r="D1479" t="str" cm="1">
        <f t="array" ref="D14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479">
        <v>30000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 s="6">
        <f>Table1[[#This Row],[pledged]]/Table1[[#This Row],[goal]]</f>
        <v>1.1131</v>
      </c>
      <c r="Q1479" s="12">
        <f>Table1[[#This Row],[pledged]]/Table1[[#This Row],[backers_count]]</f>
        <v>90.495934959349597</v>
      </c>
      <c r="R1479" t="s">
        <v>8322</v>
      </c>
      <c r="S1479" t="s">
        <v>8342</v>
      </c>
      <c r="T1479" s="17">
        <f>(((Table1[[#This Row],[launched_at]]/60)/60)/24)+DATE(1970,1,1)</f>
        <v>40840.615787037037</v>
      </c>
      <c r="U1479" s="17">
        <f>(((Table1[[#This Row],[deadline]]/60)/60)/24)+DATE(1970,1,1)</f>
        <v>40900.125</v>
      </c>
    </row>
    <row r="1480" spans="1:21">
      <c r="A1480">
        <v>1478</v>
      </c>
      <c r="B1480" s="3" t="s">
        <v>1479</v>
      </c>
      <c r="C1480" s="3" t="s">
        <v>5588</v>
      </c>
      <c r="D1480" t="str" cm="1">
        <f t="array" ref="D14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480">
        <v>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 s="6">
        <f>Table1[[#This Row],[pledged]]/Table1[[#This Row],[goal]]</f>
        <v>11.8161422</v>
      </c>
      <c r="Q1480" s="12">
        <f>Table1[[#This Row],[pledged]]/Table1[[#This Row],[backers_count]]</f>
        <v>29.187190495010373</v>
      </c>
      <c r="R1480" t="s">
        <v>8322</v>
      </c>
      <c r="S1480" t="s">
        <v>8342</v>
      </c>
      <c r="T1480" s="17">
        <f>(((Table1[[#This Row],[launched_at]]/60)/60)/24)+DATE(1970,1,1)</f>
        <v>41394.871678240743</v>
      </c>
      <c r="U1480" s="17">
        <f>(((Table1[[#This Row],[deadline]]/60)/60)/24)+DATE(1970,1,1)</f>
        <v>41408.871678240743</v>
      </c>
    </row>
    <row r="1481" spans="1:21">
      <c r="A1481">
        <v>1479</v>
      </c>
      <c r="B1481" s="3" t="s">
        <v>1480</v>
      </c>
      <c r="C1481" s="3" t="s">
        <v>5589</v>
      </c>
      <c r="D1481" t="str" cm="1">
        <f t="array" ref="D14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81">
        <v>1600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 s="6">
        <f>Table1[[#This Row],[pledged]]/Table1[[#This Row],[goal]]</f>
        <v>1.37375</v>
      </c>
      <c r="Q1481" s="12">
        <f>Table1[[#This Row],[pledged]]/Table1[[#This Row],[backers_count]]</f>
        <v>30.95774647887324</v>
      </c>
      <c r="R1481" t="s">
        <v>8322</v>
      </c>
      <c r="S1481" t="s">
        <v>8342</v>
      </c>
      <c r="T1481" s="17">
        <f>(((Table1[[#This Row],[launched_at]]/60)/60)/24)+DATE(1970,1,1)</f>
        <v>41754.745243055557</v>
      </c>
      <c r="U1481" s="17">
        <f>(((Table1[[#This Row],[deadline]]/60)/60)/24)+DATE(1970,1,1)</f>
        <v>41769.165972222225</v>
      </c>
    </row>
    <row r="1482" spans="1:21">
      <c r="A1482">
        <v>1480</v>
      </c>
      <c r="B1482" s="3" t="s">
        <v>1481</v>
      </c>
      <c r="C1482" s="3" t="s">
        <v>5590</v>
      </c>
      <c r="D1482" t="str" cm="1">
        <f t="array" ref="D14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482">
        <v>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 s="6">
        <f>Table1[[#This Row],[pledged]]/Table1[[#This Row],[goal]]</f>
        <v>1.170404</v>
      </c>
      <c r="Q1482" s="12">
        <f>Table1[[#This Row],[pledged]]/Table1[[#This Row],[backers_count]]</f>
        <v>92.157795275590544</v>
      </c>
      <c r="R1482" t="s">
        <v>8322</v>
      </c>
      <c r="S1482" t="s">
        <v>8342</v>
      </c>
      <c r="T1482" s="17">
        <f>(((Table1[[#This Row],[launched_at]]/60)/60)/24)+DATE(1970,1,1)</f>
        <v>41464.934016203704</v>
      </c>
      <c r="U1482" s="17">
        <f>(((Table1[[#This Row],[deadline]]/60)/60)/24)+DATE(1970,1,1)</f>
        <v>41481.708333333336</v>
      </c>
    </row>
    <row r="1483" spans="1:21">
      <c r="A1483">
        <v>1481</v>
      </c>
      <c r="B1483" s="3" t="s">
        <v>1482</v>
      </c>
      <c r="C1483" s="3" t="s">
        <v>5591</v>
      </c>
      <c r="D1483" t="str" cm="1">
        <f t="array" ref="D14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83">
        <v>5000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 s="6">
        <f>Table1[[#This Row],[pledged]]/Table1[[#This Row],[goal]]</f>
        <v>2.1000000000000001E-2</v>
      </c>
      <c r="Q1483" s="12">
        <f>Table1[[#This Row],[pledged]]/Table1[[#This Row],[backers_count]]</f>
        <v>17.5</v>
      </c>
      <c r="R1483" t="s">
        <v>8322</v>
      </c>
      <c r="S1483" t="s">
        <v>8324</v>
      </c>
      <c r="T1483" s="17">
        <f>(((Table1[[#This Row],[launched_at]]/60)/60)/24)+DATE(1970,1,1)</f>
        <v>41550.922974537039</v>
      </c>
      <c r="U1483" s="17">
        <f>(((Table1[[#This Row],[deadline]]/60)/60)/24)+DATE(1970,1,1)</f>
        <v>41580.922974537039</v>
      </c>
    </row>
    <row r="1484" spans="1:21" ht="43.2">
      <c r="A1484">
        <v>1482</v>
      </c>
      <c r="B1484" s="3" t="s">
        <v>1483</v>
      </c>
      <c r="C1484" s="3" t="s">
        <v>5592</v>
      </c>
      <c r="D1484" t="str" cm="1">
        <f t="array" ref="D14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84">
        <v>5000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 s="6">
        <f>Table1[[#This Row],[pledged]]/Table1[[#This Row],[goal]]</f>
        <v>1E-3</v>
      </c>
      <c r="Q1484" s="12">
        <f>Table1[[#This Row],[pledged]]/Table1[[#This Row],[backers_count]]</f>
        <v>5</v>
      </c>
      <c r="R1484" t="s">
        <v>8322</v>
      </c>
      <c r="S1484" t="s">
        <v>8324</v>
      </c>
      <c r="T1484" s="17">
        <f>(((Table1[[#This Row],[launched_at]]/60)/60)/24)+DATE(1970,1,1)</f>
        <v>41136.85805555556</v>
      </c>
      <c r="U1484" s="17">
        <f>(((Table1[[#This Row],[deadline]]/60)/60)/24)+DATE(1970,1,1)</f>
        <v>41159.32708333333</v>
      </c>
    </row>
    <row r="1485" spans="1:21">
      <c r="A1485">
        <v>1483</v>
      </c>
      <c r="B1485" s="3" t="s">
        <v>1484</v>
      </c>
      <c r="C1485" s="3" t="s">
        <v>5593</v>
      </c>
      <c r="D1485" t="str" cm="1">
        <f t="array" ref="D14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85">
        <v>7000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 s="6">
        <f>Table1[[#This Row],[pledged]]/Table1[[#This Row],[goal]]</f>
        <v>7.1428571428571426E-3</v>
      </c>
      <c r="Q1485" s="12">
        <f>Table1[[#This Row],[pledged]]/Table1[[#This Row],[backers_count]]</f>
        <v>25</v>
      </c>
      <c r="R1485" t="s">
        <v>8322</v>
      </c>
      <c r="S1485" t="s">
        <v>8324</v>
      </c>
      <c r="T1485" s="17">
        <f>(((Table1[[#This Row],[launched_at]]/60)/60)/24)+DATE(1970,1,1)</f>
        <v>42548.192997685182</v>
      </c>
      <c r="U1485" s="17">
        <f>(((Table1[[#This Row],[deadline]]/60)/60)/24)+DATE(1970,1,1)</f>
        <v>42573.192997685182</v>
      </c>
    </row>
    <row r="1486" spans="1:21">
      <c r="A1486">
        <v>1484</v>
      </c>
      <c r="B1486" s="3" t="s">
        <v>1485</v>
      </c>
      <c r="C1486" s="3" t="s">
        <v>5594</v>
      </c>
      <c r="D1486" t="str" cm="1">
        <f t="array" ref="D14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86">
        <v>2000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 s="6">
        <f>Table1[[#This Row],[pledged]]/Table1[[#This Row],[goal]]</f>
        <v>0</v>
      </c>
      <c r="Q1486" s="12" t="e">
        <f>Table1[[#This Row],[pledged]]/Table1[[#This Row],[backers_count]]</f>
        <v>#DIV/0!</v>
      </c>
      <c r="R1486" t="s">
        <v>8322</v>
      </c>
      <c r="S1486" t="s">
        <v>8324</v>
      </c>
      <c r="T1486" s="17">
        <f>(((Table1[[#This Row],[launched_at]]/60)/60)/24)+DATE(1970,1,1)</f>
        <v>41053.200960648144</v>
      </c>
      <c r="U1486" s="17">
        <f>(((Table1[[#This Row],[deadline]]/60)/60)/24)+DATE(1970,1,1)</f>
        <v>41111.618750000001</v>
      </c>
    </row>
    <row r="1487" spans="1:21">
      <c r="A1487">
        <v>1485</v>
      </c>
      <c r="B1487" s="3" t="s">
        <v>1486</v>
      </c>
      <c r="C1487" s="3" t="s">
        <v>5595</v>
      </c>
      <c r="D1487" t="str" cm="1">
        <f t="array" ref="D14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87">
        <v>6700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 s="6">
        <f>Table1[[#This Row],[pledged]]/Table1[[#This Row],[goal]]</f>
        <v>2.2388059701492536E-2</v>
      </c>
      <c r="Q1487" s="12">
        <f>Table1[[#This Row],[pledged]]/Table1[[#This Row],[backers_count]]</f>
        <v>50</v>
      </c>
      <c r="R1487" t="s">
        <v>8322</v>
      </c>
      <c r="S1487" t="s">
        <v>8324</v>
      </c>
      <c r="T1487" s="17">
        <f>(((Table1[[#This Row],[launched_at]]/60)/60)/24)+DATE(1970,1,1)</f>
        <v>42130.795983796299</v>
      </c>
      <c r="U1487" s="17">
        <f>(((Table1[[#This Row],[deadline]]/60)/60)/24)+DATE(1970,1,1)</f>
        <v>42175.795983796299</v>
      </c>
    </row>
    <row r="1488" spans="1:21">
      <c r="A1488">
        <v>1486</v>
      </c>
      <c r="B1488" s="3" t="s">
        <v>1487</v>
      </c>
      <c r="C1488" s="3" t="s">
        <v>5596</v>
      </c>
      <c r="D1488" t="str" cm="1">
        <f t="array" ref="D14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488">
        <v>20000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 s="6">
        <f>Table1[[#This Row],[pledged]]/Table1[[#This Row],[goal]]</f>
        <v>2.3999999999999998E-3</v>
      </c>
      <c r="Q1488" s="12">
        <f>Table1[[#This Row],[pledged]]/Table1[[#This Row],[backers_count]]</f>
        <v>16</v>
      </c>
      <c r="R1488" t="s">
        <v>8322</v>
      </c>
      <c r="S1488" t="s">
        <v>8324</v>
      </c>
      <c r="T1488" s="17">
        <f>(((Table1[[#This Row],[launched_at]]/60)/60)/24)+DATE(1970,1,1)</f>
        <v>42032.168530092589</v>
      </c>
      <c r="U1488" s="17">
        <f>(((Table1[[#This Row],[deadline]]/60)/60)/24)+DATE(1970,1,1)</f>
        <v>42062.168530092589</v>
      </c>
    </row>
    <row r="1489" spans="1:21">
      <c r="A1489">
        <v>1487</v>
      </c>
      <c r="B1489" s="3" t="s">
        <v>1488</v>
      </c>
      <c r="C1489" s="3" t="s">
        <v>5597</v>
      </c>
      <c r="D1489" t="str" cm="1">
        <f t="array" ref="D14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489">
        <v>10000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 s="6">
        <f>Table1[[#This Row],[pledged]]/Table1[[#This Row],[goal]]</f>
        <v>0</v>
      </c>
      <c r="Q1489" s="12" t="e">
        <f>Table1[[#This Row],[pledged]]/Table1[[#This Row],[backers_count]]</f>
        <v>#DIV/0!</v>
      </c>
      <c r="R1489" t="s">
        <v>8322</v>
      </c>
      <c r="S1489" t="s">
        <v>8324</v>
      </c>
      <c r="T1489" s="17">
        <f>(((Table1[[#This Row],[launched_at]]/60)/60)/24)+DATE(1970,1,1)</f>
        <v>42554.917488425926</v>
      </c>
      <c r="U1489" s="17">
        <f>(((Table1[[#This Row],[deadline]]/60)/60)/24)+DATE(1970,1,1)</f>
        <v>42584.917488425926</v>
      </c>
    </row>
    <row r="1490" spans="1:21">
      <c r="A1490">
        <v>1488</v>
      </c>
      <c r="B1490" s="3" t="s">
        <v>1489</v>
      </c>
      <c r="C1490" s="3" t="s">
        <v>5598</v>
      </c>
      <c r="D1490" t="str" cm="1">
        <f t="array" ref="D14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490">
        <v>15000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 s="6">
        <f>Table1[[#This Row],[pledged]]/Table1[[#This Row],[goal]]</f>
        <v>2.4E-2</v>
      </c>
      <c r="Q1490" s="12">
        <f>Table1[[#This Row],[pledged]]/Table1[[#This Row],[backers_count]]</f>
        <v>60</v>
      </c>
      <c r="R1490" t="s">
        <v>8322</v>
      </c>
      <c r="S1490" t="s">
        <v>8324</v>
      </c>
      <c r="T1490" s="17">
        <f>(((Table1[[#This Row],[launched_at]]/60)/60)/24)+DATE(1970,1,1)</f>
        <v>41614.563194444447</v>
      </c>
      <c r="U1490" s="17">
        <f>(((Table1[[#This Row],[deadline]]/60)/60)/24)+DATE(1970,1,1)</f>
        <v>41644.563194444447</v>
      </c>
    </row>
    <row r="1491" spans="1:21">
      <c r="A1491">
        <v>1489</v>
      </c>
      <c r="B1491" s="3" t="s">
        <v>1490</v>
      </c>
      <c r="C1491" s="3" t="s">
        <v>5599</v>
      </c>
      <c r="D1491" t="str" cm="1">
        <f t="array" ref="D14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91">
        <v>5000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 s="6">
        <f>Table1[[#This Row],[pledged]]/Table1[[#This Row],[goal]]</f>
        <v>0</v>
      </c>
      <c r="Q1491" s="12" t="e">
        <f>Table1[[#This Row],[pledged]]/Table1[[#This Row],[backers_count]]</f>
        <v>#DIV/0!</v>
      </c>
      <c r="R1491" t="s">
        <v>8322</v>
      </c>
      <c r="S1491" t="s">
        <v>8324</v>
      </c>
      <c r="T1491" s="17">
        <f>(((Table1[[#This Row],[launched_at]]/60)/60)/24)+DATE(1970,1,1)</f>
        <v>41198.611712962964</v>
      </c>
      <c r="U1491" s="17">
        <f>(((Table1[[#This Row],[deadline]]/60)/60)/24)+DATE(1970,1,1)</f>
        <v>41228.653379629628</v>
      </c>
    </row>
    <row r="1492" spans="1:21">
      <c r="A1492">
        <v>1490</v>
      </c>
      <c r="B1492" s="3" t="s">
        <v>1491</v>
      </c>
      <c r="C1492" s="3" t="s">
        <v>5600</v>
      </c>
      <c r="D1492" t="str" cm="1">
        <f t="array" ref="D14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92">
        <v>2900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 s="6">
        <f>Table1[[#This Row],[pledged]]/Table1[[#This Row],[goal]]</f>
        <v>0.30862068965517242</v>
      </c>
      <c r="Q1492" s="12">
        <f>Table1[[#This Row],[pledged]]/Table1[[#This Row],[backers_count]]</f>
        <v>47.10526315789474</v>
      </c>
      <c r="R1492" t="s">
        <v>8322</v>
      </c>
      <c r="S1492" t="s">
        <v>8324</v>
      </c>
      <c r="T1492" s="17">
        <f>(((Table1[[#This Row],[launched_at]]/60)/60)/24)+DATE(1970,1,1)</f>
        <v>41520.561041666668</v>
      </c>
      <c r="U1492" s="17">
        <f>(((Table1[[#This Row],[deadline]]/60)/60)/24)+DATE(1970,1,1)</f>
        <v>41549.561041666668</v>
      </c>
    </row>
    <row r="1493" spans="1:21">
      <c r="A1493">
        <v>1491</v>
      </c>
      <c r="B1493" s="3" t="s">
        <v>1492</v>
      </c>
      <c r="C1493" s="3" t="s">
        <v>5601</v>
      </c>
      <c r="D1493" t="str" cm="1">
        <f t="array" ref="D14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93">
        <v>1200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 s="6">
        <f>Table1[[#This Row],[pledged]]/Table1[[#This Row],[goal]]</f>
        <v>8.3333333333333329E-2</v>
      </c>
      <c r="Q1493" s="12">
        <f>Table1[[#This Row],[pledged]]/Table1[[#This Row],[backers_count]]</f>
        <v>100</v>
      </c>
      <c r="R1493" t="s">
        <v>8322</v>
      </c>
      <c r="S1493" t="s">
        <v>8324</v>
      </c>
      <c r="T1493" s="17">
        <f>(((Table1[[#This Row],[launched_at]]/60)/60)/24)+DATE(1970,1,1)</f>
        <v>41991.713460648149</v>
      </c>
      <c r="U1493" s="17">
        <f>(((Table1[[#This Row],[deadline]]/60)/60)/24)+DATE(1970,1,1)</f>
        <v>42050.651388888888</v>
      </c>
    </row>
    <row r="1494" spans="1:21">
      <c r="A1494">
        <v>1492</v>
      </c>
      <c r="B1494" s="3" t="s">
        <v>1493</v>
      </c>
      <c r="C1494" s="3" t="s">
        <v>5602</v>
      </c>
      <c r="D1494" t="str" cm="1">
        <f t="array" ref="D14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94">
        <v>4000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 s="6">
        <f>Table1[[#This Row],[pledged]]/Table1[[#This Row],[goal]]</f>
        <v>7.4999999999999997E-3</v>
      </c>
      <c r="Q1494" s="12">
        <f>Table1[[#This Row],[pledged]]/Table1[[#This Row],[backers_count]]</f>
        <v>15</v>
      </c>
      <c r="R1494" t="s">
        <v>8322</v>
      </c>
      <c r="S1494" t="s">
        <v>8324</v>
      </c>
      <c r="T1494" s="17">
        <f>(((Table1[[#This Row],[launched_at]]/60)/60)/24)+DATE(1970,1,1)</f>
        <v>40682.884791666671</v>
      </c>
      <c r="U1494" s="17">
        <f>(((Table1[[#This Row],[deadline]]/60)/60)/24)+DATE(1970,1,1)</f>
        <v>40712.884791666671</v>
      </c>
    </row>
    <row r="1495" spans="1:21" ht="28.8">
      <c r="A1495">
        <v>1493</v>
      </c>
      <c r="B1495" s="3" t="s">
        <v>1494</v>
      </c>
      <c r="C1495" s="3" t="s">
        <v>5603</v>
      </c>
      <c r="D1495" t="str" cm="1">
        <f t="array" ref="D14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95">
        <v>2400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 s="6">
        <f>Table1[[#This Row],[pledged]]/Table1[[#This Row],[goal]]</f>
        <v>0</v>
      </c>
      <c r="Q1495" s="12" t="e">
        <f>Table1[[#This Row],[pledged]]/Table1[[#This Row],[backers_count]]</f>
        <v>#DIV/0!</v>
      </c>
      <c r="R1495" t="s">
        <v>8322</v>
      </c>
      <c r="S1495" t="s">
        <v>8324</v>
      </c>
      <c r="T1495" s="17">
        <f>(((Table1[[#This Row],[launched_at]]/60)/60)/24)+DATE(1970,1,1)</f>
        <v>41411.866608796299</v>
      </c>
      <c r="U1495" s="17">
        <f>(((Table1[[#This Row],[deadline]]/60)/60)/24)+DATE(1970,1,1)</f>
        <v>41441.866608796299</v>
      </c>
    </row>
    <row r="1496" spans="1:21">
      <c r="A1496">
        <v>1494</v>
      </c>
      <c r="B1496" s="3" t="s">
        <v>1495</v>
      </c>
      <c r="C1496" s="3" t="s">
        <v>5604</v>
      </c>
      <c r="D1496" t="str" cm="1">
        <f t="array" ref="D14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496">
        <v>5000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 s="6">
        <f>Table1[[#This Row],[pledged]]/Table1[[#This Row],[goal]]</f>
        <v>8.8999999999999996E-2</v>
      </c>
      <c r="Q1496" s="12">
        <f>Table1[[#This Row],[pledged]]/Table1[[#This Row],[backers_count]]</f>
        <v>40.454545454545453</v>
      </c>
      <c r="R1496" t="s">
        <v>8322</v>
      </c>
      <c r="S1496" t="s">
        <v>8324</v>
      </c>
      <c r="T1496" s="17">
        <f>(((Table1[[#This Row],[launched_at]]/60)/60)/24)+DATE(1970,1,1)</f>
        <v>42067.722372685181</v>
      </c>
      <c r="U1496" s="17">
        <f>(((Table1[[#This Row],[deadline]]/60)/60)/24)+DATE(1970,1,1)</f>
        <v>42097.651388888888</v>
      </c>
    </row>
    <row r="1497" spans="1:21">
      <c r="A1497">
        <v>1495</v>
      </c>
      <c r="B1497" s="3" t="s">
        <v>1496</v>
      </c>
      <c r="C1497" s="3" t="s">
        <v>5605</v>
      </c>
      <c r="D1497" t="str" cm="1">
        <f t="array" ref="D14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97">
        <v>2000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 s="6">
        <f>Table1[[#This Row],[pledged]]/Table1[[#This Row],[goal]]</f>
        <v>0</v>
      </c>
      <c r="Q1497" s="12" t="e">
        <f>Table1[[#This Row],[pledged]]/Table1[[#This Row],[backers_count]]</f>
        <v>#DIV/0!</v>
      </c>
      <c r="R1497" t="s">
        <v>8322</v>
      </c>
      <c r="S1497" t="s">
        <v>8324</v>
      </c>
      <c r="T1497" s="17">
        <f>(((Table1[[#This Row],[launched_at]]/60)/60)/24)+DATE(1970,1,1)</f>
        <v>40752.789710648147</v>
      </c>
      <c r="U1497" s="17">
        <f>(((Table1[[#This Row],[deadline]]/60)/60)/24)+DATE(1970,1,1)</f>
        <v>40782.789710648147</v>
      </c>
    </row>
    <row r="1498" spans="1:21">
      <c r="A1498">
        <v>1496</v>
      </c>
      <c r="B1498" s="3" t="s">
        <v>1497</v>
      </c>
      <c r="C1498" s="3" t="s">
        <v>5606</v>
      </c>
      <c r="D1498" t="str" cm="1">
        <f t="array" ref="D14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498">
        <v>1500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 s="6">
        <f>Table1[[#This Row],[pledged]]/Table1[[#This Row],[goal]]</f>
        <v>0</v>
      </c>
      <c r="Q1498" s="12" t="e">
        <f>Table1[[#This Row],[pledged]]/Table1[[#This Row],[backers_count]]</f>
        <v>#DIV/0!</v>
      </c>
      <c r="R1498" t="s">
        <v>8322</v>
      </c>
      <c r="S1498" t="s">
        <v>8324</v>
      </c>
      <c r="T1498" s="17">
        <f>(((Table1[[#This Row],[launched_at]]/60)/60)/24)+DATE(1970,1,1)</f>
        <v>41838.475219907406</v>
      </c>
      <c r="U1498" s="17">
        <f>(((Table1[[#This Row],[deadline]]/60)/60)/24)+DATE(1970,1,1)</f>
        <v>41898.475219907406</v>
      </c>
    </row>
    <row r="1499" spans="1:21">
      <c r="A1499">
        <v>1497</v>
      </c>
      <c r="B1499" s="3" t="s">
        <v>1498</v>
      </c>
      <c r="C1499" s="3" t="s">
        <v>5607</v>
      </c>
      <c r="D1499" t="str" cm="1">
        <f t="array" ref="D14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499">
        <v>15000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 s="6">
        <f>Table1[[#This Row],[pledged]]/Table1[[#This Row],[goal]]</f>
        <v>6.666666666666667E-5</v>
      </c>
      <c r="Q1499" s="12">
        <f>Table1[[#This Row],[pledged]]/Table1[[#This Row],[backers_count]]</f>
        <v>1</v>
      </c>
      <c r="R1499" t="s">
        <v>8322</v>
      </c>
      <c r="S1499" t="s">
        <v>8324</v>
      </c>
      <c r="T1499" s="17">
        <f>(((Table1[[#This Row],[launched_at]]/60)/60)/24)+DATE(1970,1,1)</f>
        <v>41444.64261574074</v>
      </c>
      <c r="U1499" s="17">
        <f>(((Table1[[#This Row],[deadline]]/60)/60)/24)+DATE(1970,1,1)</f>
        <v>41486.821527777778</v>
      </c>
    </row>
    <row r="1500" spans="1:21">
      <c r="A1500">
        <v>1498</v>
      </c>
      <c r="B1500" s="3" t="s">
        <v>1499</v>
      </c>
      <c r="C1500" s="3" t="s">
        <v>5608</v>
      </c>
      <c r="D1500" t="str" cm="1">
        <f t="array" ref="D15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00">
        <v>3000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 s="6">
        <f>Table1[[#This Row],[pledged]]/Table1[[#This Row],[goal]]</f>
        <v>1.9E-2</v>
      </c>
      <c r="Q1500" s="12">
        <f>Table1[[#This Row],[pledged]]/Table1[[#This Row],[backers_count]]</f>
        <v>19</v>
      </c>
      <c r="R1500" t="s">
        <v>8322</v>
      </c>
      <c r="S1500" t="s">
        <v>8324</v>
      </c>
      <c r="T1500" s="17">
        <f>(((Table1[[#This Row],[launched_at]]/60)/60)/24)+DATE(1970,1,1)</f>
        <v>41840.983541666668</v>
      </c>
      <c r="U1500" s="17">
        <f>(((Table1[[#This Row],[deadline]]/60)/60)/24)+DATE(1970,1,1)</f>
        <v>41885.983541666668</v>
      </c>
    </row>
    <row r="1501" spans="1:21">
      <c r="A1501">
        <v>1499</v>
      </c>
      <c r="B1501" s="3" t="s">
        <v>1500</v>
      </c>
      <c r="C1501" s="3" t="s">
        <v>5609</v>
      </c>
      <c r="D1501" t="str" cm="1">
        <f t="array" ref="D15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01">
        <v>2000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 s="6">
        <f>Table1[[#This Row],[pledged]]/Table1[[#This Row],[goal]]</f>
        <v>2.5000000000000001E-3</v>
      </c>
      <c r="Q1501" s="12">
        <f>Table1[[#This Row],[pledged]]/Table1[[#This Row],[backers_count]]</f>
        <v>5</v>
      </c>
      <c r="R1501" t="s">
        <v>8322</v>
      </c>
      <c r="S1501" t="s">
        <v>8324</v>
      </c>
      <c r="T1501" s="17">
        <f>(((Table1[[#This Row],[launched_at]]/60)/60)/24)+DATE(1970,1,1)</f>
        <v>42527.007326388892</v>
      </c>
      <c r="U1501" s="17">
        <f>(((Table1[[#This Row],[deadline]]/60)/60)/24)+DATE(1970,1,1)</f>
        <v>42587.007326388892</v>
      </c>
    </row>
    <row r="1502" spans="1:21">
      <c r="A1502">
        <v>1500</v>
      </c>
      <c r="B1502" s="3" t="s">
        <v>1501</v>
      </c>
      <c r="C1502" s="3" t="s">
        <v>5610</v>
      </c>
      <c r="D1502" t="str" cm="1">
        <f t="array" ref="D15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02">
        <v>2800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 s="6">
        <f>Table1[[#This Row],[pledged]]/Table1[[#This Row],[goal]]</f>
        <v>0.25035714285714283</v>
      </c>
      <c r="Q1502" s="12">
        <f>Table1[[#This Row],[pledged]]/Table1[[#This Row],[backers_count]]</f>
        <v>46.733333333333334</v>
      </c>
      <c r="R1502" t="s">
        <v>8322</v>
      </c>
      <c r="S1502" t="s">
        <v>8324</v>
      </c>
      <c r="T1502" s="17">
        <f>(((Table1[[#This Row],[launched_at]]/60)/60)/24)+DATE(1970,1,1)</f>
        <v>41365.904594907406</v>
      </c>
      <c r="U1502" s="17">
        <f>(((Table1[[#This Row],[deadline]]/60)/60)/24)+DATE(1970,1,1)</f>
        <v>41395.904594907406</v>
      </c>
    </row>
    <row r="1503" spans="1:21">
      <c r="A1503">
        <v>1501</v>
      </c>
      <c r="B1503" s="3" t="s">
        <v>1502</v>
      </c>
      <c r="C1503" s="3" t="s">
        <v>5611</v>
      </c>
      <c r="D1503" t="str" cm="1">
        <f t="array" ref="D15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503">
        <v>52000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 s="6">
        <f>Table1[[#This Row],[pledged]]/Table1[[#This Row],[goal]]</f>
        <v>1.6633076923076924</v>
      </c>
      <c r="Q1503" s="12">
        <f>Table1[[#This Row],[pledged]]/Table1[[#This Row],[backers_count]]</f>
        <v>97.731073446327684</v>
      </c>
      <c r="R1503" t="s">
        <v>8338</v>
      </c>
      <c r="S1503" t="s">
        <v>8339</v>
      </c>
      <c r="T1503" s="17">
        <f>(((Table1[[#This Row],[launched_at]]/60)/60)/24)+DATE(1970,1,1)</f>
        <v>42163.583599537036</v>
      </c>
      <c r="U1503" s="17">
        <f>(((Table1[[#This Row],[deadline]]/60)/60)/24)+DATE(1970,1,1)</f>
        <v>42193.583599537036</v>
      </c>
    </row>
    <row r="1504" spans="1:21">
      <c r="A1504">
        <v>1502</v>
      </c>
      <c r="B1504" s="3" t="s">
        <v>1503</v>
      </c>
      <c r="C1504" s="3" t="s">
        <v>5612</v>
      </c>
      <c r="D1504" t="str" cm="1">
        <f t="array" ref="D15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504">
        <v>22000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 s="6">
        <f>Table1[[#This Row],[pledged]]/Table1[[#This Row],[goal]]</f>
        <v>1.0144545454545455</v>
      </c>
      <c r="Q1504" s="12">
        <f>Table1[[#This Row],[pledged]]/Table1[[#This Row],[backers_count]]</f>
        <v>67.835866261398181</v>
      </c>
      <c r="R1504" t="s">
        <v>8338</v>
      </c>
      <c r="S1504" t="s">
        <v>8339</v>
      </c>
      <c r="T1504" s="17">
        <f>(((Table1[[#This Row],[launched_at]]/60)/60)/24)+DATE(1970,1,1)</f>
        <v>42426.542592592596</v>
      </c>
      <c r="U1504" s="17">
        <f>(((Table1[[#This Row],[deadline]]/60)/60)/24)+DATE(1970,1,1)</f>
        <v>42454.916666666672</v>
      </c>
    </row>
    <row r="1505" spans="1:21">
      <c r="A1505">
        <v>1503</v>
      </c>
      <c r="B1505" s="3" t="s">
        <v>1504</v>
      </c>
      <c r="C1505" s="3" t="s">
        <v>5613</v>
      </c>
      <c r="D1505" t="str" cm="1">
        <f t="array" ref="D15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05">
        <v>3750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 s="6">
        <f>Table1[[#This Row],[pledged]]/Table1[[#This Row],[goal]]</f>
        <v>1.0789146666666667</v>
      </c>
      <c r="Q1505" s="12">
        <f>Table1[[#This Row],[pledged]]/Table1[[#This Row],[backers_count]]</f>
        <v>56.98492957746479</v>
      </c>
      <c r="R1505" t="s">
        <v>8338</v>
      </c>
      <c r="S1505" t="s">
        <v>8339</v>
      </c>
      <c r="T1505" s="17">
        <f>(((Table1[[#This Row],[launched_at]]/60)/60)/24)+DATE(1970,1,1)</f>
        <v>42606.347233796296</v>
      </c>
      <c r="U1505" s="17">
        <f>(((Table1[[#This Row],[deadline]]/60)/60)/24)+DATE(1970,1,1)</f>
        <v>42666.347233796296</v>
      </c>
    </row>
    <row r="1506" spans="1:21">
      <c r="A1506">
        <v>1504</v>
      </c>
      <c r="B1506" s="3" t="s">
        <v>1505</v>
      </c>
      <c r="C1506" s="3" t="s">
        <v>5614</v>
      </c>
      <c r="D1506" t="str" cm="1">
        <f t="array" ref="D15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506">
        <v>6500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 s="6">
        <f>Table1[[#This Row],[pledged]]/Table1[[#This Row],[goal]]</f>
        <v>2.7793846153846156</v>
      </c>
      <c r="Q1506" s="12">
        <f>Table1[[#This Row],[pledged]]/Table1[[#This Row],[backers_count]]</f>
        <v>67.159851301115239</v>
      </c>
      <c r="R1506" t="s">
        <v>8338</v>
      </c>
      <c r="S1506" t="s">
        <v>8339</v>
      </c>
      <c r="T1506" s="17">
        <f>(((Table1[[#This Row],[launched_at]]/60)/60)/24)+DATE(1970,1,1)</f>
        <v>41772.657685185186</v>
      </c>
      <c r="U1506" s="17">
        <f>(((Table1[[#This Row],[deadline]]/60)/60)/24)+DATE(1970,1,1)</f>
        <v>41800.356249999997</v>
      </c>
    </row>
    <row r="1507" spans="1:21">
      <c r="A1507">
        <v>1505</v>
      </c>
      <c r="B1507" s="3" t="s">
        <v>1506</v>
      </c>
      <c r="C1507" s="3" t="s">
        <v>5615</v>
      </c>
      <c r="D1507" t="str" cm="1">
        <f t="array" ref="D15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507">
        <v>16000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 s="6">
        <f>Table1[[#This Row],[pledged]]/Table1[[#This Row],[goal]]</f>
        <v>1.0358125</v>
      </c>
      <c r="Q1507" s="12">
        <f>Table1[[#This Row],[pledged]]/Table1[[#This Row],[backers_count]]</f>
        <v>48.037681159420288</v>
      </c>
      <c r="R1507" t="s">
        <v>8338</v>
      </c>
      <c r="S1507" t="s">
        <v>8339</v>
      </c>
      <c r="T1507" s="17">
        <f>(((Table1[[#This Row],[launched_at]]/60)/60)/24)+DATE(1970,1,1)</f>
        <v>42414.44332175926</v>
      </c>
      <c r="U1507" s="17">
        <f>(((Table1[[#This Row],[deadline]]/60)/60)/24)+DATE(1970,1,1)</f>
        <v>42451.834027777775</v>
      </c>
    </row>
    <row r="1508" spans="1:21">
      <c r="A1508">
        <v>1506</v>
      </c>
      <c r="B1508" s="3" t="s">
        <v>1507</v>
      </c>
      <c r="C1508" s="3" t="s">
        <v>5616</v>
      </c>
      <c r="D1508" t="str" cm="1">
        <f t="array" ref="D15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08">
        <v>1500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 s="6">
        <f>Table1[[#This Row],[pledged]]/Table1[[#This Row],[goal]]</f>
        <v>1.1140000000000001</v>
      </c>
      <c r="Q1508" s="12">
        <f>Table1[[#This Row],[pledged]]/Table1[[#This Row],[backers_count]]</f>
        <v>38.860465116279073</v>
      </c>
      <c r="R1508" t="s">
        <v>8338</v>
      </c>
      <c r="S1508" t="s">
        <v>8339</v>
      </c>
      <c r="T1508" s="17">
        <f>(((Table1[[#This Row],[launched_at]]/60)/60)/24)+DATE(1970,1,1)</f>
        <v>41814.785925925928</v>
      </c>
      <c r="U1508" s="17">
        <f>(((Table1[[#This Row],[deadline]]/60)/60)/24)+DATE(1970,1,1)</f>
        <v>41844.785925925928</v>
      </c>
    </row>
    <row r="1509" spans="1:21">
      <c r="A1509">
        <v>1507</v>
      </c>
      <c r="B1509" s="3" t="s">
        <v>1508</v>
      </c>
      <c r="C1509" s="3" t="s">
        <v>5617</v>
      </c>
      <c r="D1509" t="str" cm="1">
        <f t="array" ref="D15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09">
        <v>1200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 s="6">
        <f>Table1[[#This Row],[pledged]]/Table1[[#This Row],[goal]]</f>
        <v>2.15</v>
      </c>
      <c r="Q1509" s="12">
        <f>Table1[[#This Row],[pledged]]/Table1[[#This Row],[backers_count]]</f>
        <v>78.181818181818187</v>
      </c>
      <c r="R1509" t="s">
        <v>8338</v>
      </c>
      <c r="S1509" t="s">
        <v>8339</v>
      </c>
      <c r="T1509" s="17">
        <f>(((Table1[[#This Row],[launched_at]]/60)/60)/24)+DATE(1970,1,1)</f>
        <v>40254.450335648151</v>
      </c>
      <c r="U1509" s="17">
        <f>(((Table1[[#This Row],[deadline]]/60)/60)/24)+DATE(1970,1,1)</f>
        <v>40313.340277777781</v>
      </c>
    </row>
    <row r="1510" spans="1:21">
      <c r="A1510">
        <v>1508</v>
      </c>
      <c r="B1510" s="3" t="s">
        <v>1509</v>
      </c>
      <c r="C1510" s="3" t="s">
        <v>5618</v>
      </c>
      <c r="D1510" t="str" cm="1">
        <f t="array" ref="D15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510">
        <v>18500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 s="6">
        <f>Table1[[#This Row],[pledged]]/Table1[[#This Row],[goal]]</f>
        <v>1.1076216216216217</v>
      </c>
      <c r="Q1510" s="12">
        <f>Table1[[#This Row],[pledged]]/Table1[[#This Row],[backers_count]]</f>
        <v>97.113744075829388</v>
      </c>
      <c r="R1510" t="s">
        <v>8338</v>
      </c>
      <c r="S1510" t="s">
        <v>8339</v>
      </c>
      <c r="T1510" s="17">
        <f>(((Table1[[#This Row],[launched_at]]/60)/60)/24)+DATE(1970,1,1)</f>
        <v>41786.614363425928</v>
      </c>
      <c r="U1510" s="17">
        <f>(((Table1[[#This Row],[deadline]]/60)/60)/24)+DATE(1970,1,1)</f>
        <v>41817.614363425928</v>
      </c>
    </row>
    <row r="1511" spans="1:21">
      <c r="A1511">
        <v>1509</v>
      </c>
      <c r="B1511" s="3" t="s">
        <v>1510</v>
      </c>
      <c r="C1511" s="3" t="s">
        <v>5619</v>
      </c>
      <c r="D1511" t="str" cm="1">
        <f t="array" ref="D15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511">
        <v>17500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 s="6">
        <f>Table1[[#This Row],[pledged]]/Table1[[#This Row],[goal]]</f>
        <v>1.2364125714285714</v>
      </c>
      <c r="Q1511" s="12">
        <f>Table1[[#This Row],[pledged]]/Table1[[#This Row],[backers_count]]</f>
        <v>110.39397959183674</v>
      </c>
      <c r="R1511" t="s">
        <v>8338</v>
      </c>
      <c r="S1511" t="s">
        <v>8339</v>
      </c>
      <c r="T1511" s="17">
        <f>(((Table1[[#This Row],[launched_at]]/60)/60)/24)+DATE(1970,1,1)</f>
        <v>42751.533391203702</v>
      </c>
      <c r="U1511" s="17">
        <f>(((Table1[[#This Row],[deadline]]/60)/60)/24)+DATE(1970,1,1)</f>
        <v>42780.957638888889</v>
      </c>
    </row>
    <row r="1512" spans="1:21">
      <c r="A1512">
        <v>1510</v>
      </c>
      <c r="B1512" s="3" t="s">
        <v>1511</v>
      </c>
      <c r="C1512" s="3" t="s">
        <v>5620</v>
      </c>
      <c r="D1512" t="str" cm="1">
        <f t="array" ref="D15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512">
        <v>16000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 s="6">
        <f>Table1[[#This Row],[pledged]]/Table1[[#This Row],[goal]]</f>
        <v>1.0103500000000001</v>
      </c>
      <c r="Q1512" s="12">
        <f>Table1[[#This Row],[pledged]]/Table1[[#This Row],[backers_count]]</f>
        <v>39.91506172839506</v>
      </c>
      <c r="R1512" t="s">
        <v>8338</v>
      </c>
      <c r="S1512" t="s">
        <v>8339</v>
      </c>
      <c r="T1512" s="17">
        <f>(((Table1[[#This Row],[launched_at]]/60)/60)/24)+DATE(1970,1,1)</f>
        <v>41809.385162037033</v>
      </c>
      <c r="U1512" s="17">
        <f>(((Table1[[#This Row],[deadline]]/60)/60)/24)+DATE(1970,1,1)</f>
        <v>41839.385162037033</v>
      </c>
    </row>
    <row r="1513" spans="1:21">
      <c r="A1513">
        <v>1511</v>
      </c>
      <c r="B1513" s="3" t="s">
        <v>1512</v>
      </c>
      <c r="C1513" s="3" t="s">
        <v>5621</v>
      </c>
      <c r="D1513" t="str" cm="1">
        <f t="array" ref="D15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513">
        <v>14000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 s="6">
        <f>Table1[[#This Row],[pledged]]/Table1[[#This Row],[goal]]</f>
        <v>1.1179285714285714</v>
      </c>
      <c r="Q1513" s="12">
        <f>Table1[[#This Row],[pledged]]/Table1[[#This Row],[backers_count]]</f>
        <v>75.975728155339809</v>
      </c>
      <c r="R1513" t="s">
        <v>8338</v>
      </c>
      <c r="S1513" t="s">
        <v>8339</v>
      </c>
      <c r="T1513" s="17">
        <f>(((Table1[[#This Row],[launched_at]]/60)/60)/24)+DATE(1970,1,1)</f>
        <v>42296.583379629628</v>
      </c>
      <c r="U1513" s="17">
        <f>(((Table1[[#This Row],[deadline]]/60)/60)/24)+DATE(1970,1,1)</f>
        <v>42326.625046296293</v>
      </c>
    </row>
    <row r="1514" spans="1:21">
      <c r="A1514">
        <v>1512</v>
      </c>
      <c r="B1514" s="3" t="s">
        <v>1513</v>
      </c>
      <c r="C1514" s="3" t="s">
        <v>5622</v>
      </c>
      <c r="D1514" t="str" cm="1">
        <f t="array" ref="D15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14">
        <v>3500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 s="6">
        <f>Table1[[#This Row],[pledged]]/Table1[[#This Row],[goal]]</f>
        <v>5.5877142857142861</v>
      </c>
      <c r="Q1514" s="12">
        <f>Table1[[#This Row],[pledged]]/Table1[[#This Row],[backers_count]]</f>
        <v>58.379104477611939</v>
      </c>
      <c r="R1514" t="s">
        <v>8338</v>
      </c>
      <c r="S1514" t="s">
        <v>8339</v>
      </c>
      <c r="T1514" s="17">
        <f>(((Table1[[#This Row],[launched_at]]/60)/60)/24)+DATE(1970,1,1)</f>
        <v>42741.684479166666</v>
      </c>
      <c r="U1514" s="17">
        <f>(((Table1[[#This Row],[deadline]]/60)/60)/24)+DATE(1970,1,1)</f>
        <v>42771.684479166666</v>
      </c>
    </row>
    <row r="1515" spans="1:21">
      <c r="A1515">
        <v>1513</v>
      </c>
      <c r="B1515" s="3" t="s">
        <v>1514</v>
      </c>
      <c r="C1515" s="3" t="s">
        <v>5623</v>
      </c>
      <c r="D1515" t="str" cm="1">
        <f t="array" ref="D15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515">
        <v>8000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 s="6">
        <f>Table1[[#This Row],[pledged]]/Table1[[#This Row],[goal]]</f>
        <v>1.5001875</v>
      </c>
      <c r="Q1515" s="12">
        <f>Table1[[#This Row],[pledged]]/Table1[[#This Row],[backers_count]]</f>
        <v>55.82093023255814</v>
      </c>
      <c r="R1515" t="s">
        <v>8338</v>
      </c>
      <c r="S1515" t="s">
        <v>8339</v>
      </c>
      <c r="T1515" s="17">
        <f>(((Table1[[#This Row],[launched_at]]/60)/60)/24)+DATE(1970,1,1)</f>
        <v>41806.637337962966</v>
      </c>
      <c r="U1515" s="17">
        <f>(((Table1[[#This Row],[deadline]]/60)/60)/24)+DATE(1970,1,1)</f>
        <v>41836.637337962966</v>
      </c>
    </row>
    <row r="1516" spans="1:21">
      <c r="A1516">
        <v>1514</v>
      </c>
      <c r="B1516" s="3" t="s">
        <v>1515</v>
      </c>
      <c r="C1516" s="3" t="s">
        <v>5624</v>
      </c>
      <c r="D1516" t="str" cm="1">
        <f t="array" ref="D15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516">
        <v>25000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 s="6">
        <f>Table1[[#This Row],[pledged]]/Table1[[#This Row],[goal]]</f>
        <v>1.0647599999999999</v>
      </c>
      <c r="Q1516" s="12">
        <f>Table1[[#This Row],[pledged]]/Table1[[#This Row],[backers_count]]</f>
        <v>151.24431818181819</v>
      </c>
      <c r="R1516" t="s">
        <v>8338</v>
      </c>
      <c r="S1516" t="s">
        <v>8339</v>
      </c>
      <c r="T1516" s="17">
        <f>(((Table1[[#This Row],[launched_at]]/60)/60)/24)+DATE(1970,1,1)</f>
        <v>42234.597685185188</v>
      </c>
      <c r="U1516" s="17">
        <f>(((Table1[[#This Row],[deadline]]/60)/60)/24)+DATE(1970,1,1)</f>
        <v>42274.597685185188</v>
      </c>
    </row>
    <row r="1517" spans="1:21">
      <c r="A1517">
        <v>1515</v>
      </c>
      <c r="B1517" s="3" t="s">
        <v>1516</v>
      </c>
      <c r="C1517" s="3" t="s">
        <v>5625</v>
      </c>
      <c r="D1517" t="str" cm="1">
        <f t="array" ref="D15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517">
        <v>300000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 s="6">
        <f>Table1[[#This Row],[pledged]]/Table1[[#This Row],[goal]]</f>
        <v>1.57189</v>
      </c>
      <c r="Q1517" s="12">
        <f>Table1[[#This Row],[pledged]]/Table1[[#This Row],[backers_count]]</f>
        <v>849.67027027027029</v>
      </c>
      <c r="R1517" t="s">
        <v>8338</v>
      </c>
      <c r="S1517" t="s">
        <v>8339</v>
      </c>
      <c r="T1517" s="17">
        <f>(((Table1[[#This Row],[launched_at]]/60)/60)/24)+DATE(1970,1,1)</f>
        <v>42415.253437499996</v>
      </c>
      <c r="U1517" s="17">
        <f>(((Table1[[#This Row],[deadline]]/60)/60)/24)+DATE(1970,1,1)</f>
        <v>42445.211770833332</v>
      </c>
    </row>
    <row r="1518" spans="1:21">
      <c r="A1518">
        <v>1516</v>
      </c>
      <c r="B1518" s="3" t="s">
        <v>1517</v>
      </c>
      <c r="C1518" s="3" t="s">
        <v>5626</v>
      </c>
      <c r="D1518" t="str" cm="1">
        <f t="array" ref="D15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518">
        <v>17000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 s="6">
        <f>Table1[[#This Row],[pledged]]/Table1[[#This Row],[goal]]</f>
        <v>1.0865882352941176</v>
      </c>
      <c r="Q1518" s="12">
        <f>Table1[[#This Row],[pledged]]/Table1[[#This Row],[backers_count]]</f>
        <v>159.24137931034483</v>
      </c>
      <c r="R1518" t="s">
        <v>8338</v>
      </c>
      <c r="S1518" t="s">
        <v>8339</v>
      </c>
      <c r="T1518" s="17">
        <f>(((Table1[[#This Row],[launched_at]]/60)/60)/24)+DATE(1970,1,1)</f>
        <v>42619.466342592597</v>
      </c>
      <c r="U1518" s="17">
        <f>(((Table1[[#This Row],[deadline]]/60)/60)/24)+DATE(1970,1,1)</f>
        <v>42649.583333333328</v>
      </c>
    </row>
    <row r="1519" spans="1:21">
      <c r="A1519">
        <v>1517</v>
      </c>
      <c r="B1519" s="3" t="s">
        <v>1518</v>
      </c>
      <c r="C1519" s="3" t="s">
        <v>5627</v>
      </c>
      <c r="D1519" t="str" cm="1">
        <f t="array" ref="D15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519">
        <v>15000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 s="6">
        <f>Table1[[#This Row],[pledged]]/Table1[[#This Row],[goal]]</f>
        <v>1.6197999999999999</v>
      </c>
      <c r="Q1519" s="12">
        <f>Table1[[#This Row],[pledged]]/Table1[[#This Row],[backers_count]]</f>
        <v>39.507317073170732</v>
      </c>
      <c r="R1519" t="s">
        <v>8338</v>
      </c>
      <c r="S1519" t="s">
        <v>8339</v>
      </c>
      <c r="T1519" s="17">
        <f>(((Table1[[#This Row],[launched_at]]/60)/60)/24)+DATE(1970,1,1)</f>
        <v>41948.56658564815</v>
      </c>
      <c r="U1519" s="17">
        <f>(((Table1[[#This Row],[deadline]]/60)/60)/24)+DATE(1970,1,1)</f>
        <v>41979.25</v>
      </c>
    </row>
    <row r="1520" spans="1:21">
      <c r="A1520">
        <v>1518</v>
      </c>
      <c r="B1520" s="3" t="s">
        <v>1519</v>
      </c>
      <c r="C1520" s="3" t="s">
        <v>5628</v>
      </c>
      <c r="D1520" t="str" cm="1">
        <f t="array" ref="D15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520">
        <v>15000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 s="6">
        <f>Table1[[#This Row],[pledged]]/Table1[[#This Row],[goal]]</f>
        <v>2.0536666666666665</v>
      </c>
      <c r="Q1520" s="12">
        <f>Table1[[#This Row],[pledged]]/Table1[[#This Row],[backers_count]]</f>
        <v>130.52966101694915</v>
      </c>
      <c r="R1520" t="s">
        <v>8338</v>
      </c>
      <c r="S1520" t="s">
        <v>8339</v>
      </c>
      <c r="T1520" s="17">
        <f>(((Table1[[#This Row],[launched_at]]/60)/60)/24)+DATE(1970,1,1)</f>
        <v>41760.8200462963</v>
      </c>
      <c r="U1520" s="17">
        <f>(((Table1[[#This Row],[deadline]]/60)/60)/24)+DATE(1970,1,1)</f>
        <v>41790.8200462963</v>
      </c>
    </row>
    <row r="1521" spans="1:21">
      <c r="A1521">
        <v>1519</v>
      </c>
      <c r="B1521" s="3" t="s">
        <v>1520</v>
      </c>
      <c r="C1521" s="3" t="s">
        <v>5629</v>
      </c>
      <c r="D1521" t="str" cm="1">
        <f t="array" ref="D15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521">
        <v>9000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 s="6">
        <f>Table1[[#This Row],[pledged]]/Table1[[#This Row],[goal]]</f>
        <v>1.033638888888889</v>
      </c>
      <c r="Q1521" s="12">
        <f>Table1[[#This Row],[pledged]]/Table1[[#This Row],[backers_count]]</f>
        <v>64.156896551724131</v>
      </c>
      <c r="R1521" t="s">
        <v>8338</v>
      </c>
      <c r="S1521" t="s">
        <v>8339</v>
      </c>
      <c r="T1521" s="17">
        <f>(((Table1[[#This Row],[launched_at]]/60)/60)/24)+DATE(1970,1,1)</f>
        <v>41782.741701388892</v>
      </c>
      <c r="U1521" s="17">
        <f>(((Table1[[#This Row],[deadline]]/60)/60)/24)+DATE(1970,1,1)</f>
        <v>41810.915972222225</v>
      </c>
    </row>
    <row r="1522" spans="1:21">
      <c r="A1522">
        <v>1520</v>
      </c>
      <c r="B1522" s="3" t="s">
        <v>1521</v>
      </c>
      <c r="C1522" s="3" t="s">
        <v>5630</v>
      </c>
      <c r="D1522" t="str" cm="1">
        <f t="array" ref="D15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522">
        <v>18000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 s="6">
        <f>Table1[[#This Row],[pledged]]/Table1[[#This Row],[goal]]</f>
        <v>1.0347222222222223</v>
      </c>
      <c r="Q1522" s="12">
        <f>Table1[[#This Row],[pledged]]/Table1[[#This Row],[backers_count]]</f>
        <v>111.52694610778443</v>
      </c>
      <c r="R1522" t="s">
        <v>8338</v>
      </c>
      <c r="S1522" t="s">
        <v>8339</v>
      </c>
      <c r="T1522" s="17">
        <f>(((Table1[[#This Row],[launched_at]]/60)/60)/24)+DATE(1970,1,1)</f>
        <v>41955.857789351852</v>
      </c>
      <c r="U1522" s="17">
        <f>(((Table1[[#This Row],[deadline]]/60)/60)/24)+DATE(1970,1,1)</f>
        <v>41992.166666666672</v>
      </c>
    </row>
    <row r="1523" spans="1:21">
      <c r="A1523">
        <v>1521</v>
      </c>
      <c r="B1523" s="3" t="s">
        <v>1522</v>
      </c>
      <c r="C1523" s="3" t="s">
        <v>5631</v>
      </c>
      <c r="D1523" t="str" cm="1">
        <f t="array" ref="D15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1523">
        <v>37500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 s="6">
        <f>Table1[[#This Row],[pledged]]/Table1[[#This Row],[goal]]</f>
        <v>1.0681333333333334</v>
      </c>
      <c r="Q1523" s="12">
        <f>Table1[[#This Row],[pledged]]/Table1[[#This Row],[backers_count]]</f>
        <v>170.44680851063831</v>
      </c>
      <c r="R1523" t="s">
        <v>8338</v>
      </c>
      <c r="S1523" t="s">
        <v>8339</v>
      </c>
      <c r="T1523" s="17">
        <f>(((Table1[[#This Row],[launched_at]]/60)/60)/24)+DATE(1970,1,1)</f>
        <v>42493.167719907404</v>
      </c>
      <c r="U1523" s="17">
        <f>(((Table1[[#This Row],[deadline]]/60)/60)/24)+DATE(1970,1,1)</f>
        <v>42528.167719907404</v>
      </c>
    </row>
    <row r="1524" spans="1:21">
      <c r="A1524">
        <v>1522</v>
      </c>
      <c r="B1524" s="3" t="s">
        <v>1523</v>
      </c>
      <c r="C1524" s="3" t="s">
        <v>5632</v>
      </c>
      <c r="D1524" t="str" cm="1">
        <f t="array" ref="D15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1524">
        <v>43500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 s="6">
        <f>Table1[[#This Row],[pledged]]/Table1[[#This Row],[goal]]</f>
        <v>1.3896574712643677</v>
      </c>
      <c r="Q1524" s="12">
        <f>Table1[[#This Row],[pledged]]/Table1[[#This Row],[backers_count]]</f>
        <v>133.7391592920354</v>
      </c>
      <c r="R1524" t="s">
        <v>8338</v>
      </c>
      <c r="S1524" t="s">
        <v>8339</v>
      </c>
      <c r="T1524" s="17">
        <f>(((Table1[[#This Row],[launched_at]]/60)/60)/24)+DATE(1970,1,1)</f>
        <v>41899.830312500002</v>
      </c>
      <c r="U1524" s="17">
        <f>(((Table1[[#This Row],[deadline]]/60)/60)/24)+DATE(1970,1,1)</f>
        <v>41929.830312500002</v>
      </c>
    </row>
    <row r="1525" spans="1:21">
      <c r="A1525">
        <v>1523</v>
      </c>
      <c r="B1525" s="3" t="s">
        <v>1524</v>
      </c>
      <c r="C1525" s="3" t="s">
        <v>5633</v>
      </c>
      <c r="D1525" t="str" cm="1">
        <f t="array" ref="D15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525">
        <v>18500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 s="6">
        <f>Table1[[#This Row],[pledged]]/Table1[[#This Row],[goal]]</f>
        <v>1.2484324324324325</v>
      </c>
      <c r="Q1525" s="12">
        <f>Table1[[#This Row],[pledged]]/Table1[[#This Row],[backers_count]]</f>
        <v>95.834024896265561</v>
      </c>
      <c r="R1525" t="s">
        <v>8338</v>
      </c>
      <c r="S1525" t="s">
        <v>8339</v>
      </c>
      <c r="T1525" s="17">
        <f>(((Table1[[#This Row],[launched_at]]/60)/60)/24)+DATE(1970,1,1)</f>
        <v>41964.751342592594</v>
      </c>
      <c r="U1525" s="17">
        <f>(((Table1[[#This Row],[deadline]]/60)/60)/24)+DATE(1970,1,1)</f>
        <v>41996</v>
      </c>
    </row>
    <row r="1526" spans="1:21">
      <c r="A1526">
        <v>1524</v>
      </c>
      <c r="B1526" s="3" t="s">
        <v>1525</v>
      </c>
      <c r="C1526" s="3" t="s">
        <v>5634</v>
      </c>
      <c r="D1526" t="str" cm="1">
        <f t="array" ref="D15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26">
        <v>3000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 s="6">
        <f>Table1[[#This Row],[pledged]]/Table1[[#This Row],[goal]]</f>
        <v>2.0699999999999998</v>
      </c>
      <c r="Q1526" s="12">
        <f>Table1[[#This Row],[pledged]]/Table1[[#This Row],[backers_count]]</f>
        <v>221.78571428571428</v>
      </c>
      <c r="R1526" t="s">
        <v>8338</v>
      </c>
      <c r="S1526" t="s">
        <v>8339</v>
      </c>
      <c r="T1526" s="17">
        <f>(((Table1[[#This Row],[launched_at]]/60)/60)/24)+DATE(1970,1,1)</f>
        <v>42756.501041666663</v>
      </c>
      <c r="U1526" s="17">
        <f>(((Table1[[#This Row],[deadline]]/60)/60)/24)+DATE(1970,1,1)</f>
        <v>42786.501041666663</v>
      </c>
    </row>
    <row r="1527" spans="1:21">
      <c r="A1527">
        <v>1525</v>
      </c>
      <c r="B1527" s="3" t="s">
        <v>1526</v>
      </c>
      <c r="C1527" s="3" t="s">
        <v>5635</v>
      </c>
      <c r="D1527" t="str" cm="1">
        <f t="array" ref="D15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27">
        <v>2600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 s="6">
        <f>Table1[[#This Row],[pledged]]/Table1[[#This Row],[goal]]</f>
        <v>1.7400576923076922</v>
      </c>
      <c r="Q1527" s="12">
        <f>Table1[[#This Row],[pledged]]/Table1[[#This Row],[backers_count]]</f>
        <v>32.315357142857138</v>
      </c>
      <c r="R1527" t="s">
        <v>8338</v>
      </c>
      <c r="S1527" t="s">
        <v>8339</v>
      </c>
      <c r="T1527" s="17">
        <f>(((Table1[[#This Row],[launched_at]]/60)/60)/24)+DATE(1970,1,1)</f>
        <v>42570.702986111108</v>
      </c>
      <c r="U1527" s="17">
        <f>(((Table1[[#This Row],[deadline]]/60)/60)/24)+DATE(1970,1,1)</f>
        <v>42600.702986111108</v>
      </c>
    </row>
    <row r="1528" spans="1:21">
      <c r="A1528">
        <v>1526</v>
      </c>
      <c r="B1528" s="3" t="s">
        <v>1527</v>
      </c>
      <c r="C1528" s="3" t="s">
        <v>5636</v>
      </c>
      <c r="D1528" t="str" cm="1">
        <f t="array" ref="D15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528">
        <v>23000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 s="6">
        <f>Table1[[#This Row],[pledged]]/Table1[[#This Row],[goal]]</f>
        <v>1.2032608695652174</v>
      </c>
      <c r="Q1528" s="12">
        <f>Table1[[#This Row],[pledged]]/Table1[[#This Row],[backers_count]]</f>
        <v>98.839285714285708</v>
      </c>
      <c r="R1528" t="s">
        <v>8338</v>
      </c>
      <c r="S1528" t="s">
        <v>8339</v>
      </c>
      <c r="T1528" s="17">
        <f>(((Table1[[#This Row],[launched_at]]/60)/60)/24)+DATE(1970,1,1)</f>
        <v>42339.276006944448</v>
      </c>
      <c r="U1528" s="17">
        <f>(((Table1[[#This Row],[deadline]]/60)/60)/24)+DATE(1970,1,1)</f>
        <v>42388.276006944448</v>
      </c>
    </row>
    <row r="1529" spans="1:21">
      <c r="A1529">
        <v>1527</v>
      </c>
      <c r="B1529" s="3" t="s">
        <v>1528</v>
      </c>
      <c r="C1529" s="3" t="s">
        <v>5637</v>
      </c>
      <c r="D1529" t="str" cm="1">
        <f t="array" ref="D15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29">
        <v>3500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 s="6">
        <f>Table1[[#This Row],[pledged]]/Table1[[#This Row],[goal]]</f>
        <v>1.1044428571428573</v>
      </c>
      <c r="Q1529" s="12">
        <f>Table1[[#This Row],[pledged]]/Table1[[#This Row],[backers_count]]</f>
        <v>55.222142857142863</v>
      </c>
      <c r="R1529" t="s">
        <v>8338</v>
      </c>
      <c r="S1529" t="s">
        <v>8339</v>
      </c>
      <c r="T1529" s="17">
        <f>(((Table1[[#This Row],[launched_at]]/60)/60)/24)+DATE(1970,1,1)</f>
        <v>42780.600532407407</v>
      </c>
      <c r="U1529" s="17">
        <f>(((Table1[[#This Row],[deadline]]/60)/60)/24)+DATE(1970,1,1)</f>
        <v>42808.558865740735</v>
      </c>
    </row>
    <row r="1530" spans="1:21">
      <c r="A1530">
        <v>1528</v>
      </c>
      <c r="B1530" s="3" t="s">
        <v>1529</v>
      </c>
      <c r="C1530" s="3" t="s">
        <v>5638</v>
      </c>
      <c r="D1530" t="str" cm="1">
        <f t="array" ref="D15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30">
        <v>3000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 s="6">
        <f>Table1[[#This Row],[pledged]]/Table1[[#This Row],[goal]]</f>
        <v>2.8156666666666665</v>
      </c>
      <c r="Q1530" s="12">
        <f>Table1[[#This Row],[pledged]]/Table1[[#This Row],[backers_count]]</f>
        <v>52.793750000000003</v>
      </c>
      <c r="R1530" t="s">
        <v>8338</v>
      </c>
      <c r="S1530" t="s">
        <v>8339</v>
      </c>
      <c r="T1530" s="17">
        <f>(((Table1[[#This Row],[launched_at]]/60)/60)/24)+DATE(1970,1,1)</f>
        <v>42736.732893518521</v>
      </c>
      <c r="U1530" s="17">
        <f>(((Table1[[#This Row],[deadline]]/60)/60)/24)+DATE(1970,1,1)</f>
        <v>42767</v>
      </c>
    </row>
    <row r="1531" spans="1:21">
      <c r="A1531">
        <v>1529</v>
      </c>
      <c r="B1531" s="3" t="s">
        <v>1530</v>
      </c>
      <c r="C1531" s="3" t="s">
        <v>5639</v>
      </c>
      <c r="D1531" t="str" cm="1">
        <f t="array" ref="D15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531">
        <v>19000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 s="6">
        <f>Table1[[#This Row],[pledged]]/Table1[[#This Row],[goal]]</f>
        <v>1.0067894736842105</v>
      </c>
      <c r="Q1531" s="12">
        <f>Table1[[#This Row],[pledged]]/Table1[[#This Row],[backers_count]]</f>
        <v>135.66666666666666</v>
      </c>
      <c r="R1531" t="s">
        <v>8338</v>
      </c>
      <c r="S1531" t="s">
        <v>8339</v>
      </c>
      <c r="T1531" s="17">
        <f>(((Table1[[#This Row],[launched_at]]/60)/60)/24)+DATE(1970,1,1)</f>
        <v>42052.628703703704</v>
      </c>
      <c r="U1531" s="17">
        <f>(((Table1[[#This Row],[deadline]]/60)/60)/24)+DATE(1970,1,1)</f>
        <v>42082.587037037039</v>
      </c>
    </row>
    <row r="1532" spans="1:21">
      <c r="A1532">
        <v>1530</v>
      </c>
      <c r="B1532" s="3" t="s">
        <v>1531</v>
      </c>
      <c r="C1532" s="3" t="s">
        <v>5640</v>
      </c>
      <c r="D1532" t="str" cm="1">
        <f t="array" ref="D15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1532">
        <v>35000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 s="6">
        <f>Table1[[#This Row],[pledged]]/Table1[[#This Row],[goal]]</f>
        <v>1.3482571428571428</v>
      </c>
      <c r="Q1532" s="12">
        <f>Table1[[#This Row],[pledged]]/Table1[[#This Row],[backers_count]]</f>
        <v>53.991990846681922</v>
      </c>
      <c r="R1532" t="s">
        <v>8338</v>
      </c>
      <c r="S1532" t="s">
        <v>8339</v>
      </c>
      <c r="T1532" s="17">
        <f>(((Table1[[#This Row],[launched_at]]/60)/60)/24)+DATE(1970,1,1)</f>
        <v>42275.767303240747</v>
      </c>
      <c r="U1532" s="17">
        <f>(((Table1[[#This Row],[deadline]]/60)/60)/24)+DATE(1970,1,1)</f>
        <v>42300.767303240747</v>
      </c>
    </row>
    <row r="1533" spans="1:21">
      <c r="A1533">
        <v>1531</v>
      </c>
      <c r="B1533" s="3" t="s">
        <v>1532</v>
      </c>
      <c r="C1533" s="3" t="s">
        <v>5641</v>
      </c>
      <c r="D1533" t="str" cm="1">
        <f t="array" ref="D15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33">
        <v>2350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 s="6">
        <f>Table1[[#This Row],[pledged]]/Table1[[#This Row],[goal]]</f>
        <v>1.7595744680851064</v>
      </c>
      <c r="Q1533" s="12">
        <f>Table1[[#This Row],[pledged]]/Table1[[#This Row],[backers_count]]</f>
        <v>56.643835616438359</v>
      </c>
      <c r="R1533" t="s">
        <v>8338</v>
      </c>
      <c r="S1533" t="s">
        <v>8339</v>
      </c>
      <c r="T1533" s="17">
        <f>(((Table1[[#This Row],[launched_at]]/60)/60)/24)+DATE(1970,1,1)</f>
        <v>41941.802384259259</v>
      </c>
      <c r="U1533" s="17">
        <f>(((Table1[[#This Row],[deadline]]/60)/60)/24)+DATE(1970,1,1)</f>
        <v>41974.125</v>
      </c>
    </row>
    <row r="1534" spans="1:21">
      <c r="A1534">
        <v>1532</v>
      </c>
      <c r="B1534" s="3" t="s">
        <v>1533</v>
      </c>
      <c r="C1534" s="3" t="s">
        <v>5642</v>
      </c>
      <c r="D1534" t="str" cm="1">
        <f t="array" ref="D15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534">
        <v>5000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 s="6">
        <f>Table1[[#This Row],[pledged]]/Table1[[#This Row],[goal]]</f>
        <v>4.8402000000000003</v>
      </c>
      <c r="Q1534" s="12">
        <f>Table1[[#This Row],[pledged]]/Table1[[#This Row],[backers_count]]</f>
        <v>82.316326530612244</v>
      </c>
      <c r="R1534" t="s">
        <v>8338</v>
      </c>
      <c r="S1534" t="s">
        <v>8339</v>
      </c>
      <c r="T1534" s="17">
        <f>(((Table1[[#This Row],[launched_at]]/60)/60)/24)+DATE(1970,1,1)</f>
        <v>42391.475289351853</v>
      </c>
      <c r="U1534" s="17">
        <f>(((Table1[[#This Row],[deadline]]/60)/60)/24)+DATE(1970,1,1)</f>
        <v>42415.625</v>
      </c>
    </row>
    <row r="1535" spans="1:21">
      <c r="A1535">
        <v>1533</v>
      </c>
      <c r="B1535" s="3" t="s">
        <v>1534</v>
      </c>
      <c r="C1535" s="3" t="s">
        <v>5643</v>
      </c>
      <c r="D1535" t="str" cm="1">
        <f t="array" ref="D15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1535">
        <v>45000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 s="6">
        <f>Table1[[#This Row],[pledged]]/Table1[[#This Row],[goal]]</f>
        <v>1.4514</v>
      </c>
      <c r="Q1535" s="12">
        <f>Table1[[#This Row],[pledged]]/Table1[[#This Row],[backers_count]]</f>
        <v>88.26081081081081</v>
      </c>
      <c r="R1535" t="s">
        <v>8338</v>
      </c>
      <c r="S1535" t="s">
        <v>8339</v>
      </c>
      <c r="T1535" s="17">
        <f>(((Table1[[#This Row],[launched_at]]/60)/60)/24)+DATE(1970,1,1)</f>
        <v>42443.00204861111</v>
      </c>
      <c r="U1535" s="17">
        <f>(((Table1[[#This Row],[deadline]]/60)/60)/24)+DATE(1970,1,1)</f>
        <v>42492.165972222225</v>
      </c>
    </row>
    <row r="1536" spans="1:21">
      <c r="A1536">
        <v>1534</v>
      </c>
      <c r="B1536" s="3" t="s">
        <v>1535</v>
      </c>
      <c r="C1536" s="3" t="s">
        <v>5644</v>
      </c>
      <c r="D1536" t="str" cm="1">
        <f t="array" ref="D15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536">
        <v>7500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 s="6">
        <f>Table1[[#This Row],[pledged]]/Table1[[#This Row],[goal]]</f>
        <v>4.1773333333333333</v>
      </c>
      <c r="Q1536" s="12">
        <f>Table1[[#This Row],[pledged]]/Table1[[#This Row],[backers_count]]</f>
        <v>84.905149051490511</v>
      </c>
      <c r="R1536" t="s">
        <v>8338</v>
      </c>
      <c r="S1536" t="s">
        <v>8339</v>
      </c>
      <c r="T1536" s="17">
        <f>(((Table1[[#This Row],[launched_at]]/60)/60)/24)+DATE(1970,1,1)</f>
        <v>42221.67432870371</v>
      </c>
      <c r="U1536" s="17">
        <f>(((Table1[[#This Row],[deadline]]/60)/60)/24)+DATE(1970,1,1)</f>
        <v>42251.67432870371</v>
      </c>
    </row>
    <row r="1537" spans="1:21">
      <c r="A1537">
        <v>1535</v>
      </c>
      <c r="B1537" s="3" t="s">
        <v>1536</v>
      </c>
      <c r="C1537" s="3" t="s">
        <v>5645</v>
      </c>
      <c r="D1537" t="str" cm="1">
        <f t="array" ref="D15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37">
        <v>4000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 s="6">
        <f>Table1[[#This Row],[pledged]]/Table1[[#This Row],[goal]]</f>
        <v>1.3242499999999999</v>
      </c>
      <c r="Q1537" s="12">
        <f>Table1[[#This Row],[pledged]]/Table1[[#This Row],[backers_count]]</f>
        <v>48.154545454545456</v>
      </c>
      <c r="R1537" t="s">
        <v>8338</v>
      </c>
      <c r="S1537" t="s">
        <v>8339</v>
      </c>
      <c r="T1537" s="17">
        <f>(((Table1[[#This Row],[launched_at]]/60)/60)/24)+DATE(1970,1,1)</f>
        <v>42484.829062500001</v>
      </c>
      <c r="U1537" s="17">
        <f>(((Table1[[#This Row],[deadline]]/60)/60)/24)+DATE(1970,1,1)</f>
        <v>42513.916666666672</v>
      </c>
    </row>
    <row r="1538" spans="1:21">
      <c r="A1538">
        <v>1536</v>
      </c>
      <c r="B1538" s="3" t="s">
        <v>1537</v>
      </c>
      <c r="C1538" s="3" t="s">
        <v>5646</v>
      </c>
      <c r="D1538" t="str" cm="1">
        <f t="array" ref="D15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538">
        <v>12000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 s="6">
        <f>Table1[[#This Row],[pledged]]/Table1[[#This Row],[goal]]</f>
        <v>2.5030841666666666</v>
      </c>
      <c r="Q1538" s="12">
        <f>Table1[[#This Row],[pledged]]/Table1[[#This Row],[backers_count]]</f>
        <v>66.015406593406595</v>
      </c>
      <c r="R1538" t="s">
        <v>8338</v>
      </c>
      <c r="S1538" t="s">
        <v>8339</v>
      </c>
      <c r="T1538" s="17">
        <f>(((Table1[[#This Row],[launched_at]]/60)/60)/24)+DATE(1970,1,1)</f>
        <v>42213.802199074074</v>
      </c>
      <c r="U1538" s="17">
        <f>(((Table1[[#This Row],[deadline]]/60)/60)/24)+DATE(1970,1,1)</f>
        <v>42243.802199074074</v>
      </c>
    </row>
    <row r="1539" spans="1:21">
      <c r="A1539">
        <v>1537</v>
      </c>
      <c r="B1539" s="3" t="s">
        <v>1538</v>
      </c>
      <c r="C1539" s="3" t="s">
        <v>5647</v>
      </c>
      <c r="D1539" t="str" cm="1">
        <f t="array" ref="D15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539">
        <v>12000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 s="6">
        <f>Table1[[#This Row],[pledged]]/Table1[[#This Row],[goal]]</f>
        <v>1.7989999999999999</v>
      </c>
      <c r="Q1539" s="12">
        <f>Table1[[#This Row],[pledged]]/Table1[[#This Row],[backers_count]]</f>
        <v>96.375</v>
      </c>
      <c r="R1539" t="s">
        <v>8338</v>
      </c>
      <c r="S1539" t="s">
        <v>8339</v>
      </c>
      <c r="T1539" s="17">
        <f>(((Table1[[#This Row],[launched_at]]/60)/60)/24)+DATE(1970,1,1)</f>
        <v>42552.315127314811</v>
      </c>
      <c r="U1539" s="17">
        <f>(((Table1[[#This Row],[deadline]]/60)/60)/24)+DATE(1970,1,1)</f>
        <v>42588.75</v>
      </c>
    </row>
    <row r="1540" spans="1:21">
      <c r="A1540">
        <v>1538</v>
      </c>
      <c r="B1540" s="3" t="s">
        <v>1539</v>
      </c>
      <c r="C1540" s="3" t="s">
        <v>5648</v>
      </c>
      <c r="D1540" t="str" cm="1">
        <f t="array" ref="D15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540">
        <v>7000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 s="6">
        <f>Table1[[#This Row],[pledged]]/Table1[[#This Row],[goal]]</f>
        <v>1.0262857142857142</v>
      </c>
      <c r="Q1540" s="12">
        <f>Table1[[#This Row],[pledged]]/Table1[[#This Row],[backers_count]]</f>
        <v>156.17391304347825</v>
      </c>
      <c r="R1540" t="s">
        <v>8338</v>
      </c>
      <c r="S1540" t="s">
        <v>8339</v>
      </c>
      <c r="T1540" s="17">
        <f>(((Table1[[#This Row],[launched_at]]/60)/60)/24)+DATE(1970,1,1)</f>
        <v>41981.782060185185</v>
      </c>
      <c r="U1540" s="17">
        <f>(((Table1[[#This Row],[deadline]]/60)/60)/24)+DATE(1970,1,1)</f>
        <v>42026.782060185185</v>
      </c>
    </row>
    <row r="1541" spans="1:21">
      <c r="A1541">
        <v>1539</v>
      </c>
      <c r="B1541" s="3" t="s">
        <v>1540</v>
      </c>
      <c r="C1541" s="3" t="s">
        <v>5649</v>
      </c>
      <c r="D1541" t="str" cm="1">
        <f t="array" ref="D15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541">
        <v>20000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 s="6">
        <f>Table1[[#This Row],[pledged]]/Table1[[#This Row],[goal]]</f>
        <v>1.359861</v>
      </c>
      <c r="Q1541" s="12">
        <f>Table1[[#This Row],[pledged]]/Table1[[#This Row],[backers_count]]</f>
        <v>95.764859154929582</v>
      </c>
      <c r="R1541" t="s">
        <v>8338</v>
      </c>
      <c r="S1541" t="s">
        <v>8339</v>
      </c>
      <c r="T1541" s="17">
        <f>(((Table1[[#This Row],[launched_at]]/60)/60)/24)+DATE(1970,1,1)</f>
        <v>42705.919201388882</v>
      </c>
      <c r="U1541" s="17">
        <f>(((Table1[[#This Row],[deadline]]/60)/60)/24)+DATE(1970,1,1)</f>
        <v>42738.919201388882</v>
      </c>
    </row>
    <row r="1542" spans="1:21">
      <c r="A1542">
        <v>1540</v>
      </c>
      <c r="B1542" s="3" t="s">
        <v>1541</v>
      </c>
      <c r="C1542" s="3" t="s">
        <v>5650</v>
      </c>
      <c r="D1542" t="str" cm="1">
        <f t="array" ref="D15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542">
        <v>15000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 s="6">
        <f>Table1[[#This Row],[pledged]]/Table1[[#This Row],[goal]]</f>
        <v>1.1786666666666668</v>
      </c>
      <c r="Q1542" s="12">
        <f>Table1[[#This Row],[pledged]]/Table1[[#This Row],[backers_count]]</f>
        <v>180.40816326530611</v>
      </c>
      <c r="R1542" t="s">
        <v>8338</v>
      </c>
      <c r="S1542" t="s">
        <v>8339</v>
      </c>
      <c r="T1542" s="17">
        <f>(((Table1[[#This Row],[launched_at]]/60)/60)/24)+DATE(1970,1,1)</f>
        <v>41939.00712962963</v>
      </c>
      <c r="U1542" s="17">
        <f>(((Table1[[#This Row],[deadline]]/60)/60)/24)+DATE(1970,1,1)</f>
        <v>41969.052083333328</v>
      </c>
    </row>
    <row r="1543" spans="1:21">
      <c r="A1543">
        <v>1541</v>
      </c>
      <c r="B1543" s="3" t="s">
        <v>1542</v>
      </c>
      <c r="C1543" s="3" t="s">
        <v>5651</v>
      </c>
      <c r="D1543" t="str" cm="1">
        <f t="array" ref="D15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543">
        <v>18000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 s="6">
        <f>Table1[[#This Row],[pledged]]/Table1[[#This Row],[goal]]</f>
        <v>3.3333333333333332E-4</v>
      </c>
      <c r="Q1543" s="12">
        <f>Table1[[#This Row],[pledged]]/Table1[[#This Row],[backers_count]]</f>
        <v>3</v>
      </c>
      <c r="R1543" t="s">
        <v>8338</v>
      </c>
      <c r="S1543" t="s">
        <v>8343</v>
      </c>
      <c r="T1543" s="17">
        <f>(((Table1[[#This Row],[launched_at]]/60)/60)/24)+DATE(1970,1,1)</f>
        <v>41974.712245370371</v>
      </c>
      <c r="U1543" s="17">
        <f>(((Table1[[#This Row],[deadline]]/60)/60)/24)+DATE(1970,1,1)</f>
        <v>42004.712245370371</v>
      </c>
    </row>
    <row r="1544" spans="1:21">
      <c r="A1544">
        <v>1542</v>
      </c>
      <c r="B1544" s="3" t="s">
        <v>1543</v>
      </c>
      <c r="C1544" s="3" t="s">
        <v>5652</v>
      </c>
      <c r="D1544" t="str" cm="1">
        <f t="array" ref="D15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544">
        <v>500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 s="6">
        <f>Table1[[#This Row],[pledged]]/Table1[[#This Row],[goal]]</f>
        <v>0.04</v>
      </c>
      <c r="Q1544" s="12">
        <f>Table1[[#This Row],[pledged]]/Table1[[#This Row],[backers_count]]</f>
        <v>20</v>
      </c>
      <c r="R1544" t="s">
        <v>8338</v>
      </c>
      <c r="S1544" t="s">
        <v>8343</v>
      </c>
      <c r="T1544" s="17">
        <f>(((Table1[[#This Row],[launched_at]]/60)/60)/24)+DATE(1970,1,1)</f>
        <v>42170.996527777781</v>
      </c>
      <c r="U1544" s="17">
        <f>(((Table1[[#This Row],[deadline]]/60)/60)/24)+DATE(1970,1,1)</f>
        <v>42185.996527777781</v>
      </c>
    </row>
    <row r="1545" spans="1:21">
      <c r="A1545">
        <v>1543</v>
      </c>
      <c r="B1545" s="3" t="s">
        <v>1544</v>
      </c>
      <c r="C1545" s="3" t="s">
        <v>5653</v>
      </c>
      <c r="D1545" t="str" cm="1">
        <f t="array" ref="D15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45">
        <v>2250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 s="6">
        <f>Table1[[#This Row],[pledged]]/Table1[[#This Row],[goal]]</f>
        <v>4.4444444444444444E-3</v>
      </c>
      <c r="Q1545" s="12">
        <f>Table1[[#This Row],[pledged]]/Table1[[#This Row],[backers_count]]</f>
        <v>10</v>
      </c>
      <c r="R1545" t="s">
        <v>8338</v>
      </c>
      <c r="S1545" t="s">
        <v>8343</v>
      </c>
      <c r="T1545" s="17">
        <f>(((Table1[[#This Row],[launched_at]]/60)/60)/24)+DATE(1970,1,1)</f>
        <v>41935.509652777779</v>
      </c>
      <c r="U1545" s="17">
        <f>(((Table1[[#This Row],[deadline]]/60)/60)/24)+DATE(1970,1,1)</f>
        <v>41965.551319444443</v>
      </c>
    </row>
    <row r="1546" spans="1:21">
      <c r="A1546">
        <v>1544</v>
      </c>
      <c r="B1546" s="3" t="s">
        <v>1545</v>
      </c>
      <c r="C1546" s="3" t="s">
        <v>5654</v>
      </c>
      <c r="D1546" t="str" cm="1">
        <f t="array" ref="D15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46">
        <v>1000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 s="6">
        <f>Table1[[#This Row],[pledged]]/Table1[[#This Row],[goal]]</f>
        <v>0</v>
      </c>
      <c r="Q1546" s="12" t="e">
        <f>Table1[[#This Row],[pledged]]/Table1[[#This Row],[backers_count]]</f>
        <v>#DIV/0!</v>
      </c>
      <c r="R1546" t="s">
        <v>8338</v>
      </c>
      <c r="S1546" t="s">
        <v>8343</v>
      </c>
      <c r="T1546" s="17">
        <f>(((Table1[[#This Row],[launched_at]]/60)/60)/24)+DATE(1970,1,1)</f>
        <v>42053.051203703704</v>
      </c>
      <c r="U1546" s="17">
        <f>(((Table1[[#This Row],[deadline]]/60)/60)/24)+DATE(1970,1,1)</f>
        <v>42095.012499999997</v>
      </c>
    </row>
    <row r="1547" spans="1:21" ht="28.8">
      <c r="A1547">
        <v>1545</v>
      </c>
      <c r="B1547" s="3" t="s">
        <v>1546</v>
      </c>
      <c r="C1547" s="3" t="s">
        <v>5655</v>
      </c>
      <c r="D1547" t="str" cm="1">
        <f t="array" ref="D15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47">
        <v>3000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 s="6">
        <f>Table1[[#This Row],[pledged]]/Table1[[#This Row],[goal]]</f>
        <v>3.3333333333333332E-4</v>
      </c>
      <c r="Q1547" s="12">
        <f>Table1[[#This Row],[pledged]]/Table1[[#This Row],[backers_count]]</f>
        <v>1</v>
      </c>
      <c r="R1547" t="s">
        <v>8338</v>
      </c>
      <c r="S1547" t="s">
        <v>8343</v>
      </c>
      <c r="T1547" s="17">
        <f>(((Table1[[#This Row],[launched_at]]/60)/60)/24)+DATE(1970,1,1)</f>
        <v>42031.884652777779</v>
      </c>
      <c r="U1547" s="17">
        <f>(((Table1[[#This Row],[deadline]]/60)/60)/24)+DATE(1970,1,1)</f>
        <v>42065.886111111111</v>
      </c>
    </row>
    <row r="1548" spans="1:21">
      <c r="A1548">
        <v>1546</v>
      </c>
      <c r="B1548" s="3" t="s">
        <v>1547</v>
      </c>
      <c r="C1548" s="3" t="s">
        <v>5656</v>
      </c>
      <c r="D1548" t="str" cm="1">
        <f t="array" ref="D15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48">
        <v>1000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 s="6">
        <f>Table1[[#This Row],[pledged]]/Table1[[#This Row],[goal]]</f>
        <v>0.28899999999999998</v>
      </c>
      <c r="Q1548" s="12">
        <f>Table1[[#This Row],[pledged]]/Table1[[#This Row],[backers_count]]</f>
        <v>26.272727272727273</v>
      </c>
      <c r="R1548" t="s">
        <v>8338</v>
      </c>
      <c r="S1548" t="s">
        <v>8343</v>
      </c>
      <c r="T1548" s="17">
        <f>(((Table1[[#This Row],[launched_at]]/60)/60)/24)+DATE(1970,1,1)</f>
        <v>41839.212951388887</v>
      </c>
      <c r="U1548" s="17">
        <f>(((Table1[[#This Row],[deadline]]/60)/60)/24)+DATE(1970,1,1)</f>
        <v>41899.212951388887</v>
      </c>
    </row>
    <row r="1549" spans="1:21">
      <c r="A1549">
        <v>1547</v>
      </c>
      <c r="B1549" s="3" t="s">
        <v>1548</v>
      </c>
      <c r="C1549" s="3" t="s">
        <v>5657</v>
      </c>
      <c r="D1549" t="str" cm="1">
        <f t="array" ref="D15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549">
        <v>20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 s="6">
        <f>Table1[[#This Row],[pledged]]/Table1[[#This Row],[goal]]</f>
        <v>0</v>
      </c>
      <c r="Q1549" s="12" t="e">
        <f>Table1[[#This Row],[pledged]]/Table1[[#This Row],[backers_count]]</f>
        <v>#DIV/0!</v>
      </c>
      <c r="R1549" t="s">
        <v>8338</v>
      </c>
      <c r="S1549" t="s">
        <v>8343</v>
      </c>
      <c r="T1549" s="17">
        <f>(((Table1[[#This Row],[launched_at]]/60)/60)/24)+DATE(1970,1,1)</f>
        <v>42782.426875000005</v>
      </c>
      <c r="U1549" s="17">
        <f>(((Table1[[#This Row],[deadline]]/60)/60)/24)+DATE(1970,1,1)</f>
        <v>42789.426875000005</v>
      </c>
    </row>
    <row r="1550" spans="1:21">
      <c r="A1550">
        <v>1548</v>
      </c>
      <c r="B1550" s="3" t="s">
        <v>1549</v>
      </c>
      <c r="C1550" s="3" t="s">
        <v>5658</v>
      </c>
      <c r="D1550" t="str" cm="1">
        <f t="array" ref="D15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550">
        <v>700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 s="6">
        <f>Table1[[#This Row],[pledged]]/Table1[[#This Row],[goal]]</f>
        <v>8.5714285714285715E-2</v>
      </c>
      <c r="Q1550" s="12">
        <f>Table1[[#This Row],[pledged]]/Table1[[#This Row],[backers_count]]</f>
        <v>60</v>
      </c>
      <c r="R1550" t="s">
        <v>8338</v>
      </c>
      <c r="S1550" t="s">
        <v>8343</v>
      </c>
      <c r="T1550" s="17">
        <f>(((Table1[[#This Row],[launched_at]]/60)/60)/24)+DATE(1970,1,1)</f>
        <v>42286.88217592593</v>
      </c>
      <c r="U1550" s="17">
        <f>(((Table1[[#This Row],[deadline]]/60)/60)/24)+DATE(1970,1,1)</f>
        <v>42316.923842592587</v>
      </c>
    </row>
    <row r="1551" spans="1:21">
      <c r="A1551">
        <v>1549</v>
      </c>
      <c r="B1551" s="3" t="s">
        <v>1550</v>
      </c>
      <c r="C1551" s="3" t="s">
        <v>5659</v>
      </c>
      <c r="D1551" t="str" cm="1">
        <f t="array" ref="D15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551">
        <v>500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 s="6">
        <f>Table1[[#This Row],[pledged]]/Table1[[#This Row],[goal]]</f>
        <v>0.34</v>
      </c>
      <c r="Q1551" s="12">
        <f>Table1[[#This Row],[pledged]]/Table1[[#This Row],[backers_count]]</f>
        <v>28.333333333333332</v>
      </c>
      <c r="R1551" t="s">
        <v>8338</v>
      </c>
      <c r="S1551" t="s">
        <v>8343</v>
      </c>
      <c r="T1551" s="17">
        <f>(((Table1[[#This Row],[launched_at]]/60)/60)/24)+DATE(1970,1,1)</f>
        <v>42281.136099537034</v>
      </c>
      <c r="U1551" s="17">
        <f>(((Table1[[#This Row],[deadline]]/60)/60)/24)+DATE(1970,1,1)</f>
        <v>42311.177766203706</v>
      </c>
    </row>
    <row r="1552" spans="1:21">
      <c r="A1552">
        <v>1550</v>
      </c>
      <c r="B1552" s="3" t="s">
        <v>1551</v>
      </c>
      <c r="C1552" s="3" t="s">
        <v>5660</v>
      </c>
      <c r="D1552" t="str" cm="1">
        <f t="array" ref="D15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552">
        <v>750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 s="6">
        <f>Table1[[#This Row],[pledged]]/Table1[[#This Row],[goal]]</f>
        <v>0.13466666666666666</v>
      </c>
      <c r="Q1552" s="12">
        <f>Table1[[#This Row],[pledged]]/Table1[[#This Row],[backers_count]]</f>
        <v>14.428571428571429</v>
      </c>
      <c r="R1552" t="s">
        <v>8338</v>
      </c>
      <c r="S1552" t="s">
        <v>8343</v>
      </c>
      <c r="T1552" s="17">
        <f>(((Table1[[#This Row],[launched_at]]/60)/60)/24)+DATE(1970,1,1)</f>
        <v>42472.449467592596</v>
      </c>
      <c r="U1552" s="17">
        <f>(((Table1[[#This Row],[deadline]]/60)/60)/24)+DATE(1970,1,1)</f>
        <v>42502.449467592596</v>
      </c>
    </row>
    <row r="1553" spans="1:21">
      <c r="A1553">
        <v>1551</v>
      </c>
      <c r="B1553" s="3" t="s">
        <v>1552</v>
      </c>
      <c r="C1553" s="3" t="s">
        <v>5661</v>
      </c>
      <c r="D1553" t="str" cm="1">
        <f t="array" ref="D15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53">
        <v>3500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 s="6">
        <f>Table1[[#This Row],[pledged]]/Table1[[#This Row],[goal]]</f>
        <v>0</v>
      </c>
      <c r="Q1553" s="12" t="e">
        <f>Table1[[#This Row],[pledged]]/Table1[[#This Row],[backers_count]]</f>
        <v>#DIV/0!</v>
      </c>
      <c r="R1553" t="s">
        <v>8338</v>
      </c>
      <c r="S1553" t="s">
        <v>8343</v>
      </c>
      <c r="T1553" s="17">
        <f>(((Table1[[#This Row],[launched_at]]/60)/60)/24)+DATE(1970,1,1)</f>
        <v>42121.824525462958</v>
      </c>
      <c r="U1553" s="17">
        <f>(((Table1[[#This Row],[deadline]]/60)/60)/24)+DATE(1970,1,1)</f>
        <v>42151.824525462958</v>
      </c>
    </row>
    <row r="1554" spans="1:21">
      <c r="A1554">
        <v>1552</v>
      </c>
      <c r="B1554" s="3" t="s">
        <v>1553</v>
      </c>
      <c r="C1554" s="3" t="s">
        <v>5662</v>
      </c>
      <c r="D1554" t="str" cm="1">
        <f t="array" ref="D15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54">
        <v>4300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 s="6">
        <f>Table1[[#This Row],[pledged]]/Table1[[#This Row],[goal]]</f>
        <v>0.49186046511627907</v>
      </c>
      <c r="Q1554" s="12">
        <f>Table1[[#This Row],[pledged]]/Table1[[#This Row],[backers_count]]</f>
        <v>132.1875</v>
      </c>
      <c r="R1554" t="s">
        <v>8338</v>
      </c>
      <c r="S1554" t="s">
        <v>8343</v>
      </c>
      <c r="T1554" s="17">
        <f>(((Table1[[#This Row],[launched_at]]/60)/60)/24)+DATE(1970,1,1)</f>
        <v>41892.688750000001</v>
      </c>
      <c r="U1554" s="17">
        <f>(((Table1[[#This Row],[deadline]]/60)/60)/24)+DATE(1970,1,1)</f>
        <v>41913.165972222225</v>
      </c>
    </row>
    <row r="1555" spans="1:21">
      <c r="A1555">
        <v>1553</v>
      </c>
      <c r="B1555" s="3" t="s">
        <v>1554</v>
      </c>
      <c r="C1555" s="3" t="s">
        <v>5663</v>
      </c>
      <c r="D1555" t="str" cm="1">
        <f t="array" ref="D15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555">
        <v>6000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 s="6">
        <f>Table1[[#This Row],[pledged]]/Table1[[#This Row],[goal]]</f>
        <v>0</v>
      </c>
      <c r="Q1555" s="12" t="e">
        <f>Table1[[#This Row],[pledged]]/Table1[[#This Row],[backers_count]]</f>
        <v>#DIV/0!</v>
      </c>
      <c r="R1555" t="s">
        <v>8338</v>
      </c>
      <c r="S1555" t="s">
        <v>8343</v>
      </c>
      <c r="T1555" s="17">
        <f>(((Table1[[#This Row],[launched_at]]/60)/60)/24)+DATE(1970,1,1)</f>
        <v>42219.282951388886</v>
      </c>
      <c r="U1555" s="17">
        <f>(((Table1[[#This Row],[deadline]]/60)/60)/24)+DATE(1970,1,1)</f>
        <v>42249.282951388886</v>
      </c>
    </row>
    <row r="1556" spans="1:21">
      <c r="A1556">
        <v>1554</v>
      </c>
      <c r="B1556" s="3" t="s">
        <v>1555</v>
      </c>
      <c r="C1556" s="3" t="s">
        <v>5664</v>
      </c>
      <c r="D1556" t="str" cm="1">
        <f t="array" ref="D15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556">
        <v>20000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 s="6">
        <f>Table1[[#This Row],[pledged]]/Table1[[#This Row],[goal]]</f>
        <v>0</v>
      </c>
      <c r="Q1556" s="12" t="e">
        <f>Table1[[#This Row],[pledged]]/Table1[[#This Row],[backers_count]]</f>
        <v>#DIV/0!</v>
      </c>
      <c r="R1556" t="s">
        <v>8338</v>
      </c>
      <c r="S1556" t="s">
        <v>8343</v>
      </c>
      <c r="T1556" s="17">
        <f>(((Table1[[#This Row],[launched_at]]/60)/60)/24)+DATE(1970,1,1)</f>
        <v>42188.252199074079</v>
      </c>
      <c r="U1556" s="17">
        <f>(((Table1[[#This Row],[deadline]]/60)/60)/24)+DATE(1970,1,1)</f>
        <v>42218.252199074079</v>
      </c>
    </row>
    <row r="1557" spans="1:21">
      <c r="A1557">
        <v>1555</v>
      </c>
      <c r="B1557" s="3" t="s">
        <v>1556</v>
      </c>
      <c r="C1557" s="3" t="s">
        <v>5665</v>
      </c>
      <c r="D1557" t="str" cm="1">
        <f t="array" ref="D15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557">
        <v>750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 s="6">
        <f>Table1[[#This Row],[pledged]]/Table1[[#This Row],[goal]]</f>
        <v>0</v>
      </c>
      <c r="Q1557" s="12" t="e">
        <f>Table1[[#This Row],[pledged]]/Table1[[#This Row],[backers_count]]</f>
        <v>#DIV/0!</v>
      </c>
      <c r="R1557" t="s">
        <v>8338</v>
      </c>
      <c r="S1557" t="s">
        <v>8343</v>
      </c>
      <c r="T1557" s="17">
        <f>(((Table1[[#This Row],[launched_at]]/60)/60)/24)+DATE(1970,1,1)</f>
        <v>42241.613796296297</v>
      </c>
      <c r="U1557" s="17">
        <f>(((Table1[[#This Row],[deadline]]/60)/60)/24)+DATE(1970,1,1)</f>
        <v>42264.708333333328</v>
      </c>
    </row>
    <row r="1558" spans="1:21">
      <c r="A1558">
        <v>1556</v>
      </c>
      <c r="B1558" s="3" t="s">
        <v>1557</v>
      </c>
      <c r="C1558" s="3" t="s">
        <v>5666</v>
      </c>
      <c r="D1558" t="str" cm="1">
        <f t="array" ref="D15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58">
        <v>1500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 s="6">
        <f>Table1[[#This Row],[pledged]]/Table1[[#This Row],[goal]]</f>
        <v>0.45133333333333331</v>
      </c>
      <c r="Q1558" s="12">
        <f>Table1[[#This Row],[pledged]]/Table1[[#This Row],[backers_count]]</f>
        <v>56.416666666666664</v>
      </c>
      <c r="R1558" t="s">
        <v>8338</v>
      </c>
      <c r="S1558" t="s">
        <v>8343</v>
      </c>
      <c r="T1558" s="17">
        <f>(((Table1[[#This Row],[launched_at]]/60)/60)/24)+DATE(1970,1,1)</f>
        <v>42525.153055555551</v>
      </c>
      <c r="U1558" s="17">
        <f>(((Table1[[#This Row],[deadline]]/60)/60)/24)+DATE(1970,1,1)</f>
        <v>42555.153055555551</v>
      </c>
    </row>
    <row r="1559" spans="1:21">
      <c r="A1559">
        <v>1557</v>
      </c>
      <c r="B1559" s="3" t="s">
        <v>1558</v>
      </c>
      <c r="C1559" s="3" t="s">
        <v>5667</v>
      </c>
      <c r="D1559" t="str" cm="1">
        <f t="array" ref="D15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59">
        <v>2500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 s="6">
        <f>Table1[[#This Row],[pledged]]/Table1[[#This Row],[goal]]</f>
        <v>0.04</v>
      </c>
      <c r="Q1559" s="12">
        <f>Table1[[#This Row],[pledged]]/Table1[[#This Row],[backers_count]]</f>
        <v>100</v>
      </c>
      <c r="R1559" t="s">
        <v>8338</v>
      </c>
      <c r="S1559" t="s">
        <v>8343</v>
      </c>
      <c r="T1559" s="17">
        <f>(((Table1[[#This Row],[launched_at]]/60)/60)/24)+DATE(1970,1,1)</f>
        <v>41871.65315972222</v>
      </c>
      <c r="U1559" s="17">
        <f>(((Table1[[#This Row],[deadline]]/60)/60)/24)+DATE(1970,1,1)</f>
        <v>41902.65315972222</v>
      </c>
    </row>
    <row r="1560" spans="1:21">
      <c r="A1560">
        <v>1558</v>
      </c>
      <c r="B1560" s="3" t="s">
        <v>1559</v>
      </c>
      <c r="C1560" s="3" t="s">
        <v>5668</v>
      </c>
      <c r="D1560" t="str" cm="1">
        <f t="array" ref="D15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560">
        <v>750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 s="6">
        <f>Table1[[#This Row],[pledged]]/Table1[[#This Row],[goal]]</f>
        <v>4.6666666666666669E-2</v>
      </c>
      <c r="Q1560" s="12">
        <f>Table1[[#This Row],[pledged]]/Table1[[#This Row],[backers_count]]</f>
        <v>11.666666666666666</v>
      </c>
      <c r="R1560" t="s">
        <v>8338</v>
      </c>
      <c r="S1560" t="s">
        <v>8343</v>
      </c>
      <c r="T1560" s="17">
        <f>(((Table1[[#This Row],[launched_at]]/60)/60)/24)+DATE(1970,1,1)</f>
        <v>42185.397673611107</v>
      </c>
      <c r="U1560" s="17">
        <f>(((Table1[[#This Row],[deadline]]/60)/60)/24)+DATE(1970,1,1)</f>
        <v>42244.508333333331</v>
      </c>
    </row>
    <row r="1561" spans="1:21">
      <c r="A1561">
        <v>1559</v>
      </c>
      <c r="B1561" s="3" t="s">
        <v>1560</v>
      </c>
      <c r="C1561" s="3" t="s">
        <v>5669</v>
      </c>
      <c r="D1561" t="str" cm="1">
        <f t="array" ref="D15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561">
        <v>15000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 s="6">
        <f>Table1[[#This Row],[pledged]]/Table1[[#This Row],[goal]]</f>
        <v>3.3333333333333335E-3</v>
      </c>
      <c r="Q1561" s="12">
        <f>Table1[[#This Row],[pledged]]/Table1[[#This Row],[backers_count]]</f>
        <v>50</v>
      </c>
      <c r="R1561" t="s">
        <v>8338</v>
      </c>
      <c r="S1561" t="s">
        <v>8343</v>
      </c>
      <c r="T1561" s="17">
        <f>(((Table1[[#This Row],[launched_at]]/60)/60)/24)+DATE(1970,1,1)</f>
        <v>42108.05322916666</v>
      </c>
      <c r="U1561" s="17">
        <f>(((Table1[[#This Row],[deadline]]/60)/60)/24)+DATE(1970,1,1)</f>
        <v>42123.05322916666</v>
      </c>
    </row>
    <row r="1562" spans="1:21">
      <c r="A1562">
        <v>1560</v>
      </c>
      <c r="B1562" s="3" t="s">
        <v>1561</v>
      </c>
      <c r="C1562" s="3" t="s">
        <v>5670</v>
      </c>
      <c r="D1562" t="str" cm="1">
        <f t="array" ref="D15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62">
        <v>2500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 s="6">
        <f>Table1[[#This Row],[pledged]]/Table1[[#This Row],[goal]]</f>
        <v>3.7600000000000001E-2</v>
      </c>
      <c r="Q1562" s="12">
        <f>Table1[[#This Row],[pledged]]/Table1[[#This Row],[backers_count]]</f>
        <v>23.5</v>
      </c>
      <c r="R1562" t="s">
        <v>8338</v>
      </c>
      <c r="S1562" t="s">
        <v>8343</v>
      </c>
      <c r="T1562" s="17">
        <f>(((Table1[[#This Row],[launched_at]]/60)/60)/24)+DATE(1970,1,1)</f>
        <v>41936.020752314813</v>
      </c>
      <c r="U1562" s="17">
        <f>(((Table1[[#This Row],[deadline]]/60)/60)/24)+DATE(1970,1,1)</f>
        <v>41956.062418981484</v>
      </c>
    </row>
    <row r="1563" spans="1:21">
      <c r="A1563">
        <v>1561</v>
      </c>
      <c r="B1563" s="3" t="s">
        <v>1562</v>
      </c>
      <c r="C1563" s="3" t="s">
        <v>5671</v>
      </c>
      <c r="D1563" t="str" cm="1">
        <f t="array" ref="D15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563">
        <v>10000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 s="6">
        <f>Table1[[#This Row],[pledged]]/Table1[[#This Row],[goal]]</f>
        <v>6.7000000000000002E-3</v>
      </c>
      <c r="Q1563" s="12">
        <f>Table1[[#This Row],[pledged]]/Table1[[#This Row],[backers_count]]</f>
        <v>67</v>
      </c>
      <c r="R1563" t="s">
        <v>8322</v>
      </c>
      <c r="S1563" t="s">
        <v>8344</v>
      </c>
      <c r="T1563" s="17">
        <f>(((Table1[[#This Row],[launched_at]]/60)/60)/24)+DATE(1970,1,1)</f>
        <v>41555.041701388887</v>
      </c>
      <c r="U1563" s="17">
        <f>(((Table1[[#This Row],[deadline]]/60)/60)/24)+DATE(1970,1,1)</f>
        <v>41585.083368055559</v>
      </c>
    </row>
    <row r="1564" spans="1:21" ht="28.8">
      <c r="A1564">
        <v>1562</v>
      </c>
      <c r="B1564" s="3" t="s">
        <v>1563</v>
      </c>
      <c r="C1564" s="3" t="s">
        <v>5672</v>
      </c>
      <c r="D1564" t="str" cm="1">
        <f t="array" ref="D15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64">
        <v>4000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 s="6">
        <f>Table1[[#This Row],[pledged]]/Table1[[#This Row],[goal]]</f>
        <v>0</v>
      </c>
      <c r="Q1564" s="12" t="e">
        <f>Table1[[#This Row],[pledged]]/Table1[[#This Row],[backers_count]]</f>
        <v>#DIV/0!</v>
      </c>
      <c r="R1564" t="s">
        <v>8322</v>
      </c>
      <c r="S1564" t="s">
        <v>8344</v>
      </c>
      <c r="T1564" s="17">
        <f>(((Table1[[#This Row],[launched_at]]/60)/60)/24)+DATE(1970,1,1)</f>
        <v>40079.566157407404</v>
      </c>
      <c r="U1564" s="17">
        <f>(((Table1[[#This Row],[deadline]]/60)/60)/24)+DATE(1970,1,1)</f>
        <v>40149.034722222219</v>
      </c>
    </row>
    <row r="1565" spans="1:21">
      <c r="A1565">
        <v>1563</v>
      </c>
      <c r="B1565" s="3" t="s">
        <v>1564</v>
      </c>
      <c r="C1565" s="3" t="s">
        <v>5673</v>
      </c>
      <c r="D1565" t="str" cm="1">
        <f t="array" ref="D15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565">
        <v>6000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 s="6">
        <f>Table1[[#This Row],[pledged]]/Table1[[#This Row],[goal]]</f>
        <v>1.4166666666666666E-2</v>
      </c>
      <c r="Q1565" s="12">
        <f>Table1[[#This Row],[pledged]]/Table1[[#This Row],[backers_count]]</f>
        <v>42.5</v>
      </c>
      <c r="R1565" t="s">
        <v>8322</v>
      </c>
      <c r="S1565" t="s">
        <v>8344</v>
      </c>
      <c r="T1565" s="17">
        <f>(((Table1[[#This Row],[launched_at]]/60)/60)/24)+DATE(1970,1,1)</f>
        <v>41652.742488425924</v>
      </c>
      <c r="U1565" s="17">
        <f>(((Table1[[#This Row],[deadline]]/60)/60)/24)+DATE(1970,1,1)</f>
        <v>41712.700821759259</v>
      </c>
    </row>
    <row r="1566" spans="1:21">
      <c r="A1566">
        <v>1564</v>
      </c>
      <c r="B1566" s="3" t="s">
        <v>1565</v>
      </c>
      <c r="C1566" s="3" t="s">
        <v>5674</v>
      </c>
      <c r="D1566" t="str" cm="1">
        <f t="array" ref="D15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566">
        <v>10000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 s="6">
        <f>Table1[[#This Row],[pledged]]/Table1[[#This Row],[goal]]</f>
        <v>1E-3</v>
      </c>
      <c r="Q1566" s="12">
        <f>Table1[[#This Row],[pledged]]/Table1[[#This Row],[backers_count]]</f>
        <v>10</v>
      </c>
      <c r="R1566" t="s">
        <v>8322</v>
      </c>
      <c r="S1566" t="s">
        <v>8344</v>
      </c>
      <c r="T1566" s="17">
        <f>(((Table1[[#This Row],[launched_at]]/60)/60)/24)+DATE(1970,1,1)</f>
        <v>42121.367002314815</v>
      </c>
      <c r="U1566" s="17">
        <f>(((Table1[[#This Row],[deadline]]/60)/60)/24)+DATE(1970,1,1)</f>
        <v>42152.836805555555</v>
      </c>
    </row>
    <row r="1567" spans="1:21">
      <c r="A1567">
        <v>1565</v>
      </c>
      <c r="B1567" s="3" t="s">
        <v>1566</v>
      </c>
      <c r="C1567" s="3" t="s">
        <v>5675</v>
      </c>
      <c r="D1567" t="str" cm="1">
        <f t="array" ref="D15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67">
        <v>4000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 s="6">
        <f>Table1[[#This Row],[pledged]]/Table1[[#This Row],[goal]]</f>
        <v>2.5000000000000001E-2</v>
      </c>
      <c r="Q1567" s="12">
        <f>Table1[[#This Row],[pledged]]/Table1[[#This Row],[backers_count]]</f>
        <v>100</v>
      </c>
      <c r="R1567" t="s">
        <v>8322</v>
      </c>
      <c r="S1567" t="s">
        <v>8344</v>
      </c>
      <c r="T1567" s="17">
        <f>(((Table1[[#This Row],[launched_at]]/60)/60)/24)+DATE(1970,1,1)</f>
        <v>40672.729872685188</v>
      </c>
      <c r="U1567" s="17">
        <f>(((Table1[[#This Row],[deadline]]/60)/60)/24)+DATE(1970,1,1)</f>
        <v>40702.729872685188</v>
      </c>
    </row>
    <row r="1568" spans="1:21">
      <c r="A1568">
        <v>1566</v>
      </c>
      <c r="B1568" s="3" t="s">
        <v>1567</v>
      </c>
      <c r="C1568" s="3" t="s">
        <v>5676</v>
      </c>
      <c r="D1568" t="str" cm="1">
        <f t="array" ref="D15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568">
        <v>30000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 s="6">
        <f>Table1[[#This Row],[pledged]]/Table1[[#This Row],[goal]]</f>
        <v>0.21249999999999999</v>
      </c>
      <c r="Q1568" s="12">
        <f>Table1[[#This Row],[pledged]]/Table1[[#This Row],[backers_count]]</f>
        <v>108.05084745762711</v>
      </c>
      <c r="R1568" t="s">
        <v>8322</v>
      </c>
      <c r="S1568" t="s">
        <v>8344</v>
      </c>
      <c r="T1568" s="17">
        <f>(((Table1[[#This Row],[launched_at]]/60)/60)/24)+DATE(1970,1,1)</f>
        <v>42549.916712962964</v>
      </c>
      <c r="U1568" s="17">
        <f>(((Table1[[#This Row],[deadline]]/60)/60)/24)+DATE(1970,1,1)</f>
        <v>42578.916666666672</v>
      </c>
    </row>
    <row r="1569" spans="1:21">
      <c r="A1569">
        <v>1567</v>
      </c>
      <c r="B1569" s="3" t="s">
        <v>1568</v>
      </c>
      <c r="C1569" s="3" t="s">
        <v>5677</v>
      </c>
      <c r="D1569" t="str" cm="1">
        <f t="array" ref="D15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569">
        <v>8500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 s="6">
        <f>Table1[[#This Row],[pledged]]/Table1[[#This Row],[goal]]</f>
        <v>4.1176470588235294E-2</v>
      </c>
      <c r="Q1569" s="12">
        <f>Table1[[#This Row],[pledged]]/Table1[[#This Row],[backers_count]]</f>
        <v>26.923076923076923</v>
      </c>
      <c r="R1569" t="s">
        <v>8322</v>
      </c>
      <c r="S1569" t="s">
        <v>8344</v>
      </c>
      <c r="T1569" s="17">
        <f>(((Table1[[#This Row],[launched_at]]/60)/60)/24)+DATE(1970,1,1)</f>
        <v>41671.936863425923</v>
      </c>
      <c r="U1569" s="17">
        <f>(((Table1[[#This Row],[deadline]]/60)/60)/24)+DATE(1970,1,1)</f>
        <v>41687</v>
      </c>
    </row>
    <row r="1570" spans="1:21">
      <c r="A1570">
        <v>1568</v>
      </c>
      <c r="B1570" s="3" t="s">
        <v>1569</v>
      </c>
      <c r="C1570" s="3" t="s">
        <v>5678</v>
      </c>
      <c r="D1570" t="str" cm="1">
        <f t="array" ref="D15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570">
        <v>25000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 s="6">
        <f>Table1[[#This Row],[pledged]]/Table1[[#This Row],[goal]]</f>
        <v>0.13639999999999999</v>
      </c>
      <c r="Q1570" s="12">
        <f>Table1[[#This Row],[pledged]]/Table1[[#This Row],[backers_count]]</f>
        <v>155</v>
      </c>
      <c r="R1570" t="s">
        <v>8322</v>
      </c>
      <c r="S1570" t="s">
        <v>8344</v>
      </c>
      <c r="T1570" s="17">
        <f>(((Table1[[#This Row],[launched_at]]/60)/60)/24)+DATE(1970,1,1)</f>
        <v>41962.062326388885</v>
      </c>
      <c r="U1570" s="17">
        <f>(((Table1[[#This Row],[deadline]]/60)/60)/24)+DATE(1970,1,1)</f>
        <v>41997.062326388885</v>
      </c>
    </row>
    <row r="1571" spans="1:21">
      <c r="A1571">
        <v>1569</v>
      </c>
      <c r="B1571" s="3" t="s">
        <v>1570</v>
      </c>
      <c r="C1571" s="3" t="s">
        <v>5679</v>
      </c>
      <c r="D1571" t="str" cm="1">
        <f t="array" ref="D15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571">
        <v>30000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 s="6">
        <f>Table1[[#This Row],[pledged]]/Table1[[#This Row],[goal]]</f>
        <v>0</v>
      </c>
      <c r="Q1571" s="12" t="e">
        <f>Table1[[#This Row],[pledged]]/Table1[[#This Row],[backers_count]]</f>
        <v>#DIV/0!</v>
      </c>
      <c r="R1571" t="s">
        <v>8322</v>
      </c>
      <c r="S1571" t="s">
        <v>8344</v>
      </c>
      <c r="T1571" s="17">
        <f>(((Table1[[#This Row],[launched_at]]/60)/60)/24)+DATE(1970,1,1)</f>
        <v>41389.679560185185</v>
      </c>
      <c r="U1571" s="17">
        <f>(((Table1[[#This Row],[deadline]]/60)/60)/24)+DATE(1970,1,1)</f>
        <v>41419.679560185185</v>
      </c>
    </row>
    <row r="1572" spans="1:21" ht="28.8">
      <c r="A1572">
        <v>1570</v>
      </c>
      <c r="B1572" s="3" t="s">
        <v>1571</v>
      </c>
      <c r="C1572" s="3" t="s">
        <v>5680</v>
      </c>
      <c r="D1572" t="str" cm="1">
        <f t="array" ref="D15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572">
        <v>6000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 s="6">
        <f>Table1[[#This Row],[pledged]]/Table1[[#This Row],[goal]]</f>
        <v>0.41399999999999998</v>
      </c>
      <c r="Q1572" s="12">
        <f>Table1[[#This Row],[pledged]]/Table1[[#This Row],[backers_count]]</f>
        <v>47.769230769230766</v>
      </c>
      <c r="R1572" t="s">
        <v>8322</v>
      </c>
      <c r="S1572" t="s">
        <v>8344</v>
      </c>
      <c r="T1572" s="17">
        <f>(((Table1[[#This Row],[launched_at]]/60)/60)/24)+DATE(1970,1,1)</f>
        <v>42438.813449074078</v>
      </c>
      <c r="U1572" s="17">
        <f>(((Table1[[#This Row],[deadline]]/60)/60)/24)+DATE(1970,1,1)</f>
        <v>42468.771782407406</v>
      </c>
    </row>
    <row r="1573" spans="1:21">
      <c r="A1573">
        <v>1571</v>
      </c>
      <c r="B1573" s="3" t="s">
        <v>1572</v>
      </c>
      <c r="C1573" s="3" t="s">
        <v>5681</v>
      </c>
      <c r="D1573" t="str" cm="1">
        <f t="array" ref="D15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573">
        <v>12100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 s="6">
        <f>Table1[[#This Row],[pledged]]/Table1[[#This Row],[goal]]</f>
        <v>6.6115702479338841E-3</v>
      </c>
      <c r="Q1573" s="12">
        <f>Table1[[#This Row],[pledged]]/Table1[[#This Row],[backers_count]]</f>
        <v>20</v>
      </c>
      <c r="R1573" t="s">
        <v>8322</v>
      </c>
      <c r="S1573" t="s">
        <v>8344</v>
      </c>
      <c r="T1573" s="17">
        <f>(((Table1[[#This Row],[launched_at]]/60)/60)/24)+DATE(1970,1,1)</f>
        <v>42144.769479166673</v>
      </c>
      <c r="U1573" s="17">
        <f>(((Table1[[#This Row],[deadline]]/60)/60)/24)+DATE(1970,1,1)</f>
        <v>42174.769479166673</v>
      </c>
    </row>
    <row r="1574" spans="1:21">
      <c r="A1574">
        <v>1572</v>
      </c>
      <c r="B1574" s="3" t="s">
        <v>1573</v>
      </c>
      <c r="C1574" s="3" t="s">
        <v>5682</v>
      </c>
      <c r="D1574" t="str" cm="1">
        <f t="array" ref="D15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74">
        <v>2500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 s="6">
        <f>Table1[[#This Row],[pledged]]/Table1[[#This Row],[goal]]</f>
        <v>0.05</v>
      </c>
      <c r="Q1574" s="12">
        <f>Table1[[#This Row],[pledged]]/Table1[[#This Row],[backers_count]]</f>
        <v>41.666666666666664</v>
      </c>
      <c r="R1574" t="s">
        <v>8322</v>
      </c>
      <c r="S1574" t="s">
        <v>8344</v>
      </c>
      <c r="T1574" s="17">
        <f>(((Table1[[#This Row],[launched_at]]/60)/60)/24)+DATE(1970,1,1)</f>
        <v>42404.033090277779</v>
      </c>
      <c r="U1574" s="17">
        <f>(((Table1[[#This Row],[deadline]]/60)/60)/24)+DATE(1970,1,1)</f>
        <v>42428.999305555553</v>
      </c>
    </row>
    <row r="1575" spans="1:21">
      <c r="A1575">
        <v>1573</v>
      </c>
      <c r="B1575" s="3" t="s">
        <v>1574</v>
      </c>
      <c r="C1575" s="3" t="s">
        <v>5683</v>
      </c>
      <c r="D1575" t="str" cm="1">
        <f t="array" ref="D15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575">
        <v>9000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 s="6">
        <f>Table1[[#This Row],[pledged]]/Table1[[#This Row],[goal]]</f>
        <v>2.4777777777777777E-2</v>
      </c>
      <c r="Q1575" s="12">
        <f>Table1[[#This Row],[pledged]]/Table1[[#This Row],[backers_count]]</f>
        <v>74.333333333333329</v>
      </c>
      <c r="R1575" t="s">
        <v>8322</v>
      </c>
      <c r="S1575" t="s">
        <v>8344</v>
      </c>
      <c r="T1575" s="17">
        <f>(((Table1[[#This Row],[launched_at]]/60)/60)/24)+DATE(1970,1,1)</f>
        <v>42786.000023148154</v>
      </c>
      <c r="U1575" s="17">
        <f>(((Table1[[#This Row],[deadline]]/60)/60)/24)+DATE(1970,1,1)</f>
        <v>42826.165972222225</v>
      </c>
    </row>
    <row r="1576" spans="1:21">
      <c r="A1576">
        <v>1574</v>
      </c>
      <c r="B1576" s="3" t="s">
        <v>1575</v>
      </c>
      <c r="C1576" s="3" t="s">
        <v>5684</v>
      </c>
      <c r="D1576" t="str" cm="1">
        <f t="array" ref="D15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576">
        <v>10000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 s="6">
        <f>Table1[[#This Row],[pledged]]/Table1[[#This Row],[goal]]</f>
        <v>5.0599999999999999E-2</v>
      </c>
      <c r="Q1576" s="12">
        <f>Table1[[#This Row],[pledged]]/Table1[[#This Row],[backers_count]]</f>
        <v>84.333333333333329</v>
      </c>
      <c r="R1576" t="s">
        <v>8322</v>
      </c>
      <c r="S1576" t="s">
        <v>8344</v>
      </c>
      <c r="T1576" s="17">
        <f>(((Table1[[#This Row],[launched_at]]/60)/60)/24)+DATE(1970,1,1)</f>
        <v>42017.927418981482</v>
      </c>
      <c r="U1576" s="17">
        <f>(((Table1[[#This Row],[deadline]]/60)/60)/24)+DATE(1970,1,1)</f>
        <v>42052.927418981482</v>
      </c>
    </row>
    <row r="1577" spans="1:21">
      <c r="A1577">
        <v>1575</v>
      </c>
      <c r="B1577" s="3" t="s">
        <v>1576</v>
      </c>
      <c r="C1577" s="3" t="s">
        <v>5685</v>
      </c>
      <c r="D1577" t="str" cm="1">
        <f t="array" ref="D15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577">
        <v>10000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 s="6">
        <f>Table1[[#This Row],[pledged]]/Table1[[#This Row],[goal]]</f>
        <v>0.2291</v>
      </c>
      <c r="Q1577" s="12">
        <f>Table1[[#This Row],[pledged]]/Table1[[#This Row],[backers_count]]</f>
        <v>65.457142857142856</v>
      </c>
      <c r="R1577" t="s">
        <v>8322</v>
      </c>
      <c r="S1577" t="s">
        <v>8344</v>
      </c>
      <c r="T1577" s="17">
        <f>(((Table1[[#This Row],[launched_at]]/60)/60)/24)+DATE(1970,1,1)</f>
        <v>41799.524259259262</v>
      </c>
      <c r="U1577" s="17">
        <f>(((Table1[[#This Row],[deadline]]/60)/60)/24)+DATE(1970,1,1)</f>
        <v>41829.524259259262</v>
      </c>
    </row>
    <row r="1578" spans="1:21">
      <c r="A1578">
        <v>1576</v>
      </c>
      <c r="B1578" s="3" t="s">
        <v>1577</v>
      </c>
      <c r="C1578" s="3" t="s">
        <v>5686</v>
      </c>
      <c r="D1578" t="str" cm="1">
        <f t="array" ref="D15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578">
        <v>5000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 s="6">
        <f>Table1[[#This Row],[pledged]]/Table1[[#This Row],[goal]]</f>
        <v>0.13</v>
      </c>
      <c r="Q1578" s="12">
        <f>Table1[[#This Row],[pledged]]/Table1[[#This Row],[backers_count]]</f>
        <v>65</v>
      </c>
      <c r="R1578" t="s">
        <v>8322</v>
      </c>
      <c r="S1578" t="s">
        <v>8344</v>
      </c>
      <c r="T1578" s="17">
        <f>(((Table1[[#This Row],[launched_at]]/60)/60)/24)+DATE(1970,1,1)</f>
        <v>42140.879259259258</v>
      </c>
      <c r="U1578" s="17">
        <f>(((Table1[[#This Row],[deadline]]/60)/60)/24)+DATE(1970,1,1)</f>
        <v>42185.879259259258</v>
      </c>
    </row>
    <row r="1579" spans="1:21">
      <c r="A1579">
        <v>1577</v>
      </c>
      <c r="B1579" s="3" t="s">
        <v>1578</v>
      </c>
      <c r="C1579" s="3" t="s">
        <v>5687</v>
      </c>
      <c r="D1579" t="str" cm="1">
        <f t="array" ref="D15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579">
        <v>10000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 s="6">
        <f>Table1[[#This Row],[pledged]]/Table1[[#This Row],[goal]]</f>
        <v>5.4999999999999997E-3</v>
      </c>
      <c r="Q1579" s="12">
        <f>Table1[[#This Row],[pledged]]/Table1[[#This Row],[backers_count]]</f>
        <v>27.5</v>
      </c>
      <c r="R1579" t="s">
        <v>8322</v>
      </c>
      <c r="S1579" t="s">
        <v>8344</v>
      </c>
      <c r="T1579" s="17">
        <f>(((Table1[[#This Row],[launched_at]]/60)/60)/24)+DATE(1970,1,1)</f>
        <v>41054.847777777781</v>
      </c>
      <c r="U1579" s="17">
        <f>(((Table1[[#This Row],[deadline]]/60)/60)/24)+DATE(1970,1,1)</f>
        <v>41114.847777777781</v>
      </c>
    </row>
    <row r="1580" spans="1:21">
      <c r="A1580">
        <v>1578</v>
      </c>
      <c r="B1580" s="3" t="s">
        <v>1579</v>
      </c>
      <c r="C1580" s="3" t="s">
        <v>5688</v>
      </c>
      <c r="D1580" t="str" cm="1">
        <f t="array" ref="D15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80">
        <v>1897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 s="6">
        <f>Table1[[#This Row],[pledged]]/Table1[[#This Row],[goal]]</f>
        <v>0.10806536636794939</v>
      </c>
      <c r="Q1580" s="12">
        <f>Table1[[#This Row],[pledged]]/Table1[[#This Row],[backers_count]]</f>
        <v>51.25</v>
      </c>
      <c r="R1580" t="s">
        <v>8322</v>
      </c>
      <c r="S1580" t="s">
        <v>8344</v>
      </c>
      <c r="T1580" s="17">
        <f>(((Table1[[#This Row],[launched_at]]/60)/60)/24)+DATE(1970,1,1)</f>
        <v>40399.065868055557</v>
      </c>
      <c r="U1580" s="17">
        <f>(((Table1[[#This Row],[deadline]]/60)/60)/24)+DATE(1970,1,1)</f>
        <v>40423.083333333336</v>
      </c>
    </row>
    <row r="1581" spans="1:21">
      <c r="A1581">
        <v>1579</v>
      </c>
      <c r="B1581" s="3" t="s">
        <v>1580</v>
      </c>
      <c r="C1581" s="3" t="s">
        <v>5689</v>
      </c>
      <c r="D1581" t="str" cm="1">
        <f t="array" ref="D15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81">
        <v>3333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 s="6">
        <f>Table1[[#This Row],[pledged]]/Table1[[#This Row],[goal]]</f>
        <v>8.4008400840084006E-3</v>
      </c>
      <c r="Q1581" s="12">
        <f>Table1[[#This Row],[pledged]]/Table1[[#This Row],[backers_count]]</f>
        <v>14</v>
      </c>
      <c r="R1581" t="s">
        <v>8322</v>
      </c>
      <c r="S1581" t="s">
        <v>8344</v>
      </c>
      <c r="T1581" s="17">
        <f>(((Table1[[#This Row],[launched_at]]/60)/60)/24)+DATE(1970,1,1)</f>
        <v>41481.996423611112</v>
      </c>
      <c r="U1581" s="17">
        <f>(((Table1[[#This Row],[deadline]]/60)/60)/24)+DATE(1970,1,1)</f>
        <v>41514.996423611112</v>
      </c>
    </row>
    <row r="1582" spans="1:21">
      <c r="A1582">
        <v>1580</v>
      </c>
      <c r="B1582" s="3" t="s">
        <v>1581</v>
      </c>
      <c r="C1582" s="3" t="s">
        <v>5690</v>
      </c>
      <c r="D1582" t="str" cm="1">
        <f t="array" ref="D15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82">
        <v>1750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 s="6">
        <f>Table1[[#This Row],[pledged]]/Table1[[#This Row],[goal]]</f>
        <v>0</v>
      </c>
      <c r="Q1582" s="12" t="e">
        <f>Table1[[#This Row],[pledged]]/Table1[[#This Row],[backers_count]]</f>
        <v>#DIV/0!</v>
      </c>
      <c r="R1582" t="s">
        <v>8322</v>
      </c>
      <c r="S1582" t="s">
        <v>8344</v>
      </c>
      <c r="T1582" s="17">
        <f>(((Table1[[#This Row],[launched_at]]/60)/60)/24)+DATE(1970,1,1)</f>
        <v>40990.050069444449</v>
      </c>
      <c r="U1582" s="17">
        <f>(((Table1[[#This Row],[deadline]]/60)/60)/24)+DATE(1970,1,1)</f>
        <v>41050.050069444449</v>
      </c>
    </row>
    <row r="1583" spans="1:21">
      <c r="A1583">
        <v>1581</v>
      </c>
      <c r="B1583" s="3" t="s">
        <v>1582</v>
      </c>
      <c r="C1583" s="3" t="s">
        <v>5691</v>
      </c>
      <c r="D1583" t="str" cm="1">
        <f t="array" ref="D15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83">
        <v>1000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 s="6">
        <f>Table1[[#This Row],[pledged]]/Table1[[#This Row],[goal]]</f>
        <v>5.0000000000000001E-3</v>
      </c>
      <c r="Q1583" s="12">
        <f>Table1[[#This Row],[pledged]]/Table1[[#This Row],[backers_count]]</f>
        <v>5</v>
      </c>
      <c r="R1583" t="s">
        <v>8338</v>
      </c>
      <c r="S1583" t="s">
        <v>8345</v>
      </c>
      <c r="T1583" s="17">
        <f>(((Table1[[#This Row],[launched_at]]/60)/60)/24)+DATE(1970,1,1)</f>
        <v>42325.448958333334</v>
      </c>
      <c r="U1583" s="17">
        <f>(((Table1[[#This Row],[deadline]]/60)/60)/24)+DATE(1970,1,1)</f>
        <v>42357.448958333334</v>
      </c>
    </row>
    <row r="1584" spans="1:21">
      <c r="A1584">
        <v>1582</v>
      </c>
      <c r="B1584" s="3" t="s">
        <v>1583</v>
      </c>
      <c r="C1584" s="3" t="s">
        <v>5692</v>
      </c>
      <c r="D1584" t="str" cm="1">
        <f t="array" ref="D15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84">
        <v>1000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 s="6">
        <f>Table1[[#This Row],[pledged]]/Table1[[#This Row],[goal]]</f>
        <v>9.2999999999999999E-2</v>
      </c>
      <c r="Q1584" s="12">
        <f>Table1[[#This Row],[pledged]]/Table1[[#This Row],[backers_count]]</f>
        <v>31</v>
      </c>
      <c r="R1584" t="s">
        <v>8338</v>
      </c>
      <c r="S1584" t="s">
        <v>8345</v>
      </c>
      <c r="T1584" s="17">
        <f>(((Table1[[#This Row],[launched_at]]/60)/60)/24)+DATE(1970,1,1)</f>
        <v>42246.789965277778</v>
      </c>
      <c r="U1584" s="17">
        <f>(((Table1[[#This Row],[deadline]]/60)/60)/24)+DATE(1970,1,1)</f>
        <v>42303.888888888891</v>
      </c>
    </row>
    <row r="1585" spans="1:21">
      <c r="A1585">
        <v>1583</v>
      </c>
      <c r="B1585" s="3" t="s">
        <v>1584</v>
      </c>
      <c r="C1585" s="3" t="s">
        <v>5693</v>
      </c>
      <c r="D1585" t="str" cm="1">
        <f t="array" ref="D15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585">
        <v>20000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 s="6">
        <f>Table1[[#This Row],[pledged]]/Table1[[#This Row],[goal]]</f>
        <v>7.5000000000000002E-4</v>
      </c>
      <c r="Q1585" s="12">
        <f>Table1[[#This Row],[pledged]]/Table1[[#This Row],[backers_count]]</f>
        <v>15</v>
      </c>
      <c r="R1585" t="s">
        <v>8338</v>
      </c>
      <c r="S1585" t="s">
        <v>8345</v>
      </c>
      <c r="T1585" s="17">
        <f>(((Table1[[#This Row],[launched_at]]/60)/60)/24)+DATE(1970,1,1)</f>
        <v>41877.904988425929</v>
      </c>
      <c r="U1585" s="17">
        <f>(((Table1[[#This Row],[deadline]]/60)/60)/24)+DATE(1970,1,1)</f>
        <v>41907.904988425929</v>
      </c>
    </row>
    <row r="1586" spans="1:21">
      <c r="A1586">
        <v>1584</v>
      </c>
      <c r="B1586" s="3" t="s">
        <v>1585</v>
      </c>
      <c r="C1586" s="3" t="s">
        <v>5694</v>
      </c>
      <c r="D1586" t="str" cm="1">
        <f t="array" ref="D15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86">
        <v>1200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 s="6">
        <f>Table1[[#This Row],[pledged]]/Table1[[#This Row],[goal]]</f>
        <v>0</v>
      </c>
      <c r="Q1586" s="12" t="e">
        <f>Table1[[#This Row],[pledged]]/Table1[[#This Row],[backers_count]]</f>
        <v>#DIV/0!</v>
      </c>
      <c r="R1586" t="s">
        <v>8338</v>
      </c>
      <c r="S1586" t="s">
        <v>8345</v>
      </c>
      <c r="T1586" s="17">
        <f>(((Table1[[#This Row],[launched_at]]/60)/60)/24)+DATE(1970,1,1)</f>
        <v>41779.649317129632</v>
      </c>
      <c r="U1586" s="17">
        <f>(((Table1[[#This Row],[deadline]]/60)/60)/24)+DATE(1970,1,1)</f>
        <v>41789.649317129632</v>
      </c>
    </row>
    <row r="1587" spans="1:21">
      <c r="A1587">
        <v>1585</v>
      </c>
      <c r="B1587" s="3" t="s">
        <v>1586</v>
      </c>
      <c r="C1587" s="3" t="s">
        <v>5695</v>
      </c>
      <c r="D1587" t="str" cm="1">
        <f t="array" ref="D15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87">
        <v>2000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 s="6">
        <f>Table1[[#This Row],[pledged]]/Table1[[#This Row],[goal]]</f>
        <v>0.79</v>
      </c>
      <c r="Q1587" s="12">
        <f>Table1[[#This Row],[pledged]]/Table1[[#This Row],[backers_count]]</f>
        <v>131.66666666666666</v>
      </c>
      <c r="R1587" t="s">
        <v>8338</v>
      </c>
      <c r="S1587" t="s">
        <v>8345</v>
      </c>
      <c r="T1587" s="17">
        <f>(((Table1[[#This Row],[launched_at]]/60)/60)/24)+DATE(1970,1,1)</f>
        <v>42707.895462962959</v>
      </c>
      <c r="U1587" s="17">
        <f>(((Table1[[#This Row],[deadline]]/60)/60)/24)+DATE(1970,1,1)</f>
        <v>42729.458333333328</v>
      </c>
    </row>
    <row r="1588" spans="1:21">
      <c r="A1588">
        <v>1586</v>
      </c>
      <c r="B1588" s="3" t="s">
        <v>1587</v>
      </c>
      <c r="C1588" s="3" t="s">
        <v>5696</v>
      </c>
      <c r="D1588" t="str" cm="1">
        <f t="array" ref="D15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88">
        <v>1500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 s="6">
        <f>Table1[[#This Row],[pledged]]/Table1[[#This Row],[goal]]</f>
        <v>0</v>
      </c>
      <c r="Q1588" s="12" t="e">
        <f>Table1[[#This Row],[pledged]]/Table1[[#This Row],[backers_count]]</f>
        <v>#DIV/0!</v>
      </c>
      <c r="R1588" t="s">
        <v>8338</v>
      </c>
      <c r="S1588" t="s">
        <v>8345</v>
      </c>
      <c r="T1588" s="17">
        <f>(((Table1[[#This Row],[launched_at]]/60)/60)/24)+DATE(1970,1,1)</f>
        <v>42069.104421296302</v>
      </c>
      <c r="U1588" s="17">
        <f>(((Table1[[#This Row],[deadline]]/60)/60)/24)+DATE(1970,1,1)</f>
        <v>42099.062754629631</v>
      </c>
    </row>
    <row r="1589" spans="1:21">
      <c r="A1589">
        <v>1587</v>
      </c>
      <c r="B1589" s="3" t="s">
        <v>1588</v>
      </c>
      <c r="C1589" s="3" t="s">
        <v>5697</v>
      </c>
      <c r="D1589" t="str" cm="1">
        <f t="array" ref="D15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589">
        <v>7500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 s="6">
        <f>Table1[[#This Row],[pledged]]/Table1[[#This Row],[goal]]</f>
        <v>1.3333333333333334E-4</v>
      </c>
      <c r="Q1589" s="12">
        <f>Table1[[#This Row],[pledged]]/Table1[[#This Row],[backers_count]]</f>
        <v>1</v>
      </c>
      <c r="R1589" t="s">
        <v>8338</v>
      </c>
      <c r="S1589" t="s">
        <v>8345</v>
      </c>
      <c r="T1589" s="17">
        <f>(((Table1[[#This Row],[launched_at]]/60)/60)/24)+DATE(1970,1,1)</f>
        <v>41956.950983796298</v>
      </c>
      <c r="U1589" s="17">
        <f>(((Table1[[#This Row],[deadline]]/60)/60)/24)+DATE(1970,1,1)</f>
        <v>41986.950983796298</v>
      </c>
    </row>
    <row r="1590" spans="1:21">
      <c r="A1590">
        <v>1588</v>
      </c>
      <c r="B1590" s="3" t="s">
        <v>1589</v>
      </c>
      <c r="C1590" s="3" t="s">
        <v>5698</v>
      </c>
      <c r="D1590" t="str" cm="1">
        <f t="array" ref="D15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590">
        <v>516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 s="6">
        <f>Table1[[#This Row],[pledged]]/Table1[[#This Row],[goal]]</f>
        <v>0</v>
      </c>
      <c r="Q1590" s="12" t="e">
        <f>Table1[[#This Row],[pledged]]/Table1[[#This Row],[backers_count]]</f>
        <v>#DIV/0!</v>
      </c>
      <c r="R1590" t="s">
        <v>8338</v>
      </c>
      <c r="S1590" t="s">
        <v>8345</v>
      </c>
      <c r="T1590" s="17">
        <f>(((Table1[[#This Row],[launched_at]]/60)/60)/24)+DATE(1970,1,1)</f>
        <v>42005.24998842593</v>
      </c>
      <c r="U1590" s="17">
        <f>(((Table1[[#This Row],[deadline]]/60)/60)/24)+DATE(1970,1,1)</f>
        <v>42035.841666666667</v>
      </c>
    </row>
    <row r="1591" spans="1:21">
      <c r="A1591">
        <v>1589</v>
      </c>
      <c r="B1591" s="3" t="s">
        <v>1590</v>
      </c>
      <c r="C1591" s="3" t="s">
        <v>5699</v>
      </c>
      <c r="D1591" t="str" cm="1">
        <f t="array" ref="D15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91">
        <v>1200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 s="6">
        <f>Table1[[#This Row],[pledged]]/Table1[[#This Row],[goal]]</f>
        <v>0</v>
      </c>
      <c r="Q1591" s="12" t="e">
        <f>Table1[[#This Row],[pledged]]/Table1[[#This Row],[backers_count]]</f>
        <v>#DIV/0!</v>
      </c>
      <c r="R1591" t="s">
        <v>8338</v>
      </c>
      <c r="S1591" t="s">
        <v>8345</v>
      </c>
      <c r="T1591" s="17">
        <f>(((Table1[[#This Row],[launched_at]]/60)/60)/24)+DATE(1970,1,1)</f>
        <v>42256.984791666662</v>
      </c>
      <c r="U1591" s="17">
        <f>(((Table1[[#This Row],[deadline]]/60)/60)/24)+DATE(1970,1,1)</f>
        <v>42286.984791666662</v>
      </c>
    </row>
    <row r="1592" spans="1:21">
      <c r="A1592">
        <v>1590</v>
      </c>
      <c r="B1592" s="3" t="s">
        <v>1591</v>
      </c>
      <c r="C1592" s="3" t="s">
        <v>5700</v>
      </c>
      <c r="D1592" t="str" cm="1">
        <f t="array" ref="D15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592">
        <v>60000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 s="6">
        <f>Table1[[#This Row],[pledged]]/Table1[[#This Row],[goal]]</f>
        <v>1.7000000000000001E-2</v>
      </c>
      <c r="Q1592" s="12">
        <f>Table1[[#This Row],[pledged]]/Table1[[#This Row],[backers_count]]</f>
        <v>510</v>
      </c>
      <c r="R1592" t="s">
        <v>8338</v>
      </c>
      <c r="S1592" t="s">
        <v>8345</v>
      </c>
      <c r="T1592" s="17">
        <f>(((Table1[[#This Row],[launched_at]]/60)/60)/24)+DATE(1970,1,1)</f>
        <v>42240.857222222221</v>
      </c>
      <c r="U1592" s="17">
        <f>(((Table1[[#This Row],[deadline]]/60)/60)/24)+DATE(1970,1,1)</f>
        <v>42270.857222222221</v>
      </c>
    </row>
    <row r="1593" spans="1:21">
      <c r="A1593">
        <v>1591</v>
      </c>
      <c r="B1593" s="3" t="s">
        <v>1592</v>
      </c>
      <c r="C1593" s="3" t="s">
        <v>5701</v>
      </c>
      <c r="D1593" t="str" cm="1">
        <f t="array" ref="D15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593">
        <v>14000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 s="6">
        <f>Table1[[#This Row],[pledged]]/Table1[[#This Row],[goal]]</f>
        <v>0.29228571428571426</v>
      </c>
      <c r="Q1593" s="12">
        <f>Table1[[#This Row],[pledged]]/Table1[[#This Row],[backers_count]]</f>
        <v>44.478260869565219</v>
      </c>
      <c r="R1593" t="s">
        <v>8338</v>
      </c>
      <c r="S1593" t="s">
        <v>8345</v>
      </c>
      <c r="T1593" s="17">
        <f>(((Table1[[#This Row],[launched_at]]/60)/60)/24)+DATE(1970,1,1)</f>
        <v>42433.726168981477</v>
      </c>
      <c r="U1593" s="17">
        <f>(((Table1[[#This Row],[deadline]]/60)/60)/24)+DATE(1970,1,1)</f>
        <v>42463.68450231482</v>
      </c>
    </row>
    <row r="1594" spans="1:21">
      <c r="A1594">
        <v>1592</v>
      </c>
      <c r="B1594" s="3" t="s">
        <v>1593</v>
      </c>
      <c r="C1594" s="3" t="s">
        <v>5702</v>
      </c>
      <c r="D1594" t="str" cm="1">
        <f t="array" ref="D15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594">
        <v>25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 s="6">
        <f>Table1[[#This Row],[pledged]]/Table1[[#This Row],[goal]]</f>
        <v>0</v>
      </c>
      <c r="Q1594" s="12" t="e">
        <f>Table1[[#This Row],[pledged]]/Table1[[#This Row],[backers_count]]</f>
        <v>#DIV/0!</v>
      </c>
      <c r="R1594" t="s">
        <v>8338</v>
      </c>
      <c r="S1594" t="s">
        <v>8345</v>
      </c>
      <c r="T1594" s="17">
        <f>(((Table1[[#This Row],[launched_at]]/60)/60)/24)+DATE(1970,1,1)</f>
        <v>42046.072743055556</v>
      </c>
      <c r="U1594" s="17">
        <f>(((Table1[[#This Row],[deadline]]/60)/60)/24)+DATE(1970,1,1)</f>
        <v>42091.031076388885</v>
      </c>
    </row>
    <row r="1595" spans="1:21">
      <c r="A1595">
        <v>1593</v>
      </c>
      <c r="B1595" s="3" t="s">
        <v>1594</v>
      </c>
      <c r="C1595" s="3" t="s">
        <v>5703</v>
      </c>
      <c r="D1595" t="str" cm="1">
        <f t="array" ref="D15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595">
        <v>22000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 s="6">
        <f>Table1[[#This Row],[pledged]]/Table1[[#This Row],[goal]]</f>
        <v>1.3636363636363637E-4</v>
      </c>
      <c r="Q1595" s="12">
        <f>Table1[[#This Row],[pledged]]/Table1[[#This Row],[backers_count]]</f>
        <v>1</v>
      </c>
      <c r="R1595" t="s">
        <v>8338</v>
      </c>
      <c r="S1595" t="s">
        <v>8345</v>
      </c>
      <c r="T1595" s="17">
        <f>(((Table1[[#This Row],[launched_at]]/60)/60)/24)+DATE(1970,1,1)</f>
        <v>42033.845543981486</v>
      </c>
      <c r="U1595" s="17">
        <f>(((Table1[[#This Row],[deadline]]/60)/60)/24)+DATE(1970,1,1)</f>
        <v>42063.845543981486</v>
      </c>
    </row>
    <row r="1596" spans="1:21">
      <c r="A1596">
        <v>1594</v>
      </c>
      <c r="B1596" s="3" t="s">
        <v>1595</v>
      </c>
      <c r="C1596" s="3" t="s">
        <v>5704</v>
      </c>
      <c r="D1596" t="str" cm="1">
        <f t="array" ref="D15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96">
        <v>1000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 s="6">
        <f>Table1[[#This Row],[pledged]]/Table1[[#This Row],[goal]]</f>
        <v>0.20499999999999999</v>
      </c>
      <c r="Q1596" s="12">
        <f>Table1[[#This Row],[pledged]]/Table1[[#This Row],[backers_count]]</f>
        <v>20.5</v>
      </c>
      <c r="R1596" t="s">
        <v>8338</v>
      </c>
      <c r="S1596" t="s">
        <v>8345</v>
      </c>
      <c r="T1596" s="17">
        <f>(((Table1[[#This Row],[launched_at]]/60)/60)/24)+DATE(1970,1,1)</f>
        <v>42445.712754629625</v>
      </c>
      <c r="U1596" s="17">
        <f>(((Table1[[#This Row],[deadline]]/60)/60)/24)+DATE(1970,1,1)</f>
        <v>42505.681249999994</v>
      </c>
    </row>
    <row r="1597" spans="1:21">
      <c r="A1597">
        <v>1595</v>
      </c>
      <c r="B1597" s="3" t="s">
        <v>1596</v>
      </c>
      <c r="C1597" s="3" t="s">
        <v>5705</v>
      </c>
      <c r="D1597" t="str" cm="1">
        <f t="array" ref="D15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597">
        <v>100000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 s="6">
        <f>Table1[[#This Row],[pledged]]/Table1[[#This Row],[goal]]</f>
        <v>2.8E-3</v>
      </c>
      <c r="Q1597" s="12">
        <f>Table1[[#This Row],[pledged]]/Table1[[#This Row],[backers_count]]</f>
        <v>40</v>
      </c>
      <c r="R1597" t="s">
        <v>8338</v>
      </c>
      <c r="S1597" t="s">
        <v>8345</v>
      </c>
      <c r="T1597" s="17">
        <f>(((Table1[[#This Row],[launched_at]]/60)/60)/24)+DATE(1970,1,1)</f>
        <v>41780.050092592595</v>
      </c>
      <c r="U1597" s="17">
        <f>(((Table1[[#This Row],[deadline]]/60)/60)/24)+DATE(1970,1,1)</f>
        <v>41808.842361111114</v>
      </c>
    </row>
    <row r="1598" spans="1:21">
      <c r="A1598">
        <v>1596</v>
      </c>
      <c r="B1598" s="3" t="s">
        <v>1597</v>
      </c>
      <c r="C1598" s="3" t="s">
        <v>5706</v>
      </c>
      <c r="D1598" t="str" cm="1">
        <f t="array" ref="D15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598">
        <v>3250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 s="6">
        <f>Table1[[#This Row],[pledged]]/Table1[[#This Row],[goal]]</f>
        <v>2.3076923076923078E-2</v>
      </c>
      <c r="Q1598" s="12">
        <f>Table1[[#This Row],[pledged]]/Table1[[#This Row],[backers_count]]</f>
        <v>25</v>
      </c>
      <c r="R1598" t="s">
        <v>8338</v>
      </c>
      <c r="S1598" t="s">
        <v>8345</v>
      </c>
      <c r="T1598" s="17">
        <f>(((Table1[[#This Row],[launched_at]]/60)/60)/24)+DATE(1970,1,1)</f>
        <v>41941.430196759262</v>
      </c>
      <c r="U1598" s="17">
        <f>(((Table1[[#This Row],[deadline]]/60)/60)/24)+DATE(1970,1,1)</f>
        <v>41986.471863425926</v>
      </c>
    </row>
    <row r="1599" spans="1:21">
      <c r="A1599">
        <v>1597</v>
      </c>
      <c r="B1599" s="3" t="s">
        <v>1598</v>
      </c>
      <c r="C1599" s="3" t="s">
        <v>5707</v>
      </c>
      <c r="D1599" t="str" cm="1">
        <f t="array" ref="D15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599">
        <v>15000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 s="6">
        <f>Table1[[#This Row],[pledged]]/Table1[[#This Row],[goal]]</f>
        <v>0</v>
      </c>
      <c r="Q1599" s="12" t="e">
        <f>Table1[[#This Row],[pledged]]/Table1[[#This Row],[backers_count]]</f>
        <v>#DIV/0!</v>
      </c>
      <c r="R1599" t="s">
        <v>8338</v>
      </c>
      <c r="S1599" t="s">
        <v>8345</v>
      </c>
      <c r="T1599" s="17">
        <f>(((Table1[[#This Row],[launched_at]]/60)/60)/24)+DATE(1970,1,1)</f>
        <v>42603.354131944448</v>
      </c>
      <c r="U1599" s="17">
        <f>(((Table1[[#This Row],[deadline]]/60)/60)/24)+DATE(1970,1,1)</f>
        <v>42633.354131944448</v>
      </c>
    </row>
    <row r="1600" spans="1:21">
      <c r="A1600">
        <v>1598</v>
      </c>
      <c r="B1600" s="3" t="s">
        <v>1599</v>
      </c>
      <c r="C1600" s="3" t="s">
        <v>5708</v>
      </c>
      <c r="D1600" t="str" cm="1">
        <f t="array" ref="D16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600">
        <v>800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 s="6">
        <f>Table1[[#This Row],[pledged]]/Table1[[#This Row],[goal]]</f>
        <v>1.25E-3</v>
      </c>
      <c r="Q1600" s="12">
        <f>Table1[[#This Row],[pledged]]/Table1[[#This Row],[backers_count]]</f>
        <v>1</v>
      </c>
      <c r="R1600" t="s">
        <v>8338</v>
      </c>
      <c r="S1600" t="s">
        <v>8345</v>
      </c>
      <c r="T1600" s="17">
        <f>(((Table1[[#This Row],[launched_at]]/60)/60)/24)+DATE(1970,1,1)</f>
        <v>42151.667337962965</v>
      </c>
      <c r="U1600" s="17">
        <f>(((Table1[[#This Row],[deadline]]/60)/60)/24)+DATE(1970,1,1)</f>
        <v>42211.667337962965</v>
      </c>
    </row>
    <row r="1601" spans="1:21">
      <c r="A1601">
        <v>1599</v>
      </c>
      <c r="B1601" s="3" t="s">
        <v>1600</v>
      </c>
      <c r="C1601" s="3" t="s">
        <v>5709</v>
      </c>
      <c r="D1601" t="str" cm="1">
        <f t="array" ref="D16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601">
        <v>500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 s="6">
        <f>Table1[[#This Row],[pledged]]/Table1[[#This Row],[goal]]</f>
        <v>0</v>
      </c>
      <c r="Q1601" s="12" t="e">
        <f>Table1[[#This Row],[pledged]]/Table1[[#This Row],[backers_count]]</f>
        <v>#DIV/0!</v>
      </c>
      <c r="R1601" t="s">
        <v>8338</v>
      </c>
      <c r="S1601" t="s">
        <v>8345</v>
      </c>
      <c r="T1601" s="17">
        <f>(((Table1[[#This Row],[launched_at]]/60)/60)/24)+DATE(1970,1,1)</f>
        <v>42438.53907407407</v>
      </c>
      <c r="U1601" s="17">
        <f>(((Table1[[#This Row],[deadline]]/60)/60)/24)+DATE(1970,1,1)</f>
        <v>42468.497407407413</v>
      </c>
    </row>
    <row r="1602" spans="1:21">
      <c r="A1602">
        <v>1600</v>
      </c>
      <c r="B1602" s="3" t="s">
        <v>1601</v>
      </c>
      <c r="C1602" s="3" t="s">
        <v>5710</v>
      </c>
      <c r="D1602" t="str" cm="1">
        <f t="array" ref="D16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02">
        <v>5000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 s="6">
        <f>Table1[[#This Row],[pledged]]/Table1[[#This Row],[goal]]</f>
        <v>7.3400000000000007E-2</v>
      </c>
      <c r="Q1602" s="12">
        <f>Table1[[#This Row],[pledged]]/Table1[[#This Row],[backers_count]]</f>
        <v>40.777777777777779</v>
      </c>
      <c r="R1602" t="s">
        <v>8338</v>
      </c>
      <c r="S1602" t="s">
        <v>8345</v>
      </c>
      <c r="T1602" s="17">
        <f>(((Table1[[#This Row],[launched_at]]/60)/60)/24)+DATE(1970,1,1)</f>
        <v>41791.057314814818</v>
      </c>
      <c r="U1602" s="17">
        <f>(((Table1[[#This Row],[deadline]]/60)/60)/24)+DATE(1970,1,1)</f>
        <v>41835.21597222222</v>
      </c>
    </row>
    <row r="1603" spans="1:21">
      <c r="A1603">
        <v>1601</v>
      </c>
      <c r="B1603" s="3" t="s">
        <v>1602</v>
      </c>
      <c r="C1603" s="3" t="s">
        <v>5711</v>
      </c>
      <c r="D1603" t="str" cm="1">
        <f t="array" ref="D16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03">
        <v>2500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 s="6">
        <f>Table1[[#This Row],[pledged]]/Table1[[#This Row],[goal]]</f>
        <v>1.082492</v>
      </c>
      <c r="Q1603" s="12">
        <f>Table1[[#This Row],[pledged]]/Table1[[#This Row],[backers_count]]</f>
        <v>48.325535714285714</v>
      </c>
      <c r="R1603" t="s">
        <v>8325</v>
      </c>
      <c r="S1603" t="s">
        <v>8326</v>
      </c>
      <c r="T1603" s="17">
        <f>(((Table1[[#This Row],[launched_at]]/60)/60)/24)+DATE(1970,1,1)</f>
        <v>40638.092974537038</v>
      </c>
      <c r="U1603" s="17">
        <f>(((Table1[[#This Row],[deadline]]/60)/60)/24)+DATE(1970,1,1)</f>
        <v>40668.092974537038</v>
      </c>
    </row>
    <row r="1604" spans="1:21">
      <c r="A1604">
        <v>1602</v>
      </c>
      <c r="B1604" s="3" t="s">
        <v>1603</v>
      </c>
      <c r="C1604" s="3" t="s">
        <v>5712</v>
      </c>
      <c r="D1604" t="str" cm="1">
        <f t="array" ref="D16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04">
        <v>1500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 s="6">
        <f>Table1[[#This Row],[pledged]]/Table1[[#This Row],[goal]]</f>
        <v>1.0016666666666667</v>
      </c>
      <c r="Q1604" s="12">
        <f>Table1[[#This Row],[pledged]]/Table1[[#This Row],[backers_count]]</f>
        <v>46.953125</v>
      </c>
      <c r="R1604" t="s">
        <v>8325</v>
      </c>
      <c r="S1604" t="s">
        <v>8326</v>
      </c>
      <c r="T1604" s="17">
        <f>(((Table1[[#This Row],[launched_at]]/60)/60)/24)+DATE(1970,1,1)</f>
        <v>40788.297650462962</v>
      </c>
      <c r="U1604" s="17">
        <f>(((Table1[[#This Row],[deadline]]/60)/60)/24)+DATE(1970,1,1)</f>
        <v>40830.958333333336</v>
      </c>
    </row>
    <row r="1605" spans="1:21">
      <c r="A1605">
        <v>1603</v>
      </c>
      <c r="B1605" s="3" t="s">
        <v>1604</v>
      </c>
      <c r="C1605" s="3" t="s">
        <v>5713</v>
      </c>
      <c r="D1605" t="str" cm="1">
        <f t="array" ref="D16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05">
        <v>2000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 s="6">
        <f>Table1[[#This Row],[pledged]]/Table1[[#This Row],[goal]]</f>
        <v>1.0003299999999999</v>
      </c>
      <c r="Q1605" s="12">
        <f>Table1[[#This Row],[pledged]]/Table1[[#This Row],[backers_count]]</f>
        <v>66.688666666666663</v>
      </c>
      <c r="R1605" t="s">
        <v>8325</v>
      </c>
      <c r="S1605" t="s">
        <v>8326</v>
      </c>
      <c r="T1605" s="17">
        <f>(((Table1[[#This Row],[launched_at]]/60)/60)/24)+DATE(1970,1,1)</f>
        <v>40876.169664351852</v>
      </c>
      <c r="U1605" s="17">
        <f>(((Table1[[#This Row],[deadline]]/60)/60)/24)+DATE(1970,1,1)</f>
        <v>40936.169664351852</v>
      </c>
    </row>
    <row r="1606" spans="1:21">
      <c r="A1606">
        <v>1604</v>
      </c>
      <c r="B1606" s="3" t="s">
        <v>1605</v>
      </c>
      <c r="C1606" s="3" t="s">
        <v>5714</v>
      </c>
      <c r="D1606" t="str" cm="1">
        <f t="array" ref="D16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06">
        <v>2800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 s="6">
        <f>Table1[[#This Row],[pledged]]/Table1[[#This Row],[goal]]</f>
        <v>1.2210714285714286</v>
      </c>
      <c r="Q1606" s="12">
        <f>Table1[[#This Row],[pledged]]/Table1[[#This Row],[backers_count]]</f>
        <v>48.842857142857142</v>
      </c>
      <c r="R1606" t="s">
        <v>8325</v>
      </c>
      <c r="S1606" t="s">
        <v>8326</v>
      </c>
      <c r="T1606" s="17">
        <f>(((Table1[[#This Row],[launched_at]]/60)/60)/24)+DATE(1970,1,1)</f>
        <v>40945.845312500001</v>
      </c>
      <c r="U1606" s="17">
        <f>(((Table1[[#This Row],[deadline]]/60)/60)/24)+DATE(1970,1,1)</f>
        <v>40985.80364583333</v>
      </c>
    </row>
    <row r="1607" spans="1:21">
      <c r="A1607">
        <v>1605</v>
      </c>
      <c r="B1607" s="3" t="s">
        <v>1606</v>
      </c>
      <c r="C1607" s="3" t="s">
        <v>5715</v>
      </c>
      <c r="D1607" t="str" cm="1">
        <f t="array" ref="D16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07">
        <v>6000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 s="6">
        <f>Table1[[#This Row],[pledged]]/Table1[[#This Row],[goal]]</f>
        <v>1.0069333333333335</v>
      </c>
      <c r="Q1607" s="12">
        <f>Table1[[#This Row],[pledged]]/Table1[[#This Row],[backers_count]]</f>
        <v>137.30909090909091</v>
      </c>
      <c r="R1607" t="s">
        <v>8325</v>
      </c>
      <c r="S1607" t="s">
        <v>8326</v>
      </c>
      <c r="T1607" s="17">
        <f>(((Table1[[#This Row],[launched_at]]/60)/60)/24)+DATE(1970,1,1)</f>
        <v>40747.012881944444</v>
      </c>
      <c r="U1607" s="17">
        <f>(((Table1[[#This Row],[deadline]]/60)/60)/24)+DATE(1970,1,1)</f>
        <v>40756.291666666664</v>
      </c>
    </row>
    <row r="1608" spans="1:21">
      <c r="A1608">
        <v>1606</v>
      </c>
      <c r="B1608" s="3" t="s">
        <v>1607</v>
      </c>
      <c r="C1608" s="3" t="s">
        <v>5716</v>
      </c>
      <c r="D1608" t="str" cm="1">
        <f t="array" ref="D16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08">
        <v>8000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 s="6">
        <f>Table1[[#This Row],[pledged]]/Table1[[#This Row],[goal]]</f>
        <v>1.01004125</v>
      </c>
      <c r="Q1608" s="12">
        <f>Table1[[#This Row],[pledged]]/Table1[[#This Row],[backers_count]]</f>
        <v>87.829673913043479</v>
      </c>
      <c r="R1608" t="s">
        <v>8325</v>
      </c>
      <c r="S1608" t="s">
        <v>8326</v>
      </c>
      <c r="T1608" s="17">
        <f>(((Table1[[#This Row],[launched_at]]/60)/60)/24)+DATE(1970,1,1)</f>
        <v>40536.111550925925</v>
      </c>
      <c r="U1608" s="17">
        <f>(((Table1[[#This Row],[deadline]]/60)/60)/24)+DATE(1970,1,1)</f>
        <v>40626.069884259261</v>
      </c>
    </row>
    <row r="1609" spans="1:21">
      <c r="A1609">
        <v>1607</v>
      </c>
      <c r="B1609" s="3" t="s">
        <v>1608</v>
      </c>
      <c r="C1609" s="3" t="s">
        <v>5717</v>
      </c>
      <c r="D1609" t="str" cm="1">
        <f t="array" ref="D16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609">
        <v>10000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 s="6">
        <f>Table1[[#This Row],[pledged]]/Table1[[#This Row],[goal]]</f>
        <v>1.4511000000000001</v>
      </c>
      <c r="Q1609" s="12">
        <f>Table1[[#This Row],[pledged]]/Table1[[#This Row],[backers_count]]</f>
        <v>70.785365853658533</v>
      </c>
      <c r="R1609" t="s">
        <v>8325</v>
      </c>
      <c r="S1609" t="s">
        <v>8326</v>
      </c>
      <c r="T1609" s="17">
        <f>(((Table1[[#This Row],[launched_at]]/60)/60)/24)+DATE(1970,1,1)</f>
        <v>41053.80846064815</v>
      </c>
      <c r="U1609" s="17">
        <f>(((Table1[[#This Row],[deadline]]/60)/60)/24)+DATE(1970,1,1)</f>
        <v>41074.80846064815</v>
      </c>
    </row>
    <row r="1610" spans="1:21">
      <c r="A1610">
        <v>1608</v>
      </c>
      <c r="B1610" s="3" t="s">
        <v>1609</v>
      </c>
      <c r="C1610" s="3" t="s">
        <v>5718</v>
      </c>
      <c r="D1610" t="str" cm="1">
        <f t="array" ref="D16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10">
        <v>1200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 s="6">
        <f>Table1[[#This Row],[pledged]]/Table1[[#This Row],[goal]]</f>
        <v>1.0125</v>
      </c>
      <c r="Q1610" s="12">
        <f>Table1[[#This Row],[pledged]]/Table1[[#This Row],[backers_count]]</f>
        <v>52.826086956521742</v>
      </c>
      <c r="R1610" t="s">
        <v>8325</v>
      </c>
      <c r="S1610" t="s">
        <v>8326</v>
      </c>
      <c r="T1610" s="17">
        <f>(((Table1[[#This Row],[launched_at]]/60)/60)/24)+DATE(1970,1,1)</f>
        <v>41607.83085648148</v>
      </c>
      <c r="U1610" s="17">
        <f>(((Table1[[#This Row],[deadline]]/60)/60)/24)+DATE(1970,1,1)</f>
        <v>41640.226388888892</v>
      </c>
    </row>
    <row r="1611" spans="1:21">
      <c r="A1611">
        <v>1609</v>
      </c>
      <c r="B1611" s="3" t="s">
        <v>1610</v>
      </c>
      <c r="C1611" s="3" t="s">
        <v>5719</v>
      </c>
      <c r="D1611" t="str" cm="1">
        <f t="array" ref="D16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11">
        <v>1500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 s="6">
        <f>Table1[[#This Row],[pledged]]/Table1[[#This Row],[goal]]</f>
        <v>1.1833333333333333</v>
      </c>
      <c r="Q1611" s="12">
        <f>Table1[[#This Row],[pledged]]/Table1[[#This Row],[backers_count]]</f>
        <v>443.75</v>
      </c>
      <c r="R1611" t="s">
        <v>8325</v>
      </c>
      <c r="S1611" t="s">
        <v>8326</v>
      </c>
      <c r="T1611" s="17">
        <f>(((Table1[[#This Row],[launched_at]]/60)/60)/24)+DATE(1970,1,1)</f>
        <v>40796.001261574071</v>
      </c>
      <c r="U1611" s="17">
        <f>(((Table1[[#This Row],[deadline]]/60)/60)/24)+DATE(1970,1,1)</f>
        <v>40849.333333333336</v>
      </c>
    </row>
    <row r="1612" spans="1:21">
      <c r="A1612">
        <v>1610</v>
      </c>
      <c r="B1612" s="3" t="s">
        <v>1611</v>
      </c>
      <c r="C1612" s="3" t="s">
        <v>5720</v>
      </c>
      <c r="D1612" t="str" cm="1">
        <f t="array" ref="D16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12">
        <v>2000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 s="6">
        <f>Table1[[#This Row],[pledged]]/Table1[[#This Row],[goal]]</f>
        <v>2.7185000000000001</v>
      </c>
      <c r="Q1612" s="12">
        <f>Table1[[#This Row],[pledged]]/Table1[[#This Row],[backers_count]]</f>
        <v>48.544642857142854</v>
      </c>
      <c r="R1612" t="s">
        <v>8325</v>
      </c>
      <c r="S1612" t="s">
        <v>8326</v>
      </c>
      <c r="T1612" s="17">
        <f>(((Table1[[#This Row],[launched_at]]/60)/60)/24)+DATE(1970,1,1)</f>
        <v>41228.924884259257</v>
      </c>
      <c r="U1612" s="17">
        <f>(((Table1[[#This Row],[deadline]]/60)/60)/24)+DATE(1970,1,1)</f>
        <v>41258.924884259257</v>
      </c>
    </row>
    <row r="1613" spans="1:21">
      <c r="A1613">
        <v>1611</v>
      </c>
      <c r="B1613" s="3" t="s">
        <v>1612</v>
      </c>
      <c r="C1613" s="3" t="s">
        <v>5721</v>
      </c>
      <c r="D1613" t="str" cm="1">
        <f t="array" ref="D16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613">
        <v>800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 s="6">
        <f>Table1[[#This Row],[pledged]]/Table1[[#This Row],[goal]]</f>
        <v>1.25125</v>
      </c>
      <c r="Q1613" s="12">
        <f>Table1[[#This Row],[pledged]]/Table1[[#This Row],[backers_count]]</f>
        <v>37.074074074074076</v>
      </c>
      <c r="R1613" t="s">
        <v>8325</v>
      </c>
      <c r="S1613" t="s">
        <v>8326</v>
      </c>
      <c r="T1613" s="17">
        <f>(((Table1[[#This Row],[launched_at]]/60)/60)/24)+DATE(1970,1,1)</f>
        <v>41409.00037037037</v>
      </c>
      <c r="U1613" s="17">
        <f>(((Table1[[#This Row],[deadline]]/60)/60)/24)+DATE(1970,1,1)</f>
        <v>41430.00037037037</v>
      </c>
    </row>
    <row r="1614" spans="1:21">
      <c r="A1614">
        <v>1612</v>
      </c>
      <c r="B1614" s="3" t="s">
        <v>1613</v>
      </c>
      <c r="C1614" s="3" t="s">
        <v>5722</v>
      </c>
      <c r="D1614" t="str" cm="1">
        <f t="array" ref="D16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614">
        <v>500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 s="6">
        <f>Table1[[#This Row],[pledged]]/Table1[[#This Row],[goal]]</f>
        <v>1.1000000000000001</v>
      </c>
      <c r="Q1614" s="12">
        <f>Table1[[#This Row],[pledged]]/Table1[[#This Row],[backers_count]]</f>
        <v>50</v>
      </c>
      <c r="R1614" t="s">
        <v>8325</v>
      </c>
      <c r="S1614" t="s">
        <v>8326</v>
      </c>
      <c r="T1614" s="17">
        <f>(((Table1[[#This Row],[launched_at]]/60)/60)/24)+DATE(1970,1,1)</f>
        <v>41246.874814814815</v>
      </c>
      <c r="U1614" s="17">
        <f>(((Table1[[#This Row],[deadline]]/60)/60)/24)+DATE(1970,1,1)</f>
        <v>41276.874814814815</v>
      </c>
    </row>
    <row r="1615" spans="1:21">
      <c r="A1615">
        <v>1613</v>
      </c>
      <c r="B1615" s="3" t="s">
        <v>1614</v>
      </c>
      <c r="C1615" s="3" t="s">
        <v>5723</v>
      </c>
      <c r="D1615" t="str" cm="1">
        <f t="array" ref="D16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15">
        <v>1000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 s="6">
        <f>Table1[[#This Row],[pledged]]/Table1[[#This Row],[goal]]</f>
        <v>1.0149999999999999</v>
      </c>
      <c r="Q1615" s="12">
        <f>Table1[[#This Row],[pledged]]/Table1[[#This Row],[backers_count]]</f>
        <v>39.03846153846154</v>
      </c>
      <c r="R1615" t="s">
        <v>8325</v>
      </c>
      <c r="S1615" t="s">
        <v>8326</v>
      </c>
      <c r="T1615" s="17">
        <f>(((Table1[[#This Row],[launched_at]]/60)/60)/24)+DATE(1970,1,1)</f>
        <v>41082.069467592592</v>
      </c>
      <c r="U1615" s="17">
        <f>(((Table1[[#This Row],[deadline]]/60)/60)/24)+DATE(1970,1,1)</f>
        <v>41112.069467592592</v>
      </c>
    </row>
    <row r="1616" spans="1:21">
      <c r="A1616">
        <v>1614</v>
      </c>
      <c r="B1616" s="3" t="s">
        <v>1615</v>
      </c>
      <c r="C1616" s="3" t="s">
        <v>5724</v>
      </c>
      <c r="D1616" t="str" cm="1">
        <f t="array" ref="D16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16">
        <v>5000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 s="6">
        <f>Table1[[#This Row],[pledged]]/Table1[[#This Row],[goal]]</f>
        <v>1.0269999999999999</v>
      </c>
      <c r="Q1616" s="12">
        <f>Table1[[#This Row],[pledged]]/Table1[[#This Row],[backers_count]]</f>
        <v>66.688311688311686</v>
      </c>
      <c r="R1616" t="s">
        <v>8325</v>
      </c>
      <c r="S1616" t="s">
        <v>8326</v>
      </c>
      <c r="T1616" s="17">
        <f>(((Table1[[#This Row],[launched_at]]/60)/60)/24)+DATE(1970,1,1)</f>
        <v>41794.981122685182</v>
      </c>
      <c r="U1616" s="17">
        <f>(((Table1[[#This Row],[deadline]]/60)/60)/24)+DATE(1970,1,1)</f>
        <v>41854.708333333336</v>
      </c>
    </row>
    <row r="1617" spans="1:21">
      <c r="A1617">
        <v>1615</v>
      </c>
      <c r="B1617" s="3" t="s">
        <v>1616</v>
      </c>
      <c r="C1617" s="3" t="s">
        <v>5725</v>
      </c>
      <c r="D1617" t="str" cm="1">
        <f t="array" ref="D16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17">
        <v>8000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 s="6">
        <f>Table1[[#This Row],[pledged]]/Table1[[#This Row],[goal]]</f>
        <v>1.1412500000000001</v>
      </c>
      <c r="Q1617" s="12">
        <f>Table1[[#This Row],[pledged]]/Table1[[#This Row],[backers_count]]</f>
        <v>67.132352941176464</v>
      </c>
      <c r="R1617" t="s">
        <v>8325</v>
      </c>
      <c r="S1617" t="s">
        <v>8326</v>
      </c>
      <c r="T1617" s="17">
        <f>(((Table1[[#This Row],[launched_at]]/60)/60)/24)+DATE(1970,1,1)</f>
        <v>40845.050879629627</v>
      </c>
      <c r="U1617" s="17">
        <f>(((Table1[[#This Row],[deadline]]/60)/60)/24)+DATE(1970,1,1)</f>
        <v>40890.092546296299</v>
      </c>
    </row>
    <row r="1618" spans="1:21">
      <c r="A1618">
        <v>1616</v>
      </c>
      <c r="B1618" s="3" t="s">
        <v>1617</v>
      </c>
      <c r="C1618" s="3" t="s">
        <v>5726</v>
      </c>
      <c r="D1618" t="str" cm="1">
        <f t="array" ref="D16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618">
        <v>10000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 s="6">
        <f>Table1[[#This Row],[pledged]]/Table1[[#This Row],[goal]]</f>
        <v>1.042</v>
      </c>
      <c r="Q1618" s="12">
        <f>Table1[[#This Row],[pledged]]/Table1[[#This Row],[backers_count]]</f>
        <v>66.369426751592357</v>
      </c>
      <c r="R1618" t="s">
        <v>8325</v>
      </c>
      <c r="S1618" t="s">
        <v>8326</v>
      </c>
      <c r="T1618" s="17">
        <f>(((Table1[[#This Row],[launched_at]]/60)/60)/24)+DATE(1970,1,1)</f>
        <v>41194.715520833335</v>
      </c>
      <c r="U1618" s="17">
        <f>(((Table1[[#This Row],[deadline]]/60)/60)/24)+DATE(1970,1,1)</f>
        <v>41235.916666666664</v>
      </c>
    </row>
    <row r="1619" spans="1:21">
      <c r="A1619">
        <v>1617</v>
      </c>
      <c r="B1619" s="3" t="s">
        <v>1618</v>
      </c>
      <c r="C1619" s="3" t="s">
        <v>5727</v>
      </c>
      <c r="D1619" t="str" cm="1">
        <f t="array" ref="D16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19">
        <v>7000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 s="6">
        <f>Table1[[#This Row],[pledged]]/Table1[[#This Row],[goal]]</f>
        <v>1.4585714285714286</v>
      </c>
      <c r="Q1619" s="12">
        <f>Table1[[#This Row],[pledged]]/Table1[[#This Row],[backers_count]]</f>
        <v>64.620253164556956</v>
      </c>
      <c r="R1619" t="s">
        <v>8325</v>
      </c>
      <c r="S1619" t="s">
        <v>8326</v>
      </c>
      <c r="T1619" s="17">
        <f>(((Table1[[#This Row],[launched_at]]/60)/60)/24)+DATE(1970,1,1)</f>
        <v>41546.664212962962</v>
      </c>
      <c r="U1619" s="17">
        <f>(((Table1[[#This Row],[deadline]]/60)/60)/24)+DATE(1970,1,1)</f>
        <v>41579.791666666664</v>
      </c>
    </row>
    <row r="1620" spans="1:21">
      <c r="A1620">
        <v>1618</v>
      </c>
      <c r="B1620" s="3" t="s">
        <v>1619</v>
      </c>
      <c r="C1620" s="3" t="s">
        <v>5728</v>
      </c>
      <c r="D1620" t="str" cm="1">
        <f t="array" ref="D16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20">
        <v>1500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 s="6">
        <f>Table1[[#This Row],[pledged]]/Table1[[#This Row],[goal]]</f>
        <v>1.0506666666666666</v>
      </c>
      <c r="Q1620" s="12">
        <f>Table1[[#This Row],[pledged]]/Table1[[#This Row],[backers_count]]</f>
        <v>58.370370370370374</v>
      </c>
      <c r="R1620" t="s">
        <v>8325</v>
      </c>
      <c r="S1620" t="s">
        <v>8326</v>
      </c>
      <c r="T1620" s="17">
        <f>(((Table1[[#This Row],[launched_at]]/60)/60)/24)+DATE(1970,1,1)</f>
        <v>41301.654340277775</v>
      </c>
      <c r="U1620" s="17">
        <f>(((Table1[[#This Row],[deadline]]/60)/60)/24)+DATE(1970,1,1)</f>
        <v>41341.654340277775</v>
      </c>
    </row>
    <row r="1621" spans="1:21">
      <c r="A1621">
        <v>1619</v>
      </c>
      <c r="B1621" s="3" t="s">
        <v>1620</v>
      </c>
      <c r="C1621" s="3" t="s">
        <v>5729</v>
      </c>
      <c r="D1621" t="str" cm="1">
        <f t="array" ref="D16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21">
        <v>1500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 s="6">
        <f>Table1[[#This Row],[pledged]]/Table1[[#This Row],[goal]]</f>
        <v>1.3333333333333333</v>
      </c>
      <c r="Q1621" s="12">
        <f>Table1[[#This Row],[pledged]]/Table1[[#This Row],[backers_count]]</f>
        <v>86.956521739130437</v>
      </c>
      <c r="R1621" t="s">
        <v>8325</v>
      </c>
      <c r="S1621" t="s">
        <v>8326</v>
      </c>
      <c r="T1621" s="17">
        <f>(((Table1[[#This Row],[launched_at]]/60)/60)/24)+DATE(1970,1,1)</f>
        <v>41876.18618055556</v>
      </c>
      <c r="U1621" s="17">
        <f>(((Table1[[#This Row],[deadline]]/60)/60)/24)+DATE(1970,1,1)</f>
        <v>41897.18618055556</v>
      </c>
    </row>
    <row r="1622" spans="1:21">
      <c r="A1622">
        <v>1620</v>
      </c>
      <c r="B1622" s="3" t="s">
        <v>1621</v>
      </c>
      <c r="C1622" s="3" t="s">
        <v>5730</v>
      </c>
      <c r="D1622" t="str" cm="1">
        <f t="array" ref="D16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22">
        <v>1000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 s="6">
        <f>Table1[[#This Row],[pledged]]/Table1[[#This Row],[goal]]</f>
        <v>1.1299999999999999</v>
      </c>
      <c r="Q1622" s="12">
        <f>Table1[[#This Row],[pledged]]/Table1[[#This Row],[backers_count]]</f>
        <v>66.470588235294116</v>
      </c>
      <c r="R1622" t="s">
        <v>8325</v>
      </c>
      <c r="S1622" t="s">
        <v>8326</v>
      </c>
      <c r="T1622" s="17">
        <f>(((Table1[[#This Row],[launched_at]]/60)/60)/24)+DATE(1970,1,1)</f>
        <v>41321.339583333334</v>
      </c>
      <c r="U1622" s="17">
        <f>(((Table1[[#This Row],[deadline]]/60)/60)/24)+DATE(1970,1,1)</f>
        <v>41328.339583333334</v>
      </c>
    </row>
    <row r="1623" spans="1:21">
      <c r="A1623">
        <v>1621</v>
      </c>
      <c r="B1623" s="3" t="s">
        <v>1622</v>
      </c>
      <c r="C1623" s="3" t="s">
        <v>5731</v>
      </c>
      <c r="D1623" t="str" cm="1">
        <f t="array" ref="D16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23">
        <v>5000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 s="6">
        <f>Table1[[#This Row],[pledged]]/Table1[[#This Row],[goal]]</f>
        <v>1.212</v>
      </c>
      <c r="Q1623" s="12">
        <f>Table1[[#This Row],[pledged]]/Table1[[#This Row],[backers_count]]</f>
        <v>163.78378378378378</v>
      </c>
      <c r="R1623" t="s">
        <v>8325</v>
      </c>
      <c r="S1623" t="s">
        <v>8326</v>
      </c>
      <c r="T1623" s="17">
        <f>(((Table1[[#This Row],[launched_at]]/60)/60)/24)+DATE(1970,1,1)</f>
        <v>41003.60665509259</v>
      </c>
      <c r="U1623" s="17">
        <f>(((Table1[[#This Row],[deadline]]/60)/60)/24)+DATE(1970,1,1)</f>
        <v>41057.165972222225</v>
      </c>
    </row>
    <row r="1624" spans="1:21">
      <c r="A1624">
        <v>1622</v>
      </c>
      <c r="B1624" s="3" t="s">
        <v>1623</v>
      </c>
      <c r="C1624" s="3" t="s">
        <v>5732</v>
      </c>
      <c r="D1624" t="str" cm="1">
        <f t="array" ref="D16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24">
        <v>6900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 s="6">
        <f>Table1[[#This Row],[pledged]]/Table1[[#This Row],[goal]]</f>
        <v>1.0172463768115942</v>
      </c>
      <c r="Q1624" s="12">
        <f>Table1[[#This Row],[pledged]]/Table1[[#This Row],[backers_count]]</f>
        <v>107.98461538461538</v>
      </c>
      <c r="R1624" t="s">
        <v>8325</v>
      </c>
      <c r="S1624" t="s">
        <v>8326</v>
      </c>
      <c r="T1624" s="17">
        <f>(((Table1[[#This Row],[launched_at]]/60)/60)/24)+DATE(1970,1,1)</f>
        <v>41950.29483796296</v>
      </c>
      <c r="U1624" s="17">
        <f>(((Table1[[#This Row],[deadline]]/60)/60)/24)+DATE(1970,1,1)</f>
        <v>41990.332638888889</v>
      </c>
    </row>
    <row r="1625" spans="1:21">
      <c r="A1625">
        <v>1623</v>
      </c>
      <c r="B1625" s="3" t="s">
        <v>1624</v>
      </c>
      <c r="C1625" s="3" t="s">
        <v>5733</v>
      </c>
      <c r="D1625" t="str" cm="1">
        <f t="array" ref="D16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625">
        <v>750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 s="6">
        <f>Table1[[#This Row],[pledged]]/Table1[[#This Row],[goal]]</f>
        <v>1.0106666666666666</v>
      </c>
      <c r="Q1625" s="12">
        <f>Table1[[#This Row],[pledged]]/Table1[[#This Row],[backers_count]]</f>
        <v>42.111111111111114</v>
      </c>
      <c r="R1625" t="s">
        <v>8325</v>
      </c>
      <c r="S1625" t="s">
        <v>8326</v>
      </c>
      <c r="T1625" s="17">
        <f>(((Table1[[#This Row],[launched_at]]/60)/60)/24)+DATE(1970,1,1)</f>
        <v>41453.688530092593</v>
      </c>
      <c r="U1625" s="17">
        <f>(((Table1[[#This Row],[deadline]]/60)/60)/24)+DATE(1970,1,1)</f>
        <v>41513.688530092593</v>
      </c>
    </row>
    <row r="1626" spans="1:21">
      <c r="A1626">
        <v>1624</v>
      </c>
      <c r="B1626" s="3" t="s">
        <v>1625</v>
      </c>
      <c r="C1626" s="3" t="s">
        <v>5734</v>
      </c>
      <c r="D1626" t="str" cm="1">
        <f t="array" ref="D16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26">
        <v>1000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 s="6">
        <f>Table1[[#This Row],[pledged]]/Table1[[#This Row],[goal]]</f>
        <v>1.18</v>
      </c>
      <c r="Q1626" s="12">
        <f>Table1[[#This Row],[pledged]]/Table1[[#This Row],[backers_count]]</f>
        <v>47.2</v>
      </c>
      <c r="R1626" t="s">
        <v>8325</v>
      </c>
      <c r="S1626" t="s">
        <v>8326</v>
      </c>
      <c r="T1626" s="17">
        <f>(((Table1[[#This Row],[launched_at]]/60)/60)/24)+DATE(1970,1,1)</f>
        <v>41243.367303240739</v>
      </c>
      <c r="U1626" s="17">
        <f>(((Table1[[#This Row],[deadline]]/60)/60)/24)+DATE(1970,1,1)</f>
        <v>41283.367303240739</v>
      </c>
    </row>
    <row r="1627" spans="1:21">
      <c r="A1627">
        <v>1625</v>
      </c>
      <c r="B1627" s="3" t="s">
        <v>1626</v>
      </c>
      <c r="C1627" s="3" t="s">
        <v>5735</v>
      </c>
      <c r="D1627" t="str" cm="1">
        <f t="array" ref="D16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27">
        <v>7500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 s="6">
        <f>Table1[[#This Row],[pledged]]/Table1[[#This Row],[goal]]</f>
        <v>1.5533333333333332</v>
      </c>
      <c r="Q1627" s="12">
        <f>Table1[[#This Row],[pledged]]/Table1[[#This Row],[backers_count]]</f>
        <v>112.01923076923077</v>
      </c>
      <c r="R1627" t="s">
        <v>8325</v>
      </c>
      <c r="S1627" t="s">
        <v>8326</v>
      </c>
      <c r="T1627" s="17">
        <f>(((Table1[[#This Row],[launched_at]]/60)/60)/24)+DATE(1970,1,1)</f>
        <v>41135.699687500004</v>
      </c>
      <c r="U1627" s="17">
        <f>(((Table1[[#This Row],[deadline]]/60)/60)/24)+DATE(1970,1,1)</f>
        <v>41163.699687500004</v>
      </c>
    </row>
    <row r="1628" spans="1:21">
      <c r="A1628">
        <v>1626</v>
      </c>
      <c r="B1628" s="3" t="s">
        <v>1627</v>
      </c>
      <c r="C1628" s="3" t="s">
        <v>5736</v>
      </c>
      <c r="D1628" t="str" cm="1">
        <f t="array" ref="D16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28">
        <v>8000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 s="6">
        <f>Table1[[#This Row],[pledged]]/Table1[[#This Row],[goal]]</f>
        <v>1.0118750000000001</v>
      </c>
      <c r="Q1628" s="12">
        <f>Table1[[#This Row],[pledged]]/Table1[[#This Row],[backers_count]]</f>
        <v>74.953703703703709</v>
      </c>
      <c r="R1628" t="s">
        <v>8325</v>
      </c>
      <c r="S1628" t="s">
        <v>8326</v>
      </c>
      <c r="T1628" s="17">
        <f>(((Table1[[#This Row],[launched_at]]/60)/60)/24)+DATE(1970,1,1)</f>
        <v>41579.847997685189</v>
      </c>
      <c r="U1628" s="17">
        <f>(((Table1[[#This Row],[deadline]]/60)/60)/24)+DATE(1970,1,1)</f>
        <v>41609.889664351853</v>
      </c>
    </row>
    <row r="1629" spans="1:21">
      <c r="A1629">
        <v>1627</v>
      </c>
      <c r="B1629" s="3" t="s">
        <v>1628</v>
      </c>
      <c r="C1629" s="3" t="s">
        <v>5737</v>
      </c>
      <c r="D1629" t="str" cm="1">
        <f t="array" ref="D16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29">
        <v>2000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 s="6">
        <f>Table1[[#This Row],[pledged]]/Table1[[#This Row],[goal]]</f>
        <v>1.17</v>
      </c>
      <c r="Q1629" s="12">
        <f>Table1[[#This Row],[pledged]]/Table1[[#This Row],[backers_count]]</f>
        <v>61.578947368421055</v>
      </c>
      <c r="R1629" t="s">
        <v>8325</v>
      </c>
      <c r="S1629" t="s">
        <v>8326</v>
      </c>
      <c r="T1629" s="17">
        <f>(((Table1[[#This Row],[launched_at]]/60)/60)/24)+DATE(1970,1,1)</f>
        <v>41205.707048611112</v>
      </c>
      <c r="U1629" s="17">
        <f>(((Table1[[#This Row],[deadline]]/60)/60)/24)+DATE(1970,1,1)</f>
        <v>41239.207638888889</v>
      </c>
    </row>
    <row r="1630" spans="1:21">
      <c r="A1630">
        <v>1628</v>
      </c>
      <c r="B1630" s="3" t="s">
        <v>1629</v>
      </c>
      <c r="C1630" s="3" t="s">
        <v>5738</v>
      </c>
      <c r="D1630" t="str" cm="1">
        <f t="array" ref="D16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30">
        <v>4000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 s="6">
        <f>Table1[[#This Row],[pledged]]/Table1[[#This Row],[goal]]</f>
        <v>1.00925</v>
      </c>
      <c r="Q1630" s="12">
        <f>Table1[[#This Row],[pledged]]/Table1[[#This Row],[backers_count]]</f>
        <v>45.875</v>
      </c>
      <c r="R1630" t="s">
        <v>8325</v>
      </c>
      <c r="S1630" t="s">
        <v>8326</v>
      </c>
      <c r="T1630" s="17">
        <f>(((Table1[[#This Row],[launched_at]]/60)/60)/24)+DATE(1970,1,1)</f>
        <v>41774.737060185187</v>
      </c>
      <c r="U1630" s="17">
        <f>(((Table1[[#This Row],[deadline]]/60)/60)/24)+DATE(1970,1,1)</f>
        <v>41807.737060185187</v>
      </c>
    </row>
    <row r="1631" spans="1:21">
      <c r="A1631">
        <v>1629</v>
      </c>
      <c r="B1631" s="3" t="s">
        <v>1630</v>
      </c>
      <c r="C1631" s="3" t="s">
        <v>5739</v>
      </c>
      <c r="D1631" t="str" cm="1">
        <f t="array" ref="D16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31">
        <v>6000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 s="6">
        <f>Table1[[#This Row],[pledged]]/Table1[[#This Row],[goal]]</f>
        <v>1.0366666666666666</v>
      </c>
      <c r="Q1631" s="12">
        <f>Table1[[#This Row],[pledged]]/Table1[[#This Row],[backers_count]]</f>
        <v>75.853658536585371</v>
      </c>
      <c r="R1631" t="s">
        <v>8325</v>
      </c>
      <c r="S1631" t="s">
        <v>8326</v>
      </c>
      <c r="T1631" s="17">
        <f>(((Table1[[#This Row],[launched_at]]/60)/60)/24)+DATE(1970,1,1)</f>
        <v>41645.867280092592</v>
      </c>
      <c r="U1631" s="17">
        <f>(((Table1[[#This Row],[deadline]]/60)/60)/24)+DATE(1970,1,1)</f>
        <v>41690.867280092592</v>
      </c>
    </row>
    <row r="1632" spans="1:21">
      <c r="A1632">
        <v>1630</v>
      </c>
      <c r="B1632" s="3" t="s">
        <v>1631</v>
      </c>
      <c r="C1632" s="3" t="s">
        <v>5740</v>
      </c>
      <c r="D1632" t="str" cm="1">
        <f t="array" ref="D16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32">
        <v>4000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 s="6">
        <f>Table1[[#This Row],[pledged]]/Table1[[#This Row],[goal]]</f>
        <v>2.6524999999999999</v>
      </c>
      <c r="Q1632" s="12">
        <f>Table1[[#This Row],[pledged]]/Table1[[#This Row],[backers_count]]</f>
        <v>84.206349206349202</v>
      </c>
      <c r="R1632" t="s">
        <v>8325</v>
      </c>
      <c r="S1632" t="s">
        <v>8326</v>
      </c>
      <c r="T1632" s="17">
        <f>(((Table1[[#This Row],[launched_at]]/60)/60)/24)+DATE(1970,1,1)</f>
        <v>40939.837673611109</v>
      </c>
      <c r="U1632" s="17">
        <f>(((Table1[[#This Row],[deadline]]/60)/60)/24)+DATE(1970,1,1)</f>
        <v>40970.290972222225</v>
      </c>
    </row>
    <row r="1633" spans="1:21">
      <c r="A1633">
        <v>1631</v>
      </c>
      <c r="B1633" s="3" t="s">
        <v>1632</v>
      </c>
      <c r="C1633" s="3" t="s">
        <v>5741</v>
      </c>
      <c r="D1633" t="str" cm="1">
        <f t="array" ref="D16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633">
        <v>10000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 s="6">
        <f>Table1[[#This Row],[pledged]]/Table1[[#This Row],[goal]]</f>
        <v>1.5590999999999999</v>
      </c>
      <c r="Q1633" s="12">
        <f>Table1[[#This Row],[pledged]]/Table1[[#This Row],[backers_count]]</f>
        <v>117.22556390977444</v>
      </c>
      <c r="R1633" t="s">
        <v>8325</v>
      </c>
      <c r="S1633" t="s">
        <v>8326</v>
      </c>
      <c r="T1633" s="17">
        <f>(((Table1[[#This Row],[launched_at]]/60)/60)/24)+DATE(1970,1,1)</f>
        <v>41164.859502314815</v>
      </c>
      <c r="U1633" s="17">
        <f>(((Table1[[#This Row],[deadline]]/60)/60)/24)+DATE(1970,1,1)</f>
        <v>41194.859502314815</v>
      </c>
    </row>
    <row r="1634" spans="1:21">
      <c r="A1634">
        <v>1632</v>
      </c>
      <c r="B1634" s="3" t="s">
        <v>1633</v>
      </c>
      <c r="C1634" s="3" t="s">
        <v>5742</v>
      </c>
      <c r="D1634" t="str" cm="1">
        <f t="array" ref="D16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34">
        <v>4000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 s="6">
        <f>Table1[[#This Row],[pledged]]/Table1[[#This Row],[goal]]</f>
        <v>1.0162500000000001</v>
      </c>
      <c r="Q1634" s="12">
        <f>Table1[[#This Row],[pledged]]/Table1[[#This Row],[backers_count]]</f>
        <v>86.489361702127653</v>
      </c>
      <c r="R1634" t="s">
        <v>8325</v>
      </c>
      <c r="S1634" t="s">
        <v>8326</v>
      </c>
      <c r="T1634" s="17">
        <f>(((Table1[[#This Row],[launched_at]]/60)/60)/24)+DATE(1970,1,1)</f>
        <v>40750.340902777774</v>
      </c>
      <c r="U1634" s="17">
        <f>(((Table1[[#This Row],[deadline]]/60)/60)/24)+DATE(1970,1,1)</f>
        <v>40810.340902777774</v>
      </c>
    </row>
    <row r="1635" spans="1:21">
      <c r="A1635">
        <v>1633</v>
      </c>
      <c r="B1635" s="3" t="s">
        <v>1634</v>
      </c>
      <c r="C1635" s="3" t="s">
        <v>5743</v>
      </c>
      <c r="D1635" t="str" cm="1">
        <f t="array" ref="D16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635">
        <v>10000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 s="6">
        <f>Table1[[#This Row],[pledged]]/Table1[[#This Row],[goal]]</f>
        <v>1</v>
      </c>
      <c r="Q1635" s="12">
        <f>Table1[[#This Row],[pledged]]/Table1[[#This Row],[backers_count]]</f>
        <v>172.41379310344828</v>
      </c>
      <c r="R1635" t="s">
        <v>8325</v>
      </c>
      <c r="S1635" t="s">
        <v>8326</v>
      </c>
      <c r="T1635" s="17">
        <f>(((Table1[[#This Row],[launched_at]]/60)/60)/24)+DATE(1970,1,1)</f>
        <v>40896.883750000001</v>
      </c>
      <c r="U1635" s="17">
        <f>(((Table1[[#This Row],[deadline]]/60)/60)/24)+DATE(1970,1,1)</f>
        <v>40924.208333333336</v>
      </c>
    </row>
    <row r="1636" spans="1:21">
      <c r="A1636">
        <v>1634</v>
      </c>
      <c r="B1636" s="3" t="s">
        <v>1635</v>
      </c>
      <c r="C1636" s="3" t="s">
        <v>5744</v>
      </c>
      <c r="D1636" t="str" cm="1">
        <f t="array" ref="D16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36">
        <v>2000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 s="6">
        <f>Table1[[#This Row],[pledged]]/Table1[[#This Row],[goal]]</f>
        <v>1.0049999999999999</v>
      </c>
      <c r="Q1636" s="12">
        <f>Table1[[#This Row],[pledged]]/Table1[[#This Row],[backers_count]]</f>
        <v>62.8125</v>
      </c>
      <c r="R1636" t="s">
        <v>8325</v>
      </c>
      <c r="S1636" t="s">
        <v>8326</v>
      </c>
      <c r="T1636" s="17">
        <f>(((Table1[[#This Row],[launched_at]]/60)/60)/24)+DATE(1970,1,1)</f>
        <v>40658.189826388887</v>
      </c>
      <c r="U1636" s="17">
        <f>(((Table1[[#This Row],[deadline]]/60)/60)/24)+DATE(1970,1,1)</f>
        <v>40696.249305555553</v>
      </c>
    </row>
    <row r="1637" spans="1:21">
      <c r="A1637">
        <v>1635</v>
      </c>
      <c r="B1637" s="3" t="s">
        <v>1636</v>
      </c>
      <c r="C1637" s="3" t="s">
        <v>5745</v>
      </c>
      <c r="D1637" t="str" cm="1">
        <f t="array" ref="D16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37">
        <v>2000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 s="6">
        <f>Table1[[#This Row],[pledged]]/Table1[[#This Row],[goal]]</f>
        <v>1.2529999999999999</v>
      </c>
      <c r="Q1637" s="12">
        <f>Table1[[#This Row],[pledged]]/Table1[[#This Row],[backers_count]]</f>
        <v>67.729729729729726</v>
      </c>
      <c r="R1637" t="s">
        <v>8325</v>
      </c>
      <c r="S1637" t="s">
        <v>8326</v>
      </c>
      <c r="T1637" s="17">
        <f>(((Table1[[#This Row],[launched_at]]/60)/60)/24)+DATE(1970,1,1)</f>
        <v>42502.868761574078</v>
      </c>
      <c r="U1637" s="17">
        <f>(((Table1[[#This Row],[deadline]]/60)/60)/24)+DATE(1970,1,1)</f>
        <v>42562.868761574078</v>
      </c>
    </row>
    <row r="1638" spans="1:21">
      <c r="A1638">
        <v>1636</v>
      </c>
      <c r="B1638" s="3" t="s">
        <v>1637</v>
      </c>
      <c r="C1638" s="3" t="s">
        <v>5746</v>
      </c>
      <c r="D1638" t="str" cm="1">
        <f t="array" ref="D16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38">
        <v>4500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 s="6">
        <f>Table1[[#This Row],[pledged]]/Table1[[#This Row],[goal]]</f>
        <v>1.0355555555555556</v>
      </c>
      <c r="Q1638" s="12">
        <f>Table1[[#This Row],[pledged]]/Table1[[#This Row],[backers_count]]</f>
        <v>53.5632183908046</v>
      </c>
      <c r="R1638" t="s">
        <v>8325</v>
      </c>
      <c r="S1638" t="s">
        <v>8326</v>
      </c>
      <c r="T1638" s="17">
        <f>(((Table1[[#This Row],[launched_at]]/60)/60)/24)+DATE(1970,1,1)</f>
        <v>40663.08666666667</v>
      </c>
      <c r="U1638" s="17">
        <f>(((Table1[[#This Row],[deadline]]/60)/60)/24)+DATE(1970,1,1)</f>
        <v>40706.166666666664</v>
      </c>
    </row>
    <row r="1639" spans="1:21">
      <c r="A1639">
        <v>1637</v>
      </c>
      <c r="B1639" s="3" t="s">
        <v>1638</v>
      </c>
      <c r="C1639" s="3" t="s">
        <v>5747</v>
      </c>
      <c r="D1639" t="str" cm="1">
        <f t="array" ref="D16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639">
        <v>500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 s="6">
        <f>Table1[[#This Row],[pledged]]/Table1[[#This Row],[goal]]</f>
        <v>1.038</v>
      </c>
      <c r="Q1639" s="12">
        <f>Table1[[#This Row],[pledged]]/Table1[[#This Row],[backers_count]]</f>
        <v>34.6</v>
      </c>
      <c r="R1639" t="s">
        <v>8325</v>
      </c>
      <c r="S1639" t="s">
        <v>8326</v>
      </c>
      <c r="T1639" s="17">
        <f>(((Table1[[#This Row],[launched_at]]/60)/60)/24)+DATE(1970,1,1)</f>
        <v>40122.751620370371</v>
      </c>
      <c r="U1639" s="17">
        <f>(((Table1[[#This Row],[deadline]]/60)/60)/24)+DATE(1970,1,1)</f>
        <v>40178.98541666667</v>
      </c>
    </row>
    <row r="1640" spans="1:21">
      <c r="A1640">
        <v>1638</v>
      </c>
      <c r="B1640" s="3" t="s">
        <v>1639</v>
      </c>
      <c r="C1640" s="3" t="s">
        <v>5748</v>
      </c>
      <c r="D1640" t="str" cm="1">
        <f t="array" ref="D16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40">
        <v>1000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 s="6">
        <f>Table1[[#This Row],[pledged]]/Table1[[#This Row],[goal]]</f>
        <v>1.05</v>
      </c>
      <c r="Q1640" s="12">
        <f>Table1[[#This Row],[pledged]]/Table1[[#This Row],[backers_count]]</f>
        <v>38.888888888888886</v>
      </c>
      <c r="R1640" t="s">
        <v>8325</v>
      </c>
      <c r="S1640" t="s">
        <v>8326</v>
      </c>
      <c r="T1640" s="17">
        <f>(((Table1[[#This Row],[launched_at]]/60)/60)/24)+DATE(1970,1,1)</f>
        <v>41288.68712962963</v>
      </c>
      <c r="U1640" s="17">
        <f>(((Table1[[#This Row],[deadline]]/60)/60)/24)+DATE(1970,1,1)</f>
        <v>41333.892361111109</v>
      </c>
    </row>
    <row r="1641" spans="1:21">
      <c r="A1641">
        <v>1639</v>
      </c>
      <c r="B1641" s="3" t="s">
        <v>1640</v>
      </c>
      <c r="C1641" s="3" t="s">
        <v>5749</v>
      </c>
      <c r="D1641" t="str" cm="1">
        <f t="array" ref="D16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41">
        <v>1800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 s="6">
        <f>Table1[[#This Row],[pledged]]/Table1[[#This Row],[goal]]</f>
        <v>1</v>
      </c>
      <c r="Q1641" s="12">
        <f>Table1[[#This Row],[pledged]]/Table1[[#This Row],[backers_count]]</f>
        <v>94.736842105263165</v>
      </c>
      <c r="R1641" t="s">
        <v>8325</v>
      </c>
      <c r="S1641" t="s">
        <v>8326</v>
      </c>
      <c r="T1641" s="17">
        <f>(((Table1[[#This Row],[launched_at]]/60)/60)/24)+DATE(1970,1,1)</f>
        <v>40941.652372685188</v>
      </c>
      <c r="U1641" s="17">
        <f>(((Table1[[#This Row],[deadline]]/60)/60)/24)+DATE(1970,1,1)</f>
        <v>40971.652372685188</v>
      </c>
    </row>
    <row r="1642" spans="1:21">
      <c r="A1642">
        <v>1640</v>
      </c>
      <c r="B1642" s="3" t="s">
        <v>1641</v>
      </c>
      <c r="C1642" s="3" t="s">
        <v>5750</v>
      </c>
      <c r="D1642" t="str" cm="1">
        <f t="array" ref="D16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642">
        <v>400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 s="6">
        <f>Table1[[#This Row],[pledged]]/Table1[[#This Row],[goal]]</f>
        <v>1.6986000000000001</v>
      </c>
      <c r="Q1642" s="12">
        <f>Table1[[#This Row],[pledged]]/Table1[[#This Row],[backers_count]]</f>
        <v>39.967058823529413</v>
      </c>
      <c r="R1642" t="s">
        <v>8325</v>
      </c>
      <c r="S1642" t="s">
        <v>8326</v>
      </c>
      <c r="T1642" s="17">
        <f>(((Table1[[#This Row],[launched_at]]/60)/60)/24)+DATE(1970,1,1)</f>
        <v>40379.23096064815</v>
      </c>
      <c r="U1642" s="17">
        <f>(((Table1[[#This Row],[deadline]]/60)/60)/24)+DATE(1970,1,1)</f>
        <v>40393.082638888889</v>
      </c>
    </row>
    <row r="1643" spans="1:21">
      <c r="A1643">
        <v>1641</v>
      </c>
      <c r="B1643" s="3" t="s">
        <v>1642</v>
      </c>
      <c r="C1643" s="3" t="s">
        <v>5751</v>
      </c>
      <c r="D1643" t="str" cm="1">
        <f t="array" ref="D16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43">
        <v>2500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 s="6">
        <f>Table1[[#This Row],[pledged]]/Table1[[#This Row],[goal]]</f>
        <v>1.014</v>
      </c>
      <c r="Q1643" s="12">
        <f>Table1[[#This Row],[pledged]]/Table1[[#This Row],[backers_count]]</f>
        <v>97.5</v>
      </c>
      <c r="R1643" t="s">
        <v>8325</v>
      </c>
      <c r="S1643" t="s">
        <v>8346</v>
      </c>
      <c r="T1643" s="17">
        <f>(((Table1[[#This Row],[launched_at]]/60)/60)/24)+DATE(1970,1,1)</f>
        <v>41962.596574074079</v>
      </c>
      <c r="U1643" s="17">
        <f>(((Table1[[#This Row],[deadline]]/60)/60)/24)+DATE(1970,1,1)</f>
        <v>41992.596574074079</v>
      </c>
    </row>
    <row r="1644" spans="1:21">
      <c r="A1644">
        <v>1642</v>
      </c>
      <c r="B1644" s="3" t="s">
        <v>1643</v>
      </c>
      <c r="C1644" s="3" t="s">
        <v>5752</v>
      </c>
      <c r="D1644" t="str" cm="1">
        <f t="array" ref="D16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44">
        <v>1200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 s="6">
        <f>Table1[[#This Row],[pledged]]/Table1[[#This Row],[goal]]</f>
        <v>1</v>
      </c>
      <c r="Q1644" s="12">
        <f>Table1[[#This Row],[pledged]]/Table1[[#This Row],[backers_count]]</f>
        <v>42.857142857142854</v>
      </c>
      <c r="R1644" t="s">
        <v>8325</v>
      </c>
      <c r="S1644" t="s">
        <v>8346</v>
      </c>
      <c r="T1644" s="17">
        <f>(((Table1[[#This Row],[launched_at]]/60)/60)/24)+DATE(1970,1,1)</f>
        <v>40688.024618055555</v>
      </c>
      <c r="U1644" s="17">
        <f>(((Table1[[#This Row],[deadline]]/60)/60)/24)+DATE(1970,1,1)</f>
        <v>40708.024618055555</v>
      </c>
    </row>
    <row r="1645" spans="1:21">
      <c r="A1645">
        <v>1643</v>
      </c>
      <c r="B1645" s="3" t="s">
        <v>1644</v>
      </c>
      <c r="C1645" s="3" t="s">
        <v>5753</v>
      </c>
      <c r="D1645" t="str" cm="1">
        <f t="array" ref="D16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45">
        <v>5000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 s="6">
        <f>Table1[[#This Row],[pledged]]/Table1[[#This Row],[goal]]</f>
        <v>1.2470000000000001</v>
      </c>
      <c r="Q1645" s="12">
        <f>Table1[[#This Row],[pledged]]/Table1[[#This Row],[backers_count]]</f>
        <v>168.51351351351352</v>
      </c>
      <c r="R1645" t="s">
        <v>8325</v>
      </c>
      <c r="S1645" t="s">
        <v>8346</v>
      </c>
      <c r="T1645" s="17">
        <f>(((Table1[[#This Row],[launched_at]]/60)/60)/24)+DATE(1970,1,1)</f>
        <v>41146.824212962965</v>
      </c>
      <c r="U1645" s="17">
        <f>(((Table1[[#This Row],[deadline]]/60)/60)/24)+DATE(1970,1,1)</f>
        <v>41176.824212962965</v>
      </c>
    </row>
    <row r="1646" spans="1:21">
      <c r="A1646">
        <v>1644</v>
      </c>
      <c r="B1646" s="3" t="s">
        <v>1645</v>
      </c>
      <c r="C1646" s="3" t="s">
        <v>5754</v>
      </c>
      <c r="D1646" t="str" cm="1">
        <f t="array" ref="D16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646">
        <v>10000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 s="6">
        <f>Table1[[#This Row],[pledged]]/Table1[[#This Row],[goal]]</f>
        <v>1.095</v>
      </c>
      <c r="Q1646" s="12">
        <f>Table1[[#This Row],[pledged]]/Table1[[#This Row],[backers_count]]</f>
        <v>85.546875</v>
      </c>
      <c r="R1646" t="s">
        <v>8325</v>
      </c>
      <c r="S1646" t="s">
        <v>8346</v>
      </c>
      <c r="T1646" s="17">
        <f>(((Table1[[#This Row],[launched_at]]/60)/60)/24)+DATE(1970,1,1)</f>
        <v>41175.05972222222</v>
      </c>
      <c r="U1646" s="17">
        <f>(((Table1[[#This Row],[deadline]]/60)/60)/24)+DATE(1970,1,1)</f>
        <v>41235.101388888892</v>
      </c>
    </row>
    <row r="1647" spans="1:21">
      <c r="A1647">
        <v>1645</v>
      </c>
      <c r="B1647" s="3" t="s">
        <v>1646</v>
      </c>
      <c r="C1647" s="3" t="s">
        <v>5755</v>
      </c>
      <c r="D1647" t="str" cm="1">
        <f t="array" ref="D16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47">
        <v>5000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 s="6">
        <f>Table1[[#This Row],[pledged]]/Table1[[#This Row],[goal]]</f>
        <v>1.1080000000000001</v>
      </c>
      <c r="Q1647" s="12">
        <f>Table1[[#This Row],[pledged]]/Table1[[#This Row],[backers_count]]</f>
        <v>554</v>
      </c>
      <c r="R1647" t="s">
        <v>8325</v>
      </c>
      <c r="S1647" t="s">
        <v>8346</v>
      </c>
      <c r="T1647" s="17">
        <f>(((Table1[[#This Row],[launched_at]]/60)/60)/24)+DATE(1970,1,1)</f>
        <v>41521.617361111108</v>
      </c>
      <c r="U1647" s="17">
        <f>(((Table1[[#This Row],[deadline]]/60)/60)/24)+DATE(1970,1,1)</f>
        <v>41535.617361111108</v>
      </c>
    </row>
    <row r="1648" spans="1:21">
      <c r="A1648">
        <v>1646</v>
      </c>
      <c r="B1648" s="3" t="s">
        <v>1647</v>
      </c>
      <c r="C1648" s="3" t="s">
        <v>5756</v>
      </c>
      <c r="D1648" t="str" cm="1">
        <f t="array" ref="D16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48">
        <v>2000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 s="6">
        <f>Table1[[#This Row],[pledged]]/Table1[[#This Row],[goal]]</f>
        <v>1.1020000000000001</v>
      </c>
      <c r="Q1648" s="12">
        <f>Table1[[#This Row],[pledged]]/Table1[[#This Row],[backers_count]]</f>
        <v>26.554216867469879</v>
      </c>
      <c r="R1648" t="s">
        <v>8325</v>
      </c>
      <c r="S1648" t="s">
        <v>8346</v>
      </c>
      <c r="T1648" s="17">
        <f>(((Table1[[#This Row],[launched_at]]/60)/60)/24)+DATE(1970,1,1)</f>
        <v>41833.450266203705</v>
      </c>
      <c r="U1648" s="17">
        <f>(((Table1[[#This Row],[deadline]]/60)/60)/24)+DATE(1970,1,1)</f>
        <v>41865.757638888892</v>
      </c>
    </row>
    <row r="1649" spans="1:21">
      <c r="A1649">
        <v>1647</v>
      </c>
      <c r="B1649" s="3" t="s">
        <v>1648</v>
      </c>
      <c r="C1649" s="3" t="s">
        <v>5757</v>
      </c>
      <c r="D1649" t="str" cm="1">
        <f t="array" ref="D16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49">
        <v>5000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 s="6">
        <f>Table1[[#This Row],[pledged]]/Table1[[#This Row],[goal]]</f>
        <v>1.0471999999999999</v>
      </c>
      <c r="Q1649" s="12">
        <f>Table1[[#This Row],[pledged]]/Table1[[#This Row],[backers_count]]</f>
        <v>113.82608695652173</v>
      </c>
      <c r="R1649" t="s">
        <v>8325</v>
      </c>
      <c r="S1649" t="s">
        <v>8346</v>
      </c>
      <c r="T1649" s="17">
        <f>(((Table1[[#This Row],[launched_at]]/60)/60)/24)+DATE(1970,1,1)</f>
        <v>41039.409456018519</v>
      </c>
      <c r="U1649" s="17">
        <f>(((Table1[[#This Row],[deadline]]/60)/60)/24)+DATE(1970,1,1)</f>
        <v>41069.409456018519</v>
      </c>
    </row>
    <row r="1650" spans="1:21">
      <c r="A1650">
        <v>1648</v>
      </c>
      <c r="B1650" s="3" t="s">
        <v>1649</v>
      </c>
      <c r="C1650" s="3" t="s">
        <v>5758</v>
      </c>
      <c r="D1650" t="str" cm="1">
        <f t="array" ref="D16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50">
        <v>2300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 s="6">
        <f>Table1[[#This Row],[pledged]]/Table1[[#This Row],[goal]]</f>
        <v>1.2526086956521738</v>
      </c>
      <c r="Q1650" s="12">
        <f>Table1[[#This Row],[pledged]]/Table1[[#This Row],[backers_count]]</f>
        <v>32.011111111111113</v>
      </c>
      <c r="R1650" t="s">
        <v>8325</v>
      </c>
      <c r="S1650" t="s">
        <v>8346</v>
      </c>
      <c r="T1650" s="17">
        <f>(((Table1[[#This Row],[launched_at]]/60)/60)/24)+DATE(1970,1,1)</f>
        <v>40592.704652777778</v>
      </c>
      <c r="U1650" s="17">
        <f>(((Table1[[#This Row],[deadline]]/60)/60)/24)+DATE(1970,1,1)</f>
        <v>40622.662986111114</v>
      </c>
    </row>
    <row r="1651" spans="1:21">
      <c r="A1651">
        <v>1649</v>
      </c>
      <c r="B1651" s="3" t="s">
        <v>1650</v>
      </c>
      <c r="C1651" s="3" t="s">
        <v>5759</v>
      </c>
      <c r="D1651" t="str" cm="1">
        <f t="array" ref="D16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51">
        <v>3800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 s="6">
        <f>Table1[[#This Row],[pledged]]/Table1[[#This Row],[goal]]</f>
        <v>1.0058763157894737</v>
      </c>
      <c r="Q1651" s="12">
        <f>Table1[[#This Row],[pledged]]/Table1[[#This Row],[backers_count]]</f>
        <v>47.189259259259259</v>
      </c>
      <c r="R1651" t="s">
        <v>8325</v>
      </c>
      <c r="S1651" t="s">
        <v>8346</v>
      </c>
      <c r="T1651" s="17">
        <f>(((Table1[[#This Row],[launched_at]]/60)/60)/24)+DATE(1970,1,1)</f>
        <v>41737.684664351851</v>
      </c>
      <c r="U1651" s="17">
        <f>(((Table1[[#This Row],[deadline]]/60)/60)/24)+DATE(1970,1,1)</f>
        <v>41782.684664351851</v>
      </c>
    </row>
    <row r="1652" spans="1:21">
      <c r="A1652">
        <v>1650</v>
      </c>
      <c r="B1652" s="3" t="s">
        <v>1651</v>
      </c>
      <c r="C1652" s="3" t="s">
        <v>5760</v>
      </c>
      <c r="D1652" t="str" cm="1">
        <f t="array" ref="D16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52">
        <v>2000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 s="6">
        <f>Table1[[#This Row],[pledged]]/Table1[[#This Row],[goal]]</f>
        <v>1.4155</v>
      </c>
      <c r="Q1652" s="12">
        <f>Table1[[#This Row],[pledged]]/Table1[[#This Row],[backers_count]]</f>
        <v>88.46875</v>
      </c>
      <c r="R1652" t="s">
        <v>8325</v>
      </c>
      <c r="S1652" t="s">
        <v>8346</v>
      </c>
      <c r="T1652" s="17">
        <f>(((Table1[[#This Row],[launched_at]]/60)/60)/24)+DATE(1970,1,1)</f>
        <v>41526.435613425929</v>
      </c>
      <c r="U1652" s="17">
        <f>(((Table1[[#This Row],[deadline]]/60)/60)/24)+DATE(1970,1,1)</f>
        <v>41556.435613425929</v>
      </c>
    </row>
    <row r="1653" spans="1:21">
      <c r="A1653">
        <v>1651</v>
      </c>
      <c r="B1653" s="3" t="s">
        <v>1652</v>
      </c>
      <c r="C1653" s="3" t="s">
        <v>5761</v>
      </c>
      <c r="D1653" t="str" cm="1">
        <f t="array" ref="D16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53">
        <v>2000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 s="6">
        <f>Table1[[#This Row],[pledged]]/Table1[[#This Row],[goal]]</f>
        <v>1.0075000000000001</v>
      </c>
      <c r="Q1653" s="12">
        <f>Table1[[#This Row],[pledged]]/Table1[[#This Row],[backers_count]]</f>
        <v>100.75</v>
      </c>
      <c r="R1653" t="s">
        <v>8325</v>
      </c>
      <c r="S1653" t="s">
        <v>8346</v>
      </c>
      <c r="T1653" s="17">
        <f>(((Table1[[#This Row],[launched_at]]/60)/60)/24)+DATE(1970,1,1)</f>
        <v>40625.900694444441</v>
      </c>
      <c r="U1653" s="17">
        <f>(((Table1[[#This Row],[deadline]]/60)/60)/24)+DATE(1970,1,1)</f>
        <v>40659.290972222225</v>
      </c>
    </row>
    <row r="1654" spans="1:21">
      <c r="A1654">
        <v>1652</v>
      </c>
      <c r="B1654" s="3" t="s">
        <v>1653</v>
      </c>
      <c r="C1654" s="3" t="s">
        <v>5762</v>
      </c>
      <c r="D1654" t="str" cm="1">
        <f t="array" ref="D16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54">
        <v>4500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 s="6">
        <f>Table1[[#This Row],[pledged]]/Table1[[#This Row],[goal]]</f>
        <v>1.0066666666666666</v>
      </c>
      <c r="Q1654" s="12">
        <f>Table1[[#This Row],[pledged]]/Table1[[#This Row],[backers_count]]</f>
        <v>64.714285714285708</v>
      </c>
      <c r="R1654" t="s">
        <v>8325</v>
      </c>
      <c r="S1654" t="s">
        <v>8346</v>
      </c>
      <c r="T1654" s="17">
        <f>(((Table1[[#This Row],[launched_at]]/60)/60)/24)+DATE(1970,1,1)</f>
        <v>41572.492974537039</v>
      </c>
      <c r="U1654" s="17">
        <f>(((Table1[[#This Row],[deadline]]/60)/60)/24)+DATE(1970,1,1)</f>
        <v>41602.534641203703</v>
      </c>
    </row>
    <row r="1655" spans="1:21">
      <c r="A1655">
        <v>1653</v>
      </c>
      <c r="B1655" s="3" t="s">
        <v>1654</v>
      </c>
      <c r="C1655" s="3" t="s">
        <v>5763</v>
      </c>
      <c r="D1655" t="str" cm="1">
        <f t="array" ref="D16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55">
        <v>5000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 s="6">
        <f>Table1[[#This Row],[pledged]]/Table1[[#This Row],[goal]]</f>
        <v>1.7423040000000001</v>
      </c>
      <c r="Q1655" s="12">
        <f>Table1[[#This Row],[pledged]]/Table1[[#This Row],[backers_count]]</f>
        <v>51.854285714285716</v>
      </c>
      <c r="R1655" t="s">
        <v>8325</v>
      </c>
      <c r="S1655" t="s">
        <v>8346</v>
      </c>
      <c r="T1655" s="17">
        <f>(((Table1[[#This Row],[launched_at]]/60)/60)/24)+DATE(1970,1,1)</f>
        <v>40626.834444444445</v>
      </c>
      <c r="U1655" s="17">
        <f>(((Table1[[#This Row],[deadline]]/60)/60)/24)+DATE(1970,1,1)</f>
        <v>40657.834444444445</v>
      </c>
    </row>
    <row r="1656" spans="1:21">
      <c r="A1656">
        <v>1654</v>
      </c>
      <c r="B1656" s="3" t="s">
        <v>1655</v>
      </c>
      <c r="C1656" s="3" t="s">
        <v>5764</v>
      </c>
      <c r="D1656" t="str" cm="1">
        <f t="array" ref="D16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56">
        <v>1100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 s="6">
        <f>Table1[[#This Row],[pledged]]/Table1[[#This Row],[goal]]</f>
        <v>1.199090909090909</v>
      </c>
      <c r="Q1656" s="12">
        <f>Table1[[#This Row],[pledged]]/Table1[[#This Row],[backers_count]]</f>
        <v>38.794117647058826</v>
      </c>
      <c r="R1656" t="s">
        <v>8325</v>
      </c>
      <c r="S1656" t="s">
        <v>8346</v>
      </c>
      <c r="T1656" s="17">
        <f>(((Table1[[#This Row],[launched_at]]/60)/60)/24)+DATE(1970,1,1)</f>
        <v>40987.890740740739</v>
      </c>
      <c r="U1656" s="17">
        <f>(((Table1[[#This Row],[deadline]]/60)/60)/24)+DATE(1970,1,1)</f>
        <v>41017.890740740739</v>
      </c>
    </row>
    <row r="1657" spans="1:21">
      <c r="A1657">
        <v>1655</v>
      </c>
      <c r="B1657" s="3" t="s">
        <v>1656</v>
      </c>
      <c r="C1657" s="3" t="s">
        <v>5765</v>
      </c>
      <c r="D1657" t="str" cm="1">
        <f t="array" ref="D16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57">
        <v>1500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 s="6">
        <f>Table1[[#This Row],[pledged]]/Table1[[#This Row],[goal]]</f>
        <v>1.4286666666666668</v>
      </c>
      <c r="Q1657" s="12">
        <f>Table1[[#This Row],[pledged]]/Table1[[#This Row],[backers_count]]</f>
        <v>44.645833333333336</v>
      </c>
      <c r="R1657" t="s">
        <v>8325</v>
      </c>
      <c r="S1657" t="s">
        <v>8346</v>
      </c>
      <c r="T1657" s="17">
        <f>(((Table1[[#This Row],[launched_at]]/60)/60)/24)+DATE(1970,1,1)</f>
        <v>40974.791898148149</v>
      </c>
      <c r="U1657" s="17">
        <f>(((Table1[[#This Row],[deadline]]/60)/60)/24)+DATE(1970,1,1)</f>
        <v>41004.750231481477</v>
      </c>
    </row>
    <row r="1658" spans="1:21" ht="28.8">
      <c r="A1658">
        <v>1656</v>
      </c>
      <c r="B1658" s="3" t="s">
        <v>1657</v>
      </c>
      <c r="C1658" s="3" t="s">
        <v>5766</v>
      </c>
      <c r="D1658" t="str" cm="1">
        <f t="array" ref="D16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58">
        <v>7500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 s="6">
        <f>Table1[[#This Row],[pledged]]/Table1[[#This Row],[goal]]</f>
        <v>1.0033493333333334</v>
      </c>
      <c r="Q1658" s="12">
        <f>Table1[[#This Row],[pledged]]/Table1[[#This Row],[backers_count]]</f>
        <v>156.77333333333334</v>
      </c>
      <c r="R1658" t="s">
        <v>8325</v>
      </c>
      <c r="S1658" t="s">
        <v>8346</v>
      </c>
      <c r="T1658" s="17">
        <f>(((Table1[[#This Row],[launched_at]]/60)/60)/24)+DATE(1970,1,1)</f>
        <v>41226.928842592592</v>
      </c>
      <c r="U1658" s="17">
        <f>(((Table1[[#This Row],[deadline]]/60)/60)/24)+DATE(1970,1,1)</f>
        <v>41256.928842592592</v>
      </c>
    </row>
    <row r="1659" spans="1:21">
      <c r="A1659">
        <v>1657</v>
      </c>
      <c r="B1659" s="3" t="s">
        <v>1658</v>
      </c>
      <c r="C1659" s="3" t="s">
        <v>5767</v>
      </c>
      <c r="D1659" t="str" cm="1">
        <f t="array" ref="D16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659">
        <v>25000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 s="6">
        <f>Table1[[#This Row],[pledged]]/Table1[[#This Row],[goal]]</f>
        <v>1.0493380000000001</v>
      </c>
      <c r="Q1659" s="12">
        <f>Table1[[#This Row],[pledged]]/Table1[[#This Row],[backers_count]]</f>
        <v>118.70339366515837</v>
      </c>
      <c r="R1659" t="s">
        <v>8325</v>
      </c>
      <c r="S1659" t="s">
        <v>8346</v>
      </c>
      <c r="T1659" s="17">
        <f>(((Table1[[#This Row],[launched_at]]/60)/60)/24)+DATE(1970,1,1)</f>
        <v>41023.782037037039</v>
      </c>
      <c r="U1659" s="17">
        <f>(((Table1[[#This Row],[deadline]]/60)/60)/24)+DATE(1970,1,1)</f>
        <v>41053.782037037039</v>
      </c>
    </row>
    <row r="1660" spans="1:21">
      <c r="A1660">
        <v>1658</v>
      </c>
      <c r="B1660" s="3" t="s">
        <v>1659</v>
      </c>
      <c r="C1660" s="3" t="s">
        <v>5768</v>
      </c>
      <c r="D1660" t="str" cm="1">
        <f t="array" ref="D16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60">
        <v>6000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 s="6">
        <f>Table1[[#This Row],[pledged]]/Table1[[#This Row],[goal]]</f>
        <v>1.3223333333333334</v>
      </c>
      <c r="Q1660" s="12">
        <f>Table1[[#This Row],[pledged]]/Table1[[#This Row],[backers_count]]</f>
        <v>74.149532710280369</v>
      </c>
      <c r="R1660" t="s">
        <v>8325</v>
      </c>
      <c r="S1660" t="s">
        <v>8346</v>
      </c>
      <c r="T1660" s="17">
        <f>(((Table1[[#This Row],[launched_at]]/60)/60)/24)+DATE(1970,1,1)</f>
        <v>41223.22184027778</v>
      </c>
      <c r="U1660" s="17">
        <f>(((Table1[[#This Row],[deadline]]/60)/60)/24)+DATE(1970,1,1)</f>
        <v>41261.597222222219</v>
      </c>
    </row>
    <row r="1661" spans="1:21">
      <c r="A1661">
        <v>1659</v>
      </c>
      <c r="B1661" s="3" t="s">
        <v>1660</v>
      </c>
      <c r="C1661" s="3" t="s">
        <v>5769</v>
      </c>
      <c r="D1661" t="str" cm="1">
        <f t="array" ref="D16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661">
        <v>500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 s="6">
        <f>Table1[[#This Row],[pledged]]/Table1[[#This Row],[goal]]</f>
        <v>1.1279999999999999</v>
      </c>
      <c r="Q1661" s="12">
        <f>Table1[[#This Row],[pledged]]/Table1[[#This Row],[backers_count]]</f>
        <v>12.533333333333333</v>
      </c>
      <c r="R1661" t="s">
        <v>8325</v>
      </c>
      <c r="S1661" t="s">
        <v>8346</v>
      </c>
      <c r="T1661" s="17">
        <f>(((Table1[[#This Row],[launched_at]]/60)/60)/24)+DATE(1970,1,1)</f>
        <v>41596.913437499999</v>
      </c>
      <c r="U1661" s="17">
        <f>(((Table1[[#This Row],[deadline]]/60)/60)/24)+DATE(1970,1,1)</f>
        <v>41625.5</v>
      </c>
    </row>
    <row r="1662" spans="1:21">
      <c r="A1662">
        <v>1660</v>
      </c>
      <c r="B1662" s="3" t="s">
        <v>1661</v>
      </c>
      <c r="C1662" s="3" t="s">
        <v>5770</v>
      </c>
      <c r="D1662" t="str" cm="1">
        <f t="array" ref="D16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662">
        <v>80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 s="6">
        <f>Table1[[#This Row],[pledged]]/Table1[[#This Row],[goal]]</f>
        <v>12.5375</v>
      </c>
      <c r="Q1662" s="12">
        <f>Table1[[#This Row],[pledged]]/Table1[[#This Row],[backers_count]]</f>
        <v>27.861111111111111</v>
      </c>
      <c r="R1662" t="s">
        <v>8325</v>
      </c>
      <c r="S1662" t="s">
        <v>8346</v>
      </c>
      <c r="T1662" s="17">
        <f>(((Table1[[#This Row],[launched_at]]/60)/60)/24)+DATE(1970,1,1)</f>
        <v>42459.693865740745</v>
      </c>
      <c r="U1662" s="17">
        <f>(((Table1[[#This Row],[deadline]]/60)/60)/24)+DATE(1970,1,1)</f>
        <v>42490.915972222225</v>
      </c>
    </row>
    <row r="1663" spans="1:21" ht="28.8">
      <c r="A1663">
        <v>1661</v>
      </c>
      <c r="B1663" s="3" t="s">
        <v>1662</v>
      </c>
      <c r="C1663" s="3" t="s">
        <v>5771</v>
      </c>
      <c r="D1663" t="str" cm="1">
        <f t="array" ref="D16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63">
        <v>7900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 s="6">
        <f>Table1[[#This Row],[pledged]]/Table1[[#This Row],[goal]]</f>
        <v>1.0250632911392406</v>
      </c>
      <c r="Q1663" s="12">
        <f>Table1[[#This Row],[pledged]]/Table1[[#This Row],[backers_count]]</f>
        <v>80.178217821782184</v>
      </c>
      <c r="R1663" t="s">
        <v>8325</v>
      </c>
      <c r="S1663" t="s">
        <v>8346</v>
      </c>
      <c r="T1663" s="17">
        <f>(((Table1[[#This Row],[launched_at]]/60)/60)/24)+DATE(1970,1,1)</f>
        <v>42343.998043981483</v>
      </c>
      <c r="U1663" s="17">
        <f>(((Table1[[#This Row],[deadline]]/60)/60)/24)+DATE(1970,1,1)</f>
        <v>42386.875</v>
      </c>
    </row>
    <row r="1664" spans="1:21">
      <c r="A1664">
        <v>1662</v>
      </c>
      <c r="B1664" s="3" t="s">
        <v>1663</v>
      </c>
      <c r="C1664" s="3" t="s">
        <v>5772</v>
      </c>
      <c r="D1664" t="str" cm="1">
        <f t="array" ref="D16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64">
        <v>8000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 s="6">
        <f>Table1[[#This Row],[pledged]]/Table1[[#This Row],[goal]]</f>
        <v>1.026375</v>
      </c>
      <c r="Q1664" s="12">
        <f>Table1[[#This Row],[pledged]]/Table1[[#This Row],[backers_count]]</f>
        <v>132.43548387096774</v>
      </c>
      <c r="R1664" t="s">
        <v>8325</v>
      </c>
      <c r="S1664" t="s">
        <v>8346</v>
      </c>
      <c r="T1664" s="17">
        <f>(((Table1[[#This Row],[launched_at]]/60)/60)/24)+DATE(1970,1,1)</f>
        <v>40848.198333333334</v>
      </c>
      <c r="U1664" s="17">
        <f>(((Table1[[#This Row],[deadline]]/60)/60)/24)+DATE(1970,1,1)</f>
        <v>40908.239999999998</v>
      </c>
    </row>
    <row r="1665" spans="1:21">
      <c r="A1665">
        <v>1663</v>
      </c>
      <c r="B1665" s="3" t="s">
        <v>1664</v>
      </c>
      <c r="C1665" s="3" t="s">
        <v>5773</v>
      </c>
      <c r="D1665" t="str" cm="1">
        <f t="array" ref="D16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65">
        <v>1000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 s="6">
        <f>Table1[[#This Row],[pledged]]/Table1[[#This Row],[goal]]</f>
        <v>1.08</v>
      </c>
      <c r="Q1665" s="12">
        <f>Table1[[#This Row],[pledged]]/Table1[[#This Row],[backers_count]]</f>
        <v>33.75</v>
      </c>
      <c r="R1665" t="s">
        <v>8325</v>
      </c>
      <c r="S1665" t="s">
        <v>8346</v>
      </c>
      <c r="T1665" s="17">
        <f>(((Table1[[#This Row],[launched_at]]/60)/60)/24)+DATE(1970,1,1)</f>
        <v>42006.02207175926</v>
      </c>
      <c r="U1665" s="17">
        <f>(((Table1[[#This Row],[deadline]]/60)/60)/24)+DATE(1970,1,1)</f>
        <v>42036.02207175926</v>
      </c>
    </row>
    <row r="1666" spans="1:21">
      <c r="A1666">
        <v>1664</v>
      </c>
      <c r="B1666" s="3" t="s">
        <v>1665</v>
      </c>
      <c r="C1666" s="3" t="s">
        <v>5774</v>
      </c>
      <c r="D1666" t="str" cm="1">
        <f t="array" ref="D16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66">
        <v>2500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 s="6">
        <f>Table1[[#This Row],[pledged]]/Table1[[#This Row],[goal]]</f>
        <v>1.2240879999999998</v>
      </c>
      <c r="Q1666" s="12">
        <f>Table1[[#This Row],[pledged]]/Table1[[#This Row],[backers_count]]</f>
        <v>34.384494382022467</v>
      </c>
      <c r="R1666" t="s">
        <v>8325</v>
      </c>
      <c r="S1666" t="s">
        <v>8346</v>
      </c>
      <c r="T1666" s="17">
        <f>(((Table1[[#This Row],[launched_at]]/60)/60)/24)+DATE(1970,1,1)</f>
        <v>40939.761782407404</v>
      </c>
      <c r="U1666" s="17">
        <f>(((Table1[[#This Row],[deadline]]/60)/60)/24)+DATE(1970,1,1)</f>
        <v>40984.165972222225</v>
      </c>
    </row>
    <row r="1667" spans="1:21">
      <c r="A1667">
        <v>1665</v>
      </c>
      <c r="B1667" s="3" t="s">
        <v>1666</v>
      </c>
      <c r="C1667" s="3" t="s">
        <v>5775</v>
      </c>
      <c r="D1667" t="str" cm="1">
        <f t="array" ref="D16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67">
        <v>3500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 s="6">
        <f>Table1[[#This Row],[pledged]]/Table1[[#This Row],[goal]]</f>
        <v>1.1945714285714286</v>
      </c>
      <c r="Q1667" s="12">
        <f>Table1[[#This Row],[pledged]]/Table1[[#This Row],[backers_count]]</f>
        <v>44.956989247311824</v>
      </c>
      <c r="R1667" t="s">
        <v>8325</v>
      </c>
      <c r="S1667" t="s">
        <v>8346</v>
      </c>
      <c r="T1667" s="17">
        <f>(((Table1[[#This Row],[launched_at]]/60)/60)/24)+DATE(1970,1,1)</f>
        <v>40564.649456018517</v>
      </c>
      <c r="U1667" s="17">
        <f>(((Table1[[#This Row],[deadline]]/60)/60)/24)+DATE(1970,1,1)</f>
        <v>40596.125</v>
      </c>
    </row>
    <row r="1668" spans="1:21">
      <c r="A1668">
        <v>1666</v>
      </c>
      <c r="B1668" s="3" t="s">
        <v>1667</v>
      </c>
      <c r="C1668" s="3" t="s">
        <v>5776</v>
      </c>
      <c r="D1668" t="str" cm="1">
        <f t="array" ref="D16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68">
        <v>2500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 s="6">
        <f>Table1[[#This Row],[pledged]]/Table1[[#This Row],[goal]]</f>
        <v>1.6088</v>
      </c>
      <c r="Q1668" s="12">
        <f>Table1[[#This Row],[pledged]]/Table1[[#This Row],[backers_count]]</f>
        <v>41.04081632653061</v>
      </c>
      <c r="R1668" t="s">
        <v>8325</v>
      </c>
      <c r="S1668" t="s">
        <v>8346</v>
      </c>
      <c r="T1668" s="17">
        <f>(((Table1[[#This Row],[launched_at]]/60)/60)/24)+DATE(1970,1,1)</f>
        <v>41331.253159722226</v>
      </c>
      <c r="U1668" s="17">
        <f>(((Table1[[#This Row],[deadline]]/60)/60)/24)+DATE(1970,1,1)</f>
        <v>41361.211493055554</v>
      </c>
    </row>
    <row r="1669" spans="1:21">
      <c r="A1669">
        <v>1667</v>
      </c>
      <c r="B1669" s="3" t="s">
        <v>1668</v>
      </c>
      <c r="C1669" s="3" t="s">
        <v>5777</v>
      </c>
      <c r="D1669" t="str" cm="1">
        <f t="array" ref="D16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69">
        <v>3400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 s="6">
        <f>Table1[[#This Row],[pledged]]/Table1[[#This Row],[goal]]</f>
        <v>1.2685294117647059</v>
      </c>
      <c r="Q1669" s="12">
        <f>Table1[[#This Row],[pledged]]/Table1[[#This Row],[backers_count]]</f>
        <v>52.597560975609753</v>
      </c>
      <c r="R1669" t="s">
        <v>8325</v>
      </c>
      <c r="S1669" t="s">
        <v>8346</v>
      </c>
      <c r="T1669" s="17">
        <f>(((Table1[[#This Row],[launched_at]]/60)/60)/24)+DATE(1970,1,1)</f>
        <v>41682.0705787037</v>
      </c>
      <c r="U1669" s="17">
        <f>(((Table1[[#This Row],[deadline]]/60)/60)/24)+DATE(1970,1,1)</f>
        <v>41709.290972222225</v>
      </c>
    </row>
    <row r="1670" spans="1:21">
      <c r="A1670">
        <v>1668</v>
      </c>
      <c r="B1670" s="3" t="s">
        <v>1669</v>
      </c>
      <c r="C1670" s="3" t="s">
        <v>5778</v>
      </c>
      <c r="D1670" t="str" cm="1">
        <f t="array" ref="D16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70">
        <v>8000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 s="6">
        <f>Table1[[#This Row],[pledged]]/Table1[[#This Row],[goal]]</f>
        <v>1.026375</v>
      </c>
      <c r="Q1670" s="12">
        <f>Table1[[#This Row],[pledged]]/Table1[[#This Row],[backers_count]]</f>
        <v>70.784482758620683</v>
      </c>
      <c r="R1670" t="s">
        <v>8325</v>
      </c>
      <c r="S1670" t="s">
        <v>8346</v>
      </c>
      <c r="T1670" s="17">
        <f>(((Table1[[#This Row],[launched_at]]/60)/60)/24)+DATE(1970,1,1)</f>
        <v>40845.14975694444</v>
      </c>
      <c r="U1670" s="17">
        <f>(((Table1[[#This Row],[deadline]]/60)/60)/24)+DATE(1970,1,1)</f>
        <v>40875.191423611112</v>
      </c>
    </row>
    <row r="1671" spans="1:21" ht="28.8">
      <c r="A1671">
        <v>1669</v>
      </c>
      <c r="B1671" s="3" t="s">
        <v>1670</v>
      </c>
      <c r="C1671" s="3" t="s">
        <v>5779</v>
      </c>
      <c r="D1671" t="str" cm="1">
        <f t="array" ref="D16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71">
        <v>2000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 s="6">
        <f>Table1[[#This Row],[pledged]]/Table1[[#This Row],[goal]]</f>
        <v>1.3975</v>
      </c>
      <c r="Q1671" s="12">
        <f>Table1[[#This Row],[pledged]]/Table1[[#This Row],[backers_count]]</f>
        <v>53.75</v>
      </c>
      <c r="R1671" t="s">
        <v>8325</v>
      </c>
      <c r="S1671" t="s">
        <v>8346</v>
      </c>
      <c r="T1671" s="17">
        <f>(((Table1[[#This Row],[launched_at]]/60)/60)/24)+DATE(1970,1,1)</f>
        <v>42461.885138888887</v>
      </c>
      <c r="U1671" s="17">
        <f>(((Table1[[#This Row],[deadline]]/60)/60)/24)+DATE(1970,1,1)</f>
        <v>42521.885138888887</v>
      </c>
    </row>
    <row r="1672" spans="1:21">
      <c r="A1672">
        <v>1670</v>
      </c>
      <c r="B1672" s="3" t="s">
        <v>1671</v>
      </c>
      <c r="C1672" s="3" t="s">
        <v>5780</v>
      </c>
      <c r="D1672" t="str" cm="1">
        <f t="array" ref="D16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72">
        <v>1000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 s="6">
        <f>Table1[[#This Row],[pledged]]/Table1[[#This Row],[goal]]</f>
        <v>1.026</v>
      </c>
      <c r="Q1672" s="12">
        <f>Table1[[#This Row],[pledged]]/Table1[[#This Row],[backers_count]]</f>
        <v>44.608695652173914</v>
      </c>
      <c r="R1672" t="s">
        <v>8325</v>
      </c>
      <c r="S1672" t="s">
        <v>8346</v>
      </c>
      <c r="T1672" s="17">
        <f>(((Table1[[#This Row],[launched_at]]/60)/60)/24)+DATE(1970,1,1)</f>
        <v>40313.930543981485</v>
      </c>
      <c r="U1672" s="17">
        <f>(((Table1[[#This Row],[deadline]]/60)/60)/24)+DATE(1970,1,1)</f>
        <v>40364.166666666664</v>
      </c>
    </row>
    <row r="1673" spans="1:21">
      <c r="A1673">
        <v>1671</v>
      </c>
      <c r="B1673" s="3" t="s">
        <v>1672</v>
      </c>
      <c r="C1673" s="3" t="s">
        <v>5781</v>
      </c>
      <c r="D1673" t="str" cm="1">
        <f t="array" ref="D16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73">
        <v>2000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 s="6">
        <f>Table1[[#This Row],[pledged]]/Table1[[#This Row],[goal]]</f>
        <v>1.0067349999999999</v>
      </c>
      <c r="Q1673" s="12">
        <f>Table1[[#This Row],[pledged]]/Table1[[#This Row],[backers_count]]</f>
        <v>26.148961038961041</v>
      </c>
      <c r="R1673" t="s">
        <v>8325</v>
      </c>
      <c r="S1673" t="s">
        <v>8346</v>
      </c>
      <c r="T1673" s="17">
        <f>(((Table1[[#This Row],[launched_at]]/60)/60)/24)+DATE(1970,1,1)</f>
        <v>42553.54414351852</v>
      </c>
      <c r="U1673" s="17">
        <f>(((Table1[[#This Row],[deadline]]/60)/60)/24)+DATE(1970,1,1)</f>
        <v>42583.54414351852</v>
      </c>
    </row>
    <row r="1674" spans="1:21">
      <c r="A1674">
        <v>1672</v>
      </c>
      <c r="B1674" s="3" t="s">
        <v>1673</v>
      </c>
      <c r="C1674" s="3" t="s">
        <v>5782</v>
      </c>
      <c r="D1674" t="str" cm="1">
        <f t="array" ref="D16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74">
        <v>1700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 s="6">
        <f>Table1[[#This Row],[pledged]]/Table1[[#This Row],[goal]]</f>
        <v>1.1294117647058823</v>
      </c>
      <c r="Q1674" s="12">
        <f>Table1[[#This Row],[pledged]]/Table1[[#This Row],[backers_count]]</f>
        <v>39.183673469387756</v>
      </c>
      <c r="R1674" t="s">
        <v>8325</v>
      </c>
      <c r="S1674" t="s">
        <v>8346</v>
      </c>
      <c r="T1674" s="17">
        <f>(((Table1[[#This Row],[launched_at]]/60)/60)/24)+DATE(1970,1,1)</f>
        <v>41034.656597222223</v>
      </c>
      <c r="U1674" s="17">
        <f>(((Table1[[#This Row],[deadline]]/60)/60)/24)+DATE(1970,1,1)</f>
        <v>41064.656597222223</v>
      </c>
    </row>
    <row r="1675" spans="1:21">
      <c r="A1675">
        <v>1673</v>
      </c>
      <c r="B1675" s="3" t="s">
        <v>1674</v>
      </c>
      <c r="C1675" s="3" t="s">
        <v>5783</v>
      </c>
      <c r="D1675" t="str" cm="1">
        <f t="array" ref="D16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75">
        <v>2100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 s="6">
        <f>Table1[[#This Row],[pledged]]/Table1[[#This Row],[goal]]</f>
        <v>1.2809523809523808</v>
      </c>
      <c r="Q1675" s="12">
        <f>Table1[[#This Row],[pledged]]/Table1[[#This Row],[backers_count]]</f>
        <v>45.593220338983052</v>
      </c>
      <c r="R1675" t="s">
        <v>8325</v>
      </c>
      <c r="S1675" t="s">
        <v>8346</v>
      </c>
      <c r="T1675" s="17">
        <f>(((Table1[[#This Row],[launched_at]]/60)/60)/24)+DATE(1970,1,1)</f>
        <v>42039.878379629634</v>
      </c>
      <c r="U1675" s="17">
        <f>(((Table1[[#This Row],[deadline]]/60)/60)/24)+DATE(1970,1,1)</f>
        <v>42069.878379629634</v>
      </c>
    </row>
    <row r="1676" spans="1:21">
      <c r="A1676">
        <v>1674</v>
      </c>
      <c r="B1676" s="3" t="s">
        <v>1675</v>
      </c>
      <c r="C1676" s="3" t="s">
        <v>5784</v>
      </c>
      <c r="D1676" t="str" cm="1">
        <f t="array" ref="D16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76">
        <v>5000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 s="6">
        <f>Table1[[#This Row],[pledged]]/Table1[[#This Row],[goal]]</f>
        <v>2.0169999999999999</v>
      </c>
      <c r="Q1676" s="12">
        <f>Table1[[#This Row],[pledged]]/Table1[[#This Row],[backers_count]]</f>
        <v>89.247787610619469</v>
      </c>
      <c r="R1676" t="s">
        <v>8325</v>
      </c>
      <c r="S1676" t="s">
        <v>8346</v>
      </c>
      <c r="T1676" s="17">
        <f>(((Table1[[#This Row],[launched_at]]/60)/60)/24)+DATE(1970,1,1)</f>
        <v>42569.605393518519</v>
      </c>
      <c r="U1676" s="17">
        <f>(((Table1[[#This Row],[deadline]]/60)/60)/24)+DATE(1970,1,1)</f>
        <v>42600.290972222225</v>
      </c>
    </row>
    <row r="1677" spans="1:21">
      <c r="A1677">
        <v>1675</v>
      </c>
      <c r="B1677" s="3" t="s">
        <v>1676</v>
      </c>
      <c r="C1677" s="3" t="s">
        <v>5785</v>
      </c>
      <c r="D1677" t="str" cm="1">
        <f t="array" ref="D16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77">
        <v>1000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 s="6">
        <f>Table1[[#This Row],[pledged]]/Table1[[#This Row],[goal]]</f>
        <v>1.37416</v>
      </c>
      <c r="Q1677" s="12">
        <f>Table1[[#This Row],[pledged]]/Table1[[#This Row],[backers_count]]</f>
        <v>40.416470588235299</v>
      </c>
      <c r="R1677" t="s">
        <v>8325</v>
      </c>
      <c r="S1677" t="s">
        <v>8346</v>
      </c>
      <c r="T1677" s="17">
        <f>(((Table1[[#This Row],[launched_at]]/60)/60)/24)+DATE(1970,1,1)</f>
        <v>40802.733101851853</v>
      </c>
      <c r="U1677" s="17">
        <f>(((Table1[[#This Row],[deadline]]/60)/60)/24)+DATE(1970,1,1)</f>
        <v>40832.918749999997</v>
      </c>
    </row>
    <row r="1678" spans="1:21">
      <c r="A1678">
        <v>1676</v>
      </c>
      <c r="B1678" s="3" t="s">
        <v>1677</v>
      </c>
      <c r="C1678" s="3" t="s">
        <v>5786</v>
      </c>
      <c r="D1678" t="str" cm="1">
        <f t="array" ref="D16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78">
        <v>3000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 s="6">
        <f>Table1[[#This Row],[pledged]]/Table1[[#This Row],[goal]]</f>
        <v>1.1533333333333333</v>
      </c>
      <c r="Q1678" s="12">
        <f>Table1[[#This Row],[pledged]]/Table1[[#This Row],[backers_count]]</f>
        <v>82.38095238095238</v>
      </c>
      <c r="R1678" t="s">
        <v>8325</v>
      </c>
      <c r="S1678" t="s">
        <v>8346</v>
      </c>
      <c r="T1678" s="17">
        <f>(((Table1[[#This Row],[launched_at]]/60)/60)/24)+DATE(1970,1,1)</f>
        <v>40973.72623842593</v>
      </c>
      <c r="U1678" s="17">
        <f>(((Table1[[#This Row],[deadline]]/60)/60)/24)+DATE(1970,1,1)</f>
        <v>41020.165972222225</v>
      </c>
    </row>
    <row r="1679" spans="1:21">
      <c r="A1679">
        <v>1677</v>
      </c>
      <c r="B1679" s="3" t="s">
        <v>1678</v>
      </c>
      <c r="C1679" s="3" t="s">
        <v>5787</v>
      </c>
      <c r="D1679" t="str" cm="1">
        <f t="array" ref="D16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79">
        <v>6000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 s="6">
        <f>Table1[[#This Row],[pledged]]/Table1[[#This Row],[goal]]</f>
        <v>1.1166666666666667</v>
      </c>
      <c r="Q1679" s="12">
        <f>Table1[[#This Row],[pledged]]/Table1[[#This Row],[backers_count]]</f>
        <v>159.52380952380952</v>
      </c>
      <c r="R1679" t="s">
        <v>8325</v>
      </c>
      <c r="S1679" t="s">
        <v>8346</v>
      </c>
      <c r="T1679" s="17">
        <f>(((Table1[[#This Row],[launched_at]]/60)/60)/24)+DATE(1970,1,1)</f>
        <v>42416.407129629632</v>
      </c>
      <c r="U1679" s="17">
        <f>(((Table1[[#This Row],[deadline]]/60)/60)/24)+DATE(1970,1,1)</f>
        <v>42476.249305555553</v>
      </c>
    </row>
    <row r="1680" spans="1:21">
      <c r="A1680">
        <v>1678</v>
      </c>
      <c r="B1680" s="3" t="s">
        <v>1679</v>
      </c>
      <c r="C1680" s="3" t="s">
        <v>5788</v>
      </c>
      <c r="D1680" t="str" cm="1">
        <f t="array" ref="D16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80">
        <v>1500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 s="6">
        <f>Table1[[#This Row],[pledged]]/Table1[[#This Row],[goal]]</f>
        <v>1.1839999999999999</v>
      </c>
      <c r="Q1680" s="12">
        <f>Table1[[#This Row],[pledged]]/Table1[[#This Row],[backers_count]]</f>
        <v>36.244897959183675</v>
      </c>
      <c r="R1680" t="s">
        <v>8325</v>
      </c>
      <c r="S1680" t="s">
        <v>8346</v>
      </c>
      <c r="T1680" s="17">
        <f>(((Table1[[#This Row],[launched_at]]/60)/60)/24)+DATE(1970,1,1)</f>
        <v>41662.854988425926</v>
      </c>
      <c r="U1680" s="17">
        <f>(((Table1[[#This Row],[deadline]]/60)/60)/24)+DATE(1970,1,1)</f>
        <v>41676.854988425926</v>
      </c>
    </row>
    <row r="1681" spans="1:21" ht="28.8">
      <c r="A1681">
        <v>1679</v>
      </c>
      <c r="B1681" s="3" t="s">
        <v>1680</v>
      </c>
      <c r="C1681" s="3" t="s">
        <v>5789</v>
      </c>
      <c r="D1681" t="str" cm="1">
        <f t="array" ref="D16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81">
        <v>2000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 s="6">
        <f>Table1[[#This Row],[pledged]]/Table1[[#This Row],[goal]]</f>
        <v>1.75</v>
      </c>
      <c r="Q1681" s="12">
        <f>Table1[[#This Row],[pledged]]/Table1[[#This Row],[backers_count]]</f>
        <v>62.5</v>
      </c>
      <c r="R1681" t="s">
        <v>8325</v>
      </c>
      <c r="S1681" t="s">
        <v>8346</v>
      </c>
      <c r="T1681" s="17">
        <f>(((Table1[[#This Row],[launched_at]]/60)/60)/24)+DATE(1970,1,1)</f>
        <v>40723.068807870368</v>
      </c>
      <c r="U1681" s="17">
        <f>(((Table1[[#This Row],[deadline]]/60)/60)/24)+DATE(1970,1,1)</f>
        <v>40746.068807870368</v>
      </c>
    </row>
    <row r="1682" spans="1:21">
      <c r="A1682">
        <v>1680</v>
      </c>
      <c r="B1682" s="3" t="s">
        <v>1681</v>
      </c>
      <c r="C1682" s="3" t="s">
        <v>5790</v>
      </c>
      <c r="D1682" t="str" cm="1">
        <f t="array" ref="D16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82">
        <v>1000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 s="6">
        <f>Table1[[#This Row],[pledged]]/Table1[[#This Row],[goal]]</f>
        <v>1.175</v>
      </c>
      <c r="Q1682" s="12">
        <f>Table1[[#This Row],[pledged]]/Table1[[#This Row],[backers_count]]</f>
        <v>47</v>
      </c>
      <c r="R1682" t="s">
        <v>8325</v>
      </c>
      <c r="S1682" t="s">
        <v>8346</v>
      </c>
      <c r="T1682" s="17">
        <f>(((Table1[[#This Row],[launched_at]]/60)/60)/24)+DATE(1970,1,1)</f>
        <v>41802.757719907408</v>
      </c>
      <c r="U1682" s="17">
        <f>(((Table1[[#This Row],[deadline]]/60)/60)/24)+DATE(1970,1,1)</f>
        <v>41832.757719907408</v>
      </c>
    </row>
    <row r="1683" spans="1:21">
      <c r="A1683">
        <v>1681</v>
      </c>
      <c r="B1683" s="3" t="s">
        <v>1682</v>
      </c>
      <c r="C1683" s="3" t="s">
        <v>5791</v>
      </c>
      <c r="D1683" t="str" cm="1">
        <f t="array" ref="D16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683">
        <v>65000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 s="6">
        <f>Table1[[#This Row],[pledged]]/Table1[[#This Row],[goal]]</f>
        <v>1.0142212307692309</v>
      </c>
      <c r="Q1683" s="12">
        <f>Table1[[#This Row],[pledged]]/Table1[[#This Row],[backers_count]]</f>
        <v>74.575090497737563</v>
      </c>
      <c r="R1683" t="s">
        <v>8325</v>
      </c>
      <c r="S1683" t="s">
        <v>8347</v>
      </c>
      <c r="T1683" s="17">
        <f>(((Table1[[#This Row],[launched_at]]/60)/60)/24)+DATE(1970,1,1)</f>
        <v>42774.121342592596</v>
      </c>
      <c r="U1683" s="17">
        <f>(((Table1[[#This Row],[deadline]]/60)/60)/24)+DATE(1970,1,1)</f>
        <v>42823.083333333328</v>
      </c>
    </row>
    <row r="1684" spans="1:21">
      <c r="A1684">
        <v>1682</v>
      </c>
      <c r="B1684" s="3" t="s">
        <v>1683</v>
      </c>
      <c r="C1684" s="3" t="s">
        <v>5792</v>
      </c>
      <c r="D1684" t="str" cm="1">
        <f t="array" ref="D16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84">
        <v>6000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 s="6">
        <f>Table1[[#This Row],[pledged]]/Table1[[#This Row],[goal]]</f>
        <v>0</v>
      </c>
      <c r="Q1684" s="12" t="e">
        <f>Table1[[#This Row],[pledged]]/Table1[[#This Row],[backers_count]]</f>
        <v>#DIV/0!</v>
      </c>
      <c r="R1684" t="s">
        <v>8325</v>
      </c>
      <c r="S1684" t="s">
        <v>8347</v>
      </c>
      <c r="T1684" s="17">
        <f>(((Table1[[#This Row],[launched_at]]/60)/60)/24)+DATE(1970,1,1)</f>
        <v>42779.21365740741</v>
      </c>
      <c r="U1684" s="17">
        <f>(((Table1[[#This Row],[deadline]]/60)/60)/24)+DATE(1970,1,1)</f>
        <v>42839.171990740739</v>
      </c>
    </row>
    <row r="1685" spans="1:21">
      <c r="A1685">
        <v>1683</v>
      </c>
      <c r="B1685" s="3" t="s">
        <v>1684</v>
      </c>
      <c r="C1685" s="3" t="s">
        <v>5793</v>
      </c>
      <c r="D1685" t="str" cm="1">
        <f t="array" ref="D16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85">
        <v>3500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 s="6">
        <f>Table1[[#This Row],[pledged]]/Table1[[#This Row],[goal]]</f>
        <v>0.21714285714285714</v>
      </c>
      <c r="Q1685" s="12">
        <f>Table1[[#This Row],[pledged]]/Table1[[#This Row],[backers_count]]</f>
        <v>76</v>
      </c>
      <c r="R1685" t="s">
        <v>8325</v>
      </c>
      <c r="S1685" t="s">
        <v>8347</v>
      </c>
      <c r="T1685" s="17">
        <f>(((Table1[[#This Row],[launched_at]]/60)/60)/24)+DATE(1970,1,1)</f>
        <v>42808.781689814816</v>
      </c>
      <c r="U1685" s="17">
        <f>(((Table1[[#This Row],[deadline]]/60)/60)/24)+DATE(1970,1,1)</f>
        <v>42832.781689814816</v>
      </c>
    </row>
    <row r="1686" spans="1:21">
      <c r="A1686">
        <v>1684</v>
      </c>
      <c r="B1686" s="3" t="s">
        <v>1685</v>
      </c>
      <c r="C1686" s="3" t="s">
        <v>5794</v>
      </c>
      <c r="D1686" t="str" cm="1">
        <f t="array" ref="D16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86">
        <v>8000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 s="6">
        <f>Table1[[#This Row],[pledged]]/Table1[[#This Row],[goal]]</f>
        <v>1.0912500000000001</v>
      </c>
      <c r="Q1686" s="12">
        <f>Table1[[#This Row],[pledged]]/Table1[[#This Row],[backers_count]]</f>
        <v>86.43564356435644</v>
      </c>
      <c r="R1686" t="s">
        <v>8325</v>
      </c>
      <c r="S1686" t="s">
        <v>8347</v>
      </c>
      <c r="T1686" s="17">
        <f>(((Table1[[#This Row],[launched_at]]/60)/60)/24)+DATE(1970,1,1)</f>
        <v>42783.815289351856</v>
      </c>
      <c r="U1686" s="17">
        <f>(((Table1[[#This Row],[deadline]]/60)/60)/24)+DATE(1970,1,1)</f>
        <v>42811.773622685185</v>
      </c>
    </row>
    <row r="1687" spans="1:21">
      <c r="A1687">
        <v>1685</v>
      </c>
      <c r="B1687" s="3" t="s">
        <v>1686</v>
      </c>
      <c r="C1687" s="3" t="s">
        <v>5795</v>
      </c>
      <c r="D1687" t="str" cm="1">
        <f t="array" ref="D16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687">
        <v>350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 s="6">
        <f>Table1[[#This Row],[pledged]]/Table1[[#This Row],[goal]]</f>
        <v>1.0285714285714285</v>
      </c>
      <c r="Q1687" s="12">
        <f>Table1[[#This Row],[pledged]]/Table1[[#This Row],[backers_count]]</f>
        <v>24</v>
      </c>
      <c r="R1687" t="s">
        <v>8325</v>
      </c>
      <c r="S1687" t="s">
        <v>8347</v>
      </c>
      <c r="T1687" s="17">
        <f>(((Table1[[#This Row],[launched_at]]/60)/60)/24)+DATE(1970,1,1)</f>
        <v>42788.2502662037</v>
      </c>
      <c r="U1687" s="17">
        <f>(((Table1[[#This Row],[deadline]]/60)/60)/24)+DATE(1970,1,1)</f>
        <v>42818.208599537036</v>
      </c>
    </row>
    <row r="1688" spans="1:21">
      <c r="A1688">
        <v>1686</v>
      </c>
      <c r="B1688" s="3" t="s">
        <v>1687</v>
      </c>
      <c r="C1688" s="3" t="s">
        <v>5796</v>
      </c>
      <c r="D1688" t="str" cm="1">
        <f t="array" ref="D16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88">
        <v>5000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 s="6">
        <f>Table1[[#This Row],[pledged]]/Table1[[#This Row],[goal]]</f>
        <v>3.5999999999999999E-3</v>
      </c>
      <c r="Q1688" s="12">
        <f>Table1[[#This Row],[pledged]]/Table1[[#This Row],[backers_count]]</f>
        <v>18</v>
      </c>
      <c r="R1688" t="s">
        <v>8325</v>
      </c>
      <c r="S1688" t="s">
        <v>8347</v>
      </c>
      <c r="T1688" s="17">
        <f>(((Table1[[#This Row],[launched_at]]/60)/60)/24)+DATE(1970,1,1)</f>
        <v>42792.843969907408</v>
      </c>
      <c r="U1688" s="17">
        <f>(((Table1[[#This Row],[deadline]]/60)/60)/24)+DATE(1970,1,1)</f>
        <v>42852.802303240736</v>
      </c>
    </row>
    <row r="1689" spans="1:21">
      <c r="A1689">
        <v>1687</v>
      </c>
      <c r="B1689" s="3" t="s">
        <v>1688</v>
      </c>
      <c r="C1689" s="3" t="s">
        <v>5797</v>
      </c>
      <c r="D1689" t="str" cm="1">
        <f t="array" ref="D16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689">
        <v>10000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 s="6">
        <f>Table1[[#This Row],[pledged]]/Table1[[#This Row],[goal]]</f>
        <v>0.3125</v>
      </c>
      <c r="Q1689" s="12">
        <f>Table1[[#This Row],[pledged]]/Table1[[#This Row],[backers_count]]</f>
        <v>80.128205128205124</v>
      </c>
      <c r="R1689" t="s">
        <v>8325</v>
      </c>
      <c r="S1689" t="s">
        <v>8347</v>
      </c>
      <c r="T1689" s="17">
        <f>(((Table1[[#This Row],[launched_at]]/60)/60)/24)+DATE(1970,1,1)</f>
        <v>42802.046817129631</v>
      </c>
      <c r="U1689" s="17">
        <f>(((Table1[[#This Row],[deadline]]/60)/60)/24)+DATE(1970,1,1)</f>
        <v>42835.84375</v>
      </c>
    </row>
    <row r="1690" spans="1:21">
      <c r="A1690">
        <v>1688</v>
      </c>
      <c r="B1690" s="3" t="s">
        <v>1689</v>
      </c>
      <c r="C1690" s="3" t="s">
        <v>5798</v>
      </c>
      <c r="D1690" t="str" cm="1">
        <f t="array" ref="D16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90">
        <v>4000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 s="6">
        <f>Table1[[#This Row],[pledged]]/Table1[[#This Row],[goal]]</f>
        <v>0.443</v>
      </c>
      <c r="Q1690" s="12">
        <f>Table1[[#This Row],[pledged]]/Table1[[#This Row],[backers_count]]</f>
        <v>253.14285714285714</v>
      </c>
      <c r="R1690" t="s">
        <v>8325</v>
      </c>
      <c r="S1690" t="s">
        <v>8347</v>
      </c>
      <c r="T1690" s="17">
        <f>(((Table1[[#This Row],[launched_at]]/60)/60)/24)+DATE(1970,1,1)</f>
        <v>42804.534652777773</v>
      </c>
      <c r="U1690" s="17">
        <f>(((Table1[[#This Row],[deadline]]/60)/60)/24)+DATE(1970,1,1)</f>
        <v>42834.492986111116</v>
      </c>
    </row>
    <row r="1691" spans="1:21">
      <c r="A1691">
        <v>1689</v>
      </c>
      <c r="B1691" s="3" t="s">
        <v>1690</v>
      </c>
      <c r="C1691" s="3" t="s">
        <v>5799</v>
      </c>
      <c r="D1691" t="str" cm="1">
        <f t="array" ref="D16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91">
        <v>2400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 s="6">
        <f>Table1[[#This Row],[pledged]]/Table1[[#This Row],[goal]]</f>
        <v>1</v>
      </c>
      <c r="Q1691" s="12">
        <f>Table1[[#This Row],[pledged]]/Table1[[#This Row],[backers_count]]</f>
        <v>171.42857142857142</v>
      </c>
      <c r="R1691" t="s">
        <v>8325</v>
      </c>
      <c r="S1691" t="s">
        <v>8347</v>
      </c>
      <c r="T1691" s="17">
        <f>(((Table1[[#This Row],[launched_at]]/60)/60)/24)+DATE(1970,1,1)</f>
        <v>42780.942476851851</v>
      </c>
      <c r="U1691" s="17">
        <f>(((Table1[[#This Row],[deadline]]/60)/60)/24)+DATE(1970,1,1)</f>
        <v>42810.900810185187</v>
      </c>
    </row>
    <row r="1692" spans="1:21">
      <c r="A1692">
        <v>1690</v>
      </c>
      <c r="B1692" s="3" t="s">
        <v>1691</v>
      </c>
      <c r="C1692" s="3" t="s">
        <v>5800</v>
      </c>
      <c r="D1692" t="str" cm="1">
        <f t="array" ref="D16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92">
        <v>2500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 s="6">
        <f>Table1[[#This Row],[pledged]]/Table1[[#This Row],[goal]]</f>
        <v>0.254</v>
      </c>
      <c r="Q1692" s="12">
        <f>Table1[[#This Row],[pledged]]/Table1[[#This Row],[backers_count]]</f>
        <v>57.727272727272727</v>
      </c>
      <c r="R1692" t="s">
        <v>8325</v>
      </c>
      <c r="S1692" t="s">
        <v>8347</v>
      </c>
      <c r="T1692" s="17">
        <f>(((Table1[[#This Row],[launched_at]]/60)/60)/24)+DATE(1970,1,1)</f>
        <v>42801.43104166667</v>
      </c>
      <c r="U1692" s="17">
        <f>(((Table1[[#This Row],[deadline]]/60)/60)/24)+DATE(1970,1,1)</f>
        <v>42831.389374999999</v>
      </c>
    </row>
    <row r="1693" spans="1:21">
      <c r="A1693">
        <v>1691</v>
      </c>
      <c r="B1693" s="3" t="s">
        <v>1692</v>
      </c>
      <c r="C1693" s="3" t="s">
        <v>5801</v>
      </c>
      <c r="D1693" t="str" cm="1">
        <f t="array" ref="D16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693">
        <v>30000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 s="6">
        <f>Table1[[#This Row],[pledged]]/Table1[[#This Row],[goal]]</f>
        <v>0.33473333333333333</v>
      </c>
      <c r="Q1693" s="12">
        <f>Table1[[#This Row],[pledged]]/Table1[[#This Row],[backers_count]]</f>
        <v>264.26315789473682</v>
      </c>
      <c r="R1693" t="s">
        <v>8325</v>
      </c>
      <c r="S1693" t="s">
        <v>8347</v>
      </c>
      <c r="T1693" s="17">
        <f>(((Table1[[#This Row],[launched_at]]/60)/60)/24)+DATE(1970,1,1)</f>
        <v>42795.701481481476</v>
      </c>
      <c r="U1693" s="17">
        <f>(((Table1[[#This Row],[deadline]]/60)/60)/24)+DATE(1970,1,1)</f>
        <v>42828.041666666672</v>
      </c>
    </row>
    <row r="1694" spans="1:21">
      <c r="A1694">
        <v>1692</v>
      </c>
      <c r="B1694" s="3" t="s">
        <v>1693</v>
      </c>
      <c r="C1694" s="3" t="s">
        <v>5802</v>
      </c>
      <c r="D1694" t="str" cm="1">
        <f t="array" ref="D16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694">
        <v>5000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 s="6">
        <f>Table1[[#This Row],[pledged]]/Table1[[#This Row],[goal]]</f>
        <v>0.47799999999999998</v>
      </c>
      <c r="Q1694" s="12">
        <f>Table1[[#This Row],[pledged]]/Table1[[#This Row],[backers_count]]</f>
        <v>159.33333333333334</v>
      </c>
      <c r="R1694" t="s">
        <v>8325</v>
      </c>
      <c r="S1694" t="s">
        <v>8347</v>
      </c>
      <c r="T1694" s="17">
        <f>(((Table1[[#This Row],[launched_at]]/60)/60)/24)+DATE(1970,1,1)</f>
        <v>42788.151238425926</v>
      </c>
      <c r="U1694" s="17">
        <f>(((Table1[[#This Row],[deadline]]/60)/60)/24)+DATE(1970,1,1)</f>
        <v>42820.999305555553</v>
      </c>
    </row>
    <row r="1695" spans="1:21">
      <c r="A1695">
        <v>1693</v>
      </c>
      <c r="B1695" s="3" t="s">
        <v>1694</v>
      </c>
      <c r="C1695" s="3" t="s">
        <v>5803</v>
      </c>
      <c r="D1695" t="str" cm="1">
        <f t="array" ref="D16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695">
        <v>3000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 s="6">
        <f>Table1[[#This Row],[pledged]]/Table1[[#This Row],[goal]]</f>
        <v>9.3333333333333338E-2</v>
      </c>
      <c r="Q1695" s="12">
        <f>Table1[[#This Row],[pledged]]/Table1[[#This Row],[backers_count]]</f>
        <v>35</v>
      </c>
      <c r="R1695" t="s">
        <v>8325</v>
      </c>
      <c r="S1695" t="s">
        <v>8347</v>
      </c>
      <c r="T1695" s="17">
        <f>(((Table1[[#This Row],[launched_at]]/60)/60)/24)+DATE(1970,1,1)</f>
        <v>42803.920277777783</v>
      </c>
      <c r="U1695" s="17">
        <f>(((Table1[[#This Row],[deadline]]/60)/60)/24)+DATE(1970,1,1)</f>
        <v>42834.833333333328</v>
      </c>
    </row>
    <row r="1696" spans="1:21">
      <c r="A1696">
        <v>1694</v>
      </c>
      <c r="B1696" s="3" t="s">
        <v>1695</v>
      </c>
      <c r="C1696" s="3" t="s">
        <v>5804</v>
      </c>
      <c r="D1696" t="str" cm="1">
        <f t="array" ref="D16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696">
        <v>10000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 s="6">
        <f>Table1[[#This Row],[pledged]]/Table1[[#This Row],[goal]]</f>
        <v>5.0000000000000001E-4</v>
      </c>
      <c r="Q1696" s="12">
        <f>Table1[[#This Row],[pledged]]/Table1[[#This Row],[backers_count]]</f>
        <v>5</v>
      </c>
      <c r="R1696" t="s">
        <v>8325</v>
      </c>
      <c r="S1696" t="s">
        <v>8347</v>
      </c>
      <c r="T1696" s="17">
        <f>(((Table1[[#This Row],[launched_at]]/60)/60)/24)+DATE(1970,1,1)</f>
        <v>42791.669837962967</v>
      </c>
      <c r="U1696" s="17">
        <f>(((Table1[[#This Row],[deadline]]/60)/60)/24)+DATE(1970,1,1)</f>
        <v>42821.191666666666</v>
      </c>
    </row>
    <row r="1697" spans="1:21">
      <c r="A1697">
        <v>1695</v>
      </c>
      <c r="B1697" s="3" t="s">
        <v>1696</v>
      </c>
      <c r="C1697" s="3" t="s">
        <v>5805</v>
      </c>
      <c r="D1697" t="str" cm="1">
        <f t="array" ref="D16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697">
        <v>12000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 s="6">
        <f>Table1[[#This Row],[pledged]]/Table1[[#This Row],[goal]]</f>
        <v>0.11708333333333333</v>
      </c>
      <c r="Q1697" s="12">
        <f>Table1[[#This Row],[pledged]]/Table1[[#This Row],[backers_count]]</f>
        <v>61.086956521739133</v>
      </c>
      <c r="R1697" t="s">
        <v>8325</v>
      </c>
      <c r="S1697" t="s">
        <v>8347</v>
      </c>
      <c r="T1697" s="17">
        <f>(((Table1[[#This Row],[launched_at]]/60)/60)/24)+DATE(1970,1,1)</f>
        <v>42801.031412037039</v>
      </c>
      <c r="U1697" s="17">
        <f>(((Table1[[#This Row],[deadline]]/60)/60)/24)+DATE(1970,1,1)</f>
        <v>42835.041666666672</v>
      </c>
    </row>
    <row r="1698" spans="1:21">
      <c r="A1698">
        <v>1696</v>
      </c>
      <c r="B1698" s="3" t="s">
        <v>1697</v>
      </c>
      <c r="C1698" s="3" t="s">
        <v>5806</v>
      </c>
      <c r="D1698" t="str" cm="1">
        <f t="array" ref="D16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698">
        <v>300000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 s="6">
        <f>Table1[[#This Row],[pledged]]/Table1[[#This Row],[goal]]</f>
        <v>0</v>
      </c>
      <c r="Q1698" s="12" t="e">
        <f>Table1[[#This Row],[pledged]]/Table1[[#This Row],[backers_count]]</f>
        <v>#DIV/0!</v>
      </c>
      <c r="R1698" t="s">
        <v>8325</v>
      </c>
      <c r="S1698" t="s">
        <v>8347</v>
      </c>
      <c r="T1698" s="17">
        <f>(((Table1[[#This Row],[launched_at]]/60)/60)/24)+DATE(1970,1,1)</f>
        <v>42796.069571759261</v>
      </c>
      <c r="U1698" s="17">
        <f>(((Table1[[#This Row],[deadline]]/60)/60)/24)+DATE(1970,1,1)</f>
        <v>42826.027905092589</v>
      </c>
    </row>
    <row r="1699" spans="1:21">
      <c r="A1699">
        <v>1697</v>
      </c>
      <c r="B1699" s="3" t="s">
        <v>1698</v>
      </c>
      <c r="C1699" s="3" t="s">
        <v>5807</v>
      </c>
      <c r="D1699" t="str" cm="1">
        <f t="array" ref="D16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699">
        <v>12500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 s="6">
        <f>Table1[[#This Row],[pledged]]/Table1[[#This Row],[goal]]</f>
        <v>0.20208000000000001</v>
      </c>
      <c r="Q1699" s="12">
        <f>Table1[[#This Row],[pledged]]/Table1[[#This Row],[backers_count]]</f>
        <v>114.81818181818181</v>
      </c>
      <c r="R1699" t="s">
        <v>8325</v>
      </c>
      <c r="S1699" t="s">
        <v>8347</v>
      </c>
      <c r="T1699" s="17">
        <f>(((Table1[[#This Row],[launched_at]]/60)/60)/24)+DATE(1970,1,1)</f>
        <v>42805.032962962956</v>
      </c>
      <c r="U1699" s="17">
        <f>(((Table1[[#This Row],[deadline]]/60)/60)/24)+DATE(1970,1,1)</f>
        <v>42834.991296296299</v>
      </c>
    </row>
    <row r="1700" spans="1:21" ht="43.2">
      <c r="A1700">
        <v>1698</v>
      </c>
      <c r="B1700" s="3" t="s">
        <v>1699</v>
      </c>
      <c r="C1700" s="3" t="s">
        <v>5808</v>
      </c>
      <c r="D1700" t="str" cm="1">
        <f t="array" ref="D17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700">
        <v>125000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 s="6">
        <f>Table1[[#This Row],[pledged]]/Table1[[#This Row],[goal]]</f>
        <v>0</v>
      </c>
      <c r="Q1700" s="12" t="e">
        <f>Table1[[#This Row],[pledged]]/Table1[[#This Row],[backers_count]]</f>
        <v>#DIV/0!</v>
      </c>
      <c r="R1700" t="s">
        <v>8325</v>
      </c>
      <c r="S1700" t="s">
        <v>8347</v>
      </c>
      <c r="T1700" s="17">
        <f>(((Table1[[#This Row],[launched_at]]/60)/60)/24)+DATE(1970,1,1)</f>
        <v>42796.207870370374</v>
      </c>
      <c r="U1700" s="17">
        <f>(((Table1[[#This Row],[deadline]]/60)/60)/24)+DATE(1970,1,1)</f>
        <v>42820.147916666669</v>
      </c>
    </row>
    <row r="1701" spans="1:21">
      <c r="A1701">
        <v>1699</v>
      </c>
      <c r="B1701" s="3" t="s">
        <v>1700</v>
      </c>
      <c r="C1701" s="3" t="s">
        <v>5809</v>
      </c>
      <c r="D1701" t="str" cm="1">
        <f t="array" ref="D17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01">
        <v>5105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 s="6">
        <f>Table1[[#This Row],[pledged]]/Table1[[#This Row],[goal]]</f>
        <v>4.2311459353574929E-2</v>
      </c>
      <c r="Q1701" s="12">
        <f>Table1[[#This Row],[pledged]]/Table1[[#This Row],[backers_count]]</f>
        <v>54</v>
      </c>
      <c r="R1701" t="s">
        <v>8325</v>
      </c>
      <c r="S1701" t="s">
        <v>8347</v>
      </c>
      <c r="T1701" s="17">
        <f>(((Table1[[#This Row],[launched_at]]/60)/60)/24)+DATE(1970,1,1)</f>
        <v>42806.863946759258</v>
      </c>
      <c r="U1701" s="17">
        <f>(((Table1[[#This Row],[deadline]]/60)/60)/24)+DATE(1970,1,1)</f>
        <v>42836.863946759258</v>
      </c>
    </row>
    <row r="1702" spans="1:21">
      <c r="A1702">
        <v>1700</v>
      </c>
      <c r="B1702" s="3" t="s">
        <v>1701</v>
      </c>
      <c r="C1702" s="3" t="s">
        <v>5810</v>
      </c>
      <c r="D1702" t="str" cm="1">
        <f t="array" ref="D17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702">
        <v>20000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 s="6">
        <f>Table1[[#This Row],[pledged]]/Table1[[#This Row],[goal]]</f>
        <v>0.2606</v>
      </c>
      <c r="Q1702" s="12">
        <f>Table1[[#This Row],[pledged]]/Table1[[#This Row],[backers_count]]</f>
        <v>65.974683544303801</v>
      </c>
      <c r="R1702" t="s">
        <v>8325</v>
      </c>
      <c r="S1702" t="s">
        <v>8347</v>
      </c>
      <c r="T1702" s="17">
        <f>(((Table1[[#This Row],[launched_at]]/60)/60)/24)+DATE(1970,1,1)</f>
        <v>42796.071643518517</v>
      </c>
      <c r="U1702" s="17">
        <f>(((Table1[[#This Row],[deadline]]/60)/60)/24)+DATE(1970,1,1)</f>
        <v>42826.166666666672</v>
      </c>
    </row>
    <row r="1703" spans="1:21">
      <c r="A1703">
        <v>1701</v>
      </c>
      <c r="B1703" s="3" t="s">
        <v>1702</v>
      </c>
      <c r="C1703" s="3" t="s">
        <v>5811</v>
      </c>
      <c r="D1703" t="str" cm="1">
        <f t="array" ref="D17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03">
        <v>5050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 s="6">
        <f>Table1[[#This Row],[pledged]]/Table1[[#This Row],[goal]]</f>
        <v>1.9801980198019802E-3</v>
      </c>
      <c r="Q1703" s="12">
        <f>Table1[[#This Row],[pledged]]/Table1[[#This Row],[backers_count]]</f>
        <v>5</v>
      </c>
      <c r="R1703" t="s">
        <v>8325</v>
      </c>
      <c r="S1703" t="s">
        <v>8347</v>
      </c>
      <c r="T1703" s="17">
        <f>(((Table1[[#This Row],[launched_at]]/60)/60)/24)+DATE(1970,1,1)</f>
        <v>41989.664409722223</v>
      </c>
      <c r="U1703" s="17">
        <f>(((Table1[[#This Row],[deadline]]/60)/60)/24)+DATE(1970,1,1)</f>
        <v>42019.664409722223</v>
      </c>
    </row>
    <row r="1704" spans="1:21">
      <c r="A1704">
        <v>1702</v>
      </c>
      <c r="B1704" s="3" t="s">
        <v>1703</v>
      </c>
      <c r="C1704" s="3" t="s">
        <v>5812</v>
      </c>
      <c r="D1704" t="str" cm="1">
        <f t="array" ref="D17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704">
        <v>16500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 s="6">
        <f>Table1[[#This Row],[pledged]]/Table1[[#This Row],[goal]]</f>
        <v>6.0606060606060605E-5</v>
      </c>
      <c r="Q1704" s="12">
        <f>Table1[[#This Row],[pledged]]/Table1[[#This Row],[backers_count]]</f>
        <v>1</v>
      </c>
      <c r="R1704" t="s">
        <v>8325</v>
      </c>
      <c r="S1704" t="s">
        <v>8347</v>
      </c>
      <c r="T1704" s="17">
        <f>(((Table1[[#This Row],[launched_at]]/60)/60)/24)+DATE(1970,1,1)</f>
        <v>42063.869791666672</v>
      </c>
      <c r="U1704" s="17">
        <f>(((Table1[[#This Row],[deadline]]/60)/60)/24)+DATE(1970,1,1)</f>
        <v>42093.828125</v>
      </c>
    </row>
    <row r="1705" spans="1:21">
      <c r="A1705">
        <v>1703</v>
      </c>
      <c r="B1705" s="3" t="s">
        <v>1704</v>
      </c>
      <c r="C1705" s="3" t="s">
        <v>5813</v>
      </c>
      <c r="D1705" t="str" cm="1">
        <f t="array" ref="D17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05">
        <v>5000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 s="6">
        <f>Table1[[#This Row],[pledged]]/Table1[[#This Row],[goal]]</f>
        <v>1.0200000000000001E-2</v>
      </c>
      <c r="Q1705" s="12">
        <f>Table1[[#This Row],[pledged]]/Table1[[#This Row],[backers_count]]</f>
        <v>25.5</v>
      </c>
      <c r="R1705" t="s">
        <v>8325</v>
      </c>
      <c r="S1705" t="s">
        <v>8347</v>
      </c>
      <c r="T1705" s="17">
        <f>(((Table1[[#This Row],[launched_at]]/60)/60)/24)+DATE(1970,1,1)</f>
        <v>42187.281678240746</v>
      </c>
      <c r="U1705" s="17">
        <f>(((Table1[[#This Row],[deadline]]/60)/60)/24)+DATE(1970,1,1)</f>
        <v>42247.281678240746</v>
      </c>
    </row>
    <row r="1706" spans="1:21">
      <c r="A1706">
        <v>1704</v>
      </c>
      <c r="B1706" s="3" t="s">
        <v>1705</v>
      </c>
      <c r="C1706" s="3" t="s">
        <v>5814</v>
      </c>
      <c r="D1706" t="str" cm="1">
        <f t="array" ref="D17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06">
        <v>2000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 s="6">
        <f>Table1[[#This Row],[pledged]]/Table1[[#This Row],[goal]]</f>
        <v>0.65100000000000002</v>
      </c>
      <c r="Q1706" s="12">
        <f>Table1[[#This Row],[pledged]]/Table1[[#This Row],[backers_count]]</f>
        <v>118.36363636363636</v>
      </c>
      <c r="R1706" t="s">
        <v>8325</v>
      </c>
      <c r="S1706" t="s">
        <v>8347</v>
      </c>
      <c r="T1706" s="17">
        <f>(((Table1[[#This Row],[launched_at]]/60)/60)/24)+DATE(1970,1,1)</f>
        <v>42021.139733796299</v>
      </c>
      <c r="U1706" s="17">
        <f>(((Table1[[#This Row],[deadline]]/60)/60)/24)+DATE(1970,1,1)</f>
        <v>42051.139733796299</v>
      </c>
    </row>
    <row r="1707" spans="1:21">
      <c r="A1707">
        <v>1705</v>
      </c>
      <c r="B1707" s="3" t="s">
        <v>1706</v>
      </c>
      <c r="C1707" s="3" t="s">
        <v>5815</v>
      </c>
      <c r="D1707" t="str" cm="1">
        <f t="array" ref="D17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07">
        <v>2000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 s="6">
        <f>Table1[[#This Row],[pledged]]/Table1[[#This Row],[goal]]</f>
        <v>0</v>
      </c>
      <c r="Q1707" s="12" t="e">
        <f>Table1[[#This Row],[pledged]]/Table1[[#This Row],[backers_count]]</f>
        <v>#DIV/0!</v>
      </c>
      <c r="R1707" t="s">
        <v>8325</v>
      </c>
      <c r="S1707" t="s">
        <v>8347</v>
      </c>
      <c r="T1707" s="17">
        <f>(((Table1[[#This Row],[launched_at]]/60)/60)/24)+DATE(1970,1,1)</f>
        <v>42245.016736111109</v>
      </c>
      <c r="U1707" s="17">
        <f>(((Table1[[#This Row],[deadline]]/60)/60)/24)+DATE(1970,1,1)</f>
        <v>42256.666666666672</v>
      </c>
    </row>
    <row r="1708" spans="1:21">
      <c r="A1708">
        <v>1706</v>
      </c>
      <c r="B1708" s="3" t="s">
        <v>1707</v>
      </c>
      <c r="C1708" s="3" t="s">
        <v>5816</v>
      </c>
      <c r="D1708" t="str" cm="1">
        <f t="array" ref="D17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08">
        <v>5500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 s="6">
        <f>Table1[[#This Row],[pledged]]/Table1[[#This Row],[goal]]</f>
        <v>0</v>
      </c>
      <c r="Q1708" s="12" t="e">
        <f>Table1[[#This Row],[pledged]]/Table1[[#This Row],[backers_count]]</f>
        <v>#DIV/0!</v>
      </c>
      <c r="R1708" t="s">
        <v>8325</v>
      </c>
      <c r="S1708" t="s">
        <v>8347</v>
      </c>
      <c r="T1708" s="17">
        <f>(((Table1[[#This Row],[launched_at]]/60)/60)/24)+DATE(1970,1,1)</f>
        <v>42179.306388888886</v>
      </c>
      <c r="U1708" s="17">
        <f>(((Table1[[#This Row],[deadline]]/60)/60)/24)+DATE(1970,1,1)</f>
        <v>42239.306388888886</v>
      </c>
    </row>
    <row r="1709" spans="1:21">
      <c r="A1709">
        <v>1707</v>
      </c>
      <c r="B1709" s="3" t="s">
        <v>1708</v>
      </c>
      <c r="C1709" s="3" t="s">
        <v>5817</v>
      </c>
      <c r="D1709" t="str" cm="1">
        <f t="array" ref="D17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09">
        <v>5000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 s="6">
        <f>Table1[[#This Row],[pledged]]/Table1[[#This Row],[goal]]</f>
        <v>9.74E-2</v>
      </c>
      <c r="Q1709" s="12">
        <f>Table1[[#This Row],[pledged]]/Table1[[#This Row],[backers_count]]</f>
        <v>54.111111111111114</v>
      </c>
      <c r="R1709" t="s">
        <v>8325</v>
      </c>
      <c r="S1709" t="s">
        <v>8347</v>
      </c>
      <c r="T1709" s="17">
        <f>(((Table1[[#This Row],[launched_at]]/60)/60)/24)+DATE(1970,1,1)</f>
        <v>42427.721006944441</v>
      </c>
      <c r="U1709" s="17">
        <f>(((Table1[[#This Row],[deadline]]/60)/60)/24)+DATE(1970,1,1)</f>
        <v>42457.679340277777</v>
      </c>
    </row>
    <row r="1710" spans="1:21">
      <c r="A1710">
        <v>1708</v>
      </c>
      <c r="B1710" s="3" t="s">
        <v>1709</v>
      </c>
      <c r="C1710" s="3" t="s">
        <v>5818</v>
      </c>
      <c r="D1710" t="str" cm="1">
        <f t="array" ref="D17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10">
        <v>7000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 s="6">
        <f>Table1[[#This Row],[pledged]]/Table1[[#This Row],[goal]]</f>
        <v>0</v>
      </c>
      <c r="Q1710" s="12" t="e">
        <f>Table1[[#This Row],[pledged]]/Table1[[#This Row],[backers_count]]</f>
        <v>#DIV/0!</v>
      </c>
      <c r="R1710" t="s">
        <v>8325</v>
      </c>
      <c r="S1710" t="s">
        <v>8347</v>
      </c>
      <c r="T1710" s="17">
        <f>(((Table1[[#This Row],[launched_at]]/60)/60)/24)+DATE(1970,1,1)</f>
        <v>42451.866967592592</v>
      </c>
      <c r="U1710" s="17">
        <f>(((Table1[[#This Row],[deadline]]/60)/60)/24)+DATE(1970,1,1)</f>
        <v>42491.866967592592</v>
      </c>
    </row>
    <row r="1711" spans="1:21">
      <c r="A1711">
        <v>1709</v>
      </c>
      <c r="B1711" s="3" t="s">
        <v>1710</v>
      </c>
      <c r="C1711" s="3" t="s">
        <v>5819</v>
      </c>
      <c r="D1711" t="str" cm="1">
        <f t="array" ref="D17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11">
        <v>1750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 s="6">
        <f>Table1[[#This Row],[pledged]]/Table1[[#This Row],[goal]]</f>
        <v>4.8571428571428571E-2</v>
      </c>
      <c r="Q1711" s="12">
        <f>Table1[[#This Row],[pledged]]/Table1[[#This Row],[backers_count]]</f>
        <v>21.25</v>
      </c>
      <c r="R1711" t="s">
        <v>8325</v>
      </c>
      <c r="S1711" t="s">
        <v>8347</v>
      </c>
      <c r="T1711" s="17">
        <f>(((Table1[[#This Row],[launched_at]]/60)/60)/24)+DATE(1970,1,1)</f>
        <v>41841.56381944444</v>
      </c>
      <c r="U1711" s="17">
        <f>(((Table1[[#This Row],[deadline]]/60)/60)/24)+DATE(1970,1,1)</f>
        <v>41882.818749999999</v>
      </c>
    </row>
    <row r="1712" spans="1:21">
      <c r="A1712">
        <v>1710</v>
      </c>
      <c r="B1712" s="3" t="s">
        <v>1711</v>
      </c>
      <c r="C1712" s="3" t="s">
        <v>5820</v>
      </c>
      <c r="D1712" t="str" cm="1">
        <f t="array" ref="D17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12">
        <v>5000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 s="6">
        <f>Table1[[#This Row],[pledged]]/Table1[[#This Row],[goal]]</f>
        <v>6.7999999999999996E-3</v>
      </c>
      <c r="Q1712" s="12">
        <f>Table1[[#This Row],[pledged]]/Table1[[#This Row],[backers_count]]</f>
        <v>34</v>
      </c>
      <c r="R1712" t="s">
        <v>8325</v>
      </c>
      <c r="S1712" t="s">
        <v>8347</v>
      </c>
      <c r="T1712" s="17">
        <f>(((Table1[[#This Row],[launched_at]]/60)/60)/24)+DATE(1970,1,1)</f>
        <v>42341.59129629629</v>
      </c>
      <c r="U1712" s="17">
        <f>(((Table1[[#This Row],[deadline]]/60)/60)/24)+DATE(1970,1,1)</f>
        <v>42387.541666666672</v>
      </c>
    </row>
    <row r="1713" spans="1:21">
      <c r="A1713">
        <v>1711</v>
      </c>
      <c r="B1713" s="3" t="s">
        <v>1712</v>
      </c>
      <c r="C1713" s="3" t="s">
        <v>5821</v>
      </c>
      <c r="D1713" t="str" cm="1">
        <f t="array" ref="D17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713">
        <v>10000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 s="6">
        <f>Table1[[#This Row],[pledged]]/Table1[[#This Row],[goal]]</f>
        <v>0.105</v>
      </c>
      <c r="Q1713" s="12">
        <f>Table1[[#This Row],[pledged]]/Table1[[#This Row],[backers_count]]</f>
        <v>525</v>
      </c>
      <c r="R1713" t="s">
        <v>8325</v>
      </c>
      <c r="S1713" t="s">
        <v>8347</v>
      </c>
      <c r="T1713" s="17">
        <f>(((Table1[[#This Row],[launched_at]]/60)/60)/24)+DATE(1970,1,1)</f>
        <v>41852.646226851852</v>
      </c>
      <c r="U1713" s="17">
        <f>(((Table1[[#This Row],[deadline]]/60)/60)/24)+DATE(1970,1,1)</f>
        <v>41883.646226851852</v>
      </c>
    </row>
    <row r="1714" spans="1:21">
      <c r="A1714">
        <v>1712</v>
      </c>
      <c r="B1714" s="3" t="s">
        <v>1713</v>
      </c>
      <c r="C1714" s="3" t="s">
        <v>5822</v>
      </c>
      <c r="D1714" t="str" cm="1">
        <f t="array" ref="D17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14">
        <v>5000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 s="6">
        <f>Table1[[#This Row],[pledged]]/Table1[[#This Row],[goal]]</f>
        <v>0</v>
      </c>
      <c r="Q1714" s="12" t="e">
        <f>Table1[[#This Row],[pledged]]/Table1[[#This Row],[backers_count]]</f>
        <v>#DIV/0!</v>
      </c>
      <c r="R1714" t="s">
        <v>8325</v>
      </c>
      <c r="S1714" t="s">
        <v>8347</v>
      </c>
      <c r="T1714" s="17">
        <f>(((Table1[[#This Row],[launched_at]]/60)/60)/24)+DATE(1970,1,1)</f>
        <v>42125.913807870369</v>
      </c>
      <c r="U1714" s="17">
        <f>(((Table1[[#This Row],[deadline]]/60)/60)/24)+DATE(1970,1,1)</f>
        <v>42185.913807870369</v>
      </c>
    </row>
    <row r="1715" spans="1:21">
      <c r="A1715">
        <v>1713</v>
      </c>
      <c r="B1715" s="3" t="s">
        <v>1714</v>
      </c>
      <c r="C1715" s="3" t="s">
        <v>5823</v>
      </c>
      <c r="D1715" t="str" cm="1">
        <f t="array" ref="D17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15">
        <v>3000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 s="6">
        <f>Table1[[#This Row],[pledged]]/Table1[[#This Row],[goal]]</f>
        <v>1.6666666666666666E-2</v>
      </c>
      <c r="Q1715" s="12">
        <f>Table1[[#This Row],[pledged]]/Table1[[#This Row],[backers_count]]</f>
        <v>50</v>
      </c>
      <c r="R1715" t="s">
        <v>8325</v>
      </c>
      <c r="S1715" t="s">
        <v>8347</v>
      </c>
      <c r="T1715" s="17">
        <f>(((Table1[[#This Row],[launched_at]]/60)/60)/24)+DATE(1970,1,1)</f>
        <v>41887.801064814819</v>
      </c>
      <c r="U1715" s="17">
        <f>(((Table1[[#This Row],[deadline]]/60)/60)/24)+DATE(1970,1,1)</f>
        <v>41917.801064814819</v>
      </c>
    </row>
    <row r="1716" spans="1:21">
      <c r="A1716">
        <v>1714</v>
      </c>
      <c r="B1716" s="3" t="s">
        <v>1715</v>
      </c>
      <c r="C1716" s="3" t="s">
        <v>5824</v>
      </c>
      <c r="D1716" t="str" cm="1">
        <f t="array" ref="D17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716">
        <v>25000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 s="6">
        <f>Table1[[#This Row],[pledged]]/Table1[[#This Row],[goal]]</f>
        <v>7.868E-2</v>
      </c>
      <c r="Q1716" s="12">
        <f>Table1[[#This Row],[pledged]]/Table1[[#This Row],[backers_count]]</f>
        <v>115.70588235294117</v>
      </c>
      <c r="R1716" t="s">
        <v>8325</v>
      </c>
      <c r="S1716" t="s">
        <v>8347</v>
      </c>
      <c r="T1716" s="17">
        <f>(((Table1[[#This Row],[launched_at]]/60)/60)/24)+DATE(1970,1,1)</f>
        <v>42095.918530092589</v>
      </c>
      <c r="U1716" s="17">
        <f>(((Table1[[#This Row],[deadline]]/60)/60)/24)+DATE(1970,1,1)</f>
        <v>42125.918530092589</v>
      </c>
    </row>
    <row r="1717" spans="1:21">
      <c r="A1717">
        <v>1715</v>
      </c>
      <c r="B1717" s="3" t="s">
        <v>1716</v>
      </c>
      <c r="C1717" s="3" t="s">
        <v>5825</v>
      </c>
      <c r="D1717" t="str" cm="1">
        <f t="array" ref="D17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17">
        <v>5000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 s="6">
        <f>Table1[[#This Row],[pledged]]/Table1[[#This Row],[goal]]</f>
        <v>2.2000000000000001E-3</v>
      </c>
      <c r="Q1717" s="12">
        <f>Table1[[#This Row],[pledged]]/Table1[[#This Row],[backers_count]]</f>
        <v>5.5</v>
      </c>
      <c r="R1717" t="s">
        <v>8325</v>
      </c>
      <c r="S1717" t="s">
        <v>8347</v>
      </c>
      <c r="T1717" s="17">
        <f>(((Table1[[#This Row],[launched_at]]/60)/60)/24)+DATE(1970,1,1)</f>
        <v>42064.217418981483</v>
      </c>
      <c r="U1717" s="17">
        <f>(((Table1[[#This Row],[deadline]]/60)/60)/24)+DATE(1970,1,1)</f>
        <v>42094.140277777777</v>
      </c>
    </row>
    <row r="1718" spans="1:21">
      <c r="A1718">
        <v>1716</v>
      </c>
      <c r="B1718" s="3" t="s">
        <v>1717</v>
      </c>
      <c r="C1718" s="3" t="s">
        <v>5826</v>
      </c>
      <c r="D1718" t="str" cm="1">
        <f t="array" ref="D17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18">
        <v>2000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 s="6">
        <f>Table1[[#This Row],[pledged]]/Table1[[#This Row],[goal]]</f>
        <v>7.4999999999999997E-2</v>
      </c>
      <c r="Q1718" s="12">
        <f>Table1[[#This Row],[pledged]]/Table1[[#This Row],[backers_count]]</f>
        <v>50</v>
      </c>
      <c r="R1718" t="s">
        <v>8325</v>
      </c>
      <c r="S1718" t="s">
        <v>8347</v>
      </c>
      <c r="T1718" s="17">
        <f>(((Table1[[#This Row],[launched_at]]/60)/60)/24)+DATE(1970,1,1)</f>
        <v>42673.577534722222</v>
      </c>
      <c r="U1718" s="17">
        <f>(((Table1[[#This Row],[deadline]]/60)/60)/24)+DATE(1970,1,1)</f>
        <v>42713.619201388887</v>
      </c>
    </row>
    <row r="1719" spans="1:21">
      <c r="A1719">
        <v>1717</v>
      </c>
      <c r="B1719" s="3" t="s">
        <v>1718</v>
      </c>
      <c r="C1719" s="3" t="s">
        <v>5827</v>
      </c>
      <c r="D1719" t="str" cm="1">
        <f t="array" ref="D17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19">
        <v>3265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 s="6">
        <f>Table1[[#This Row],[pledged]]/Table1[[#This Row],[goal]]</f>
        <v>0.42725880551301687</v>
      </c>
      <c r="Q1719" s="12">
        <f>Table1[[#This Row],[pledged]]/Table1[[#This Row],[backers_count]]</f>
        <v>34.024390243902438</v>
      </c>
      <c r="R1719" t="s">
        <v>8325</v>
      </c>
      <c r="S1719" t="s">
        <v>8347</v>
      </c>
      <c r="T1719" s="17">
        <f>(((Table1[[#This Row],[launched_at]]/60)/60)/24)+DATE(1970,1,1)</f>
        <v>42460.98192129629</v>
      </c>
      <c r="U1719" s="17">
        <f>(((Table1[[#This Row],[deadline]]/60)/60)/24)+DATE(1970,1,1)</f>
        <v>42481.166666666672</v>
      </c>
    </row>
    <row r="1720" spans="1:21">
      <c r="A1720">
        <v>1718</v>
      </c>
      <c r="B1720" s="3" t="s">
        <v>1719</v>
      </c>
      <c r="C1720" s="3" t="s">
        <v>5828</v>
      </c>
      <c r="D1720" t="str" cm="1">
        <f t="array" ref="D17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1720">
        <v>35000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 s="6">
        <f>Table1[[#This Row],[pledged]]/Table1[[#This Row],[goal]]</f>
        <v>2.142857142857143E-3</v>
      </c>
      <c r="Q1720" s="12">
        <f>Table1[[#This Row],[pledged]]/Table1[[#This Row],[backers_count]]</f>
        <v>37.5</v>
      </c>
      <c r="R1720" t="s">
        <v>8325</v>
      </c>
      <c r="S1720" t="s">
        <v>8347</v>
      </c>
      <c r="T1720" s="17">
        <f>(((Table1[[#This Row],[launched_at]]/60)/60)/24)+DATE(1970,1,1)</f>
        <v>42460.610520833332</v>
      </c>
      <c r="U1720" s="17">
        <f>(((Table1[[#This Row],[deadline]]/60)/60)/24)+DATE(1970,1,1)</f>
        <v>42504.207638888889</v>
      </c>
    </row>
    <row r="1721" spans="1:21">
      <c r="A1721">
        <v>1719</v>
      </c>
      <c r="B1721" s="3" t="s">
        <v>1720</v>
      </c>
      <c r="C1721" s="3" t="s">
        <v>5829</v>
      </c>
      <c r="D1721" t="str" cm="1">
        <f t="array" ref="D17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21">
        <v>4000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 s="6">
        <f>Table1[[#This Row],[pledged]]/Table1[[#This Row],[goal]]</f>
        <v>8.7500000000000008E-3</v>
      </c>
      <c r="Q1721" s="12">
        <f>Table1[[#This Row],[pledged]]/Table1[[#This Row],[backers_count]]</f>
        <v>11.666666666666666</v>
      </c>
      <c r="R1721" t="s">
        <v>8325</v>
      </c>
      <c r="S1721" t="s">
        <v>8347</v>
      </c>
      <c r="T1721" s="17">
        <f>(((Table1[[#This Row],[launched_at]]/60)/60)/24)+DATE(1970,1,1)</f>
        <v>41869.534618055557</v>
      </c>
      <c r="U1721" s="17">
        <f>(((Table1[[#This Row],[deadline]]/60)/60)/24)+DATE(1970,1,1)</f>
        <v>41899.534618055557</v>
      </c>
    </row>
    <row r="1722" spans="1:21">
      <c r="A1722">
        <v>1720</v>
      </c>
      <c r="B1722" s="3" t="s">
        <v>1721</v>
      </c>
      <c r="C1722" s="3" t="s">
        <v>5830</v>
      </c>
      <c r="D1722" t="str" cm="1">
        <f t="array" ref="D17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22">
        <v>4000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 s="6">
        <f>Table1[[#This Row],[pledged]]/Table1[[#This Row],[goal]]</f>
        <v>5.6250000000000001E-2</v>
      </c>
      <c r="Q1722" s="12">
        <f>Table1[[#This Row],[pledged]]/Table1[[#This Row],[backers_count]]</f>
        <v>28.125</v>
      </c>
      <c r="R1722" t="s">
        <v>8325</v>
      </c>
      <c r="S1722" t="s">
        <v>8347</v>
      </c>
      <c r="T1722" s="17">
        <f>(((Table1[[#This Row],[launched_at]]/60)/60)/24)+DATE(1970,1,1)</f>
        <v>41922.783229166671</v>
      </c>
      <c r="U1722" s="17">
        <f>(((Table1[[#This Row],[deadline]]/60)/60)/24)+DATE(1970,1,1)</f>
        <v>41952.824895833335</v>
      </c>
    </row>
    <row r="1723" spans="1:21">
      <c r="A1723">
        <v>1721</v>
      </c>
      <c r="B1723" s="3" t="s">
        <v>1722</v>
      </c>
      <c r="C1723" s="3" t="s">
        <v>5831</v>
      </c>
      <c r="D1723" t="str" cm="1">
        <f t="array" ref="D17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23">
        <v>5000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 s="6">
        <f>Table1[[#This Row],[pledged]]/Table1[[#This Row],[goal]]</f>
        <v>0</v>
      </c>
      <c r="Q1723" s="12" t="e">
        <f>Table1[[#This Row],[pledged]]/Table1[[#This Row],[backers_count]]</f>
        <v>#DIV/0!</v>
      </c>
      <c r="R1723" t="s">
        <v>8325</v>
      </c>
      <c r="S1723" t="s">
        <v>8347</v>
      </c>
      <c r="T1723" s="17">
        <f>(((Table1[[#This Row],[launched_at]]/60)/60)/24)+DATE(1970,1,1)</f>
        <v>42319.461377314816</v>
      </c>
      <c r="U1723" s="17">
        <f>(((Table1[[#This Row],[deadline]]/60)/60)/24)+DATE(1970,1,1)</f>
        <v>42349.461377314816</v>
      </c>
    </row>
    <row r="1724" spans="1:21">
      <c r="A1724">
        <v>1722</v>
      </c>
      <c r="B1724" s="3" t="s">
        <v>1723</v>
      </c>
      <c r="C1724" s="3" t="s">
        <v>5832</v>
      </c>
      <c r="D1724" t="str" cm="1">
        <f t="array" ref="D17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24">
        <v>2880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 s="6">
        <f>Table1[[#This Row],[pledged]]/Table1[[#This Row],[goal]]</f>
        <v>3.4722222222222224E-4</v>
      </c>
      <c r="Q1724" s="12">
        <f>Table1[[#This Row],[pledged]]/Table1[[#This Row],[backers_count]]</f>
        <v>1</v>
      </c>
      <c r="R1724" t="s">
        <v>8325</v>
      </c>
      <c r="S1724" t="s">
        <v>8347</v>
      </c>
      <c r="T1724" s="17">
        <f>(((Table1[[#This Row],[launched_at]]/60)/60)/24)+DATE(1970,1,1)</f>
        <v>42425.960983796293</v>
      </c>
      <c r="U1724" s="17">
        <f>(((Table1[[#This Row],[deadline]]/60)/60)/24)+DATE(1970,1,1)</f>
        <v>42463.006944444445</v>
      </c>
    </row>
    <row r="1725" spans="1:21">
      <c r="A1725">
        <v>1723</v>
      </c>
      <c r="B1725" s="3" t="s">
        <v>1724</v>
      </c>
      <c r="C1725" s="3" t="s">
        <v>5833</v>
      </c>
      <c r="D1725" t="str" cm="1">
        <f t="array" ref="D17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725">
        <v>10000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 s="6">
        <f>Table1[[#This Row],[pledged]]/Table1[[#This Row],[goal]]</f>
        <v>6.5000000000000002E-2</v>
      </c>
      <c r="Q1725" s="12">
        <f>Table1[[#This Row],[pledged]]/Table1[[#This Row],[backers_count]]</f>
        <v>216.66666666666666</v>
      </c>
      <c r="R1725" t="s">
        <v>8325</v>
      </c>
      <c r="S1725" t="s">
        <v>8347</v>
      </c>
      <c r="T1725" s="17">
        <f>(((Table1[[#This Row],[launched_at]]/60)/60)/24)+DATE(1970,1,1)</f>
        <v>42129.82540509259</v>
      </c>
      <c r="U1725" s="17">
        <f>(((Table1[[#This Row],[deadline]]/60)/60)/24)+DATE(1970,1,1)</f>
        <v>42186.25</v>
      </c>
    </row>
    <row r="1726" spans="1:21">
      <c r="A1726">
        <v>1724</v>
      </c>
      <c r="B1726" s="3" t="s">
        <v>1725</v>
      </c>
      <c r="C1726" s="3" t="s">
        <v>5834</v>
      </c>
      <c r="D1726" t="str" cm="1">
        <f t="array" ref="D17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26">
        <v>6000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 s="6">
        <f>Table1[[#This Row],[pledged]]/Table1[[#This Row],[goal]]</f>
        <v>5.8333333333333336E-3</v>
      </c>
      <c r="Q1726" s="12">
        <f>Table1[[#This Row],[pledged]]/Table1[[#This Row],[backers_count]]</f>
        <v>8.75</v>
      </c>
      <c r="R1726" t="s">
        <v>8325</v>
      </c>
      <c r="S1726" t="s">
        <v>8347</v>
      </c>
      <c r="T1726" s="17">
        <f>(((Table1[[#This Row],[launched_at]]/60)/60)/24)+DATE(1970,1,1)</f>
        <v>41912.932430555556</v>
      </c>
      <c r="U1726" s="17">
        <f>(((Table1[[#This Row],[deadline]]/60)/60)/24)+DATE(1970,1,1)</f>
        <v>41942.932430555556</v>
      </c>
    </row>
    <row r="1727" spans="1:21">
      <c r="A1727">
        <v>1725</v>
      </c>
      <c r="B1727" s="3" t="s">
        <v>1726</v>
      </c>
      <c r="C1727" s="3" t="s">
        <v>5835</v>
      </c>
      <c r="D1727" t="str" cm="1">
        <f t="array" ref="D17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27">
        <v>5500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 s="6">
        <f>Table1[[#This Row],[pledged]]/Table1[[#This Row],[goal]]</f>
        <v>0.10181818181818182</v>
      </c>
      <c r="Q1727" s="12">
        <f>Table1[[#This Row],[pledged]]/Table1[[#This Row],[backers_count]]</f>
        <v>62.222222222222221</v>
      </c>
      <c r="R1727" t="s">
        <v>8325</v>
      </c>
      <c r="S1727" t="s">
        <v>8347</v>
      </c>
      <c r="T1727" s="17">
        <f>(((Table1[[#This Row],[launched_at]]/60)/60)/24)+DATE(1970,1,1)</f>
        <v>41845.968159722222</v>
      </c>
      <c r="U1727" s="17">
        <f>(((Table1[[#This Row],[deadline]]/60)/60)/24)+DATE(1970,1,1)</f>
        <v>41875.968159722222</v>
      </c>
    </row>
    <row r="1728" spans="1:21">
      <c r="A1728">
        <v>1726</v>
      </c>
      <c r="B1728" s="3" t="s">
        <v>1727</v>
      </c>
      <c r="C1728" s="3" t="s">
        <v>5836</v>
      </c>
      <c r="D1728" t="str" cm="1">
        <f t="array" ref="D17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28">
        <v>6500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 s="6">
        <f>Table1[[#This Row],[pledged]]/Table1[[#This Row],[goal]]</f>
        <v>0.33784615384615385</v>
      </c>
      <c r="Q1728" s="12">
        <f>Table1[[#This Row],[pledged]]/Table1[[#This Row],[backers_count]]</f>
        <v>137.25</v>
      </c>
      <c r="R1728" t="s">
        <v>8325</v>
      </c>
      <c r="S1728" t="s">
        <v>8347</v>
      </c>
      <c r="T1728" s="17">
        <f>(((Table1[[#This Row],[launched_at]]/60)/60)/24)+DATE(1970,1,1)</f>
        <v>41788.919722222221</v>
      </c>
      <c r="U1728" s="17">
        <f>(((Table1[[#This Row],[deadline]]/60)/60)/24)+DATE(1970,1,1)</f>
        <v>41817.919722222221</v>
      </c>
    </row>
    <row r="1729" spans="1:21">
      <c r="A1729">
        <v>1727</v>
      </c>
      <c r="B1729" s="3" t="s">
        <v>1728</v>
      </c>
      <c r="C1729" s="3" t="s">
        <v>5837</v>
      </c>
      <c r="D1729" t="str" cm="1">
        <f t="array" ref="D17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29">
        <v>3000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 s="6">
        <f>Table1[[#This Row],[pledged]]/Table1[[#This Row],[goal]]</f>
        <v>3.3333333333333332E-4</v>
      </c>
      <c r="Q1729" s="12">
        <f>Table1[[#This Row],[pledged]]/Table1[[#This Row],[backers_count]]</f>
        <v>1</v>
      </c>
      <c r="R1729" t="s">
        <v>8325</v>
      </c>
      <c r="S1729" t="s">
        <v>8347</v>
      </c>
      <c r="T1729" s="17">
        <f>(((Table1[[#This Row],[launched_at]]/60)/60)/24)+DATE(1970,1,1)</f>
        <v>42044.927974537044</v>
      </c>
      <c r="U1729" s="17">
        <f>(((Table1[[#This Row],[deadline]]/60)/60)/24)+DATE(1970,1,1)</f>
        <v>42099.458333333328</v>
      </c>
    </row>
    <row r="1730" spans="1:21">
      <c r="A1730">
        <v>1728</v>
      </c>
      <c r="B1730" s="3" t="s">
        <v>1729</v>
      </c>
      <c r="C1730" s="3" t="s">
        <v>5838</v>
      </c>
      <c r="D1730" t="str" cm="1">
        <f t="array" ref="D17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30">
        <v>1250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 s="6">
        <f>Table1[[#This Row],[pledged]]/Table1[[#This Row],[goal]]</f>
        <v>0.68400000000000005</v>
      </c>
      <c r="Q1730" s="12">
        <f>Table1[[#This Row],[pledged]]/Table1[[#This Row],[backers_count]]</f>
        <v>122.14285714285714</v>
      </c>
      <c r="R1730" t="s">
        <v>8325</v>
      </c>
      <c r="S1730" t="s">
        <v>8347</v>
      </c>
      <c r="T1730" s="17">
        <f>(((Table1[[#This Row],[launched_at]]/60)/60)/24)+DATE(1970,1,1)</f>
        <v>42268.625856481478</v>
      </c>
      <c r="U1730" s="17">
        <f>(((Table1[[#This Row],[deadline]]/60)/60)/24)+DATE(1970,1,1)</f>
        <v>42298.625856481478</v>
      </c>
    </row>
    <row r="1731" spans="1:21">
      <c r="A1731">
        <v>1729</v>
      </c>
      <c r="B1731" s="3" t="s">
        <v>1730</v>
      </c>
      <c r="C1731" s="3" t="s">
        <v>5839</v>
      </c>
      <c r="D1731" t="str" cm="1">
        <f t="array" ref="D17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731">
        <v>10000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 s="6">
        <f>Table1[[#This Row],[pledged]]/Table1[[#This Row],[goal]]</f>
        <v>0</v>
      </c>
      <c r="Q1731" s="12" t="e">
        <f>Table1[[#This Row],[pledged]]/Table1[[#This Row],[backers_count]]</f>
        <v>#DIV/0!</v>
      </c>
      <c r="R1731" t="s">
        <v>8325</v>
      </c>
      <c r="S1731" t="s">
        <v>8347</v>
      </c>
      <c r="T1731" s="17">
        <f>(((Table1[[#This Row],[launched_at]]/60)/60)/24)+DATE(1970,1,1)</f>
        <v>42471.052152777775</v>
      </c>
      <c r="U1731" s="17">
        <f>(((Table1[[#This Row],[deadline]]/60)/60)/24)+DATE(1970,1,1)</f>
        <v>42531.052152777775</v>
      </c>
    </row>
    <row r="1732" spans="1:21">
      <c r="A1732">
        <v>1730</v>
      </c>
      <c r="B1732" s="3" t="s">
        <v>1731</v>
      </c>
      <c r="C1732" s="3" t="s">
        <v>5840</v>
      </c>
      <c r="D1732" t="str" cm="1">
        <f t="array" ref="D17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32">
        <v>3000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 s="6">
        <f>Table1[[#This Row],[pledged]]/Table1[[#This Row],[goal]]</f>
        <v>0</v>
      </c>
      <c r="Q1732" s="12" t="e">
        <f>Table1[[#This Row],[pledged]]/Table1[[#This Row],[backers_count]]</f>
        <v>#DIV/0!</v>
      </c>
      <c r="R1732" t="s">
        <v>8325</v>
      </c>
      <c r="S1732" t="s">
        <v>8347</v>
      </c>
      <c r="T1732" s="17">
        <f>(((Table1[[#This Row],[launched_at]]/60)/60)/24)+DATE(1970,1,1)</f>
        <v>42272.087766203709</v>
      </c>
      <c r="U1732" s="17">
        <f>(((Table1[[#This Row],[deadline]]/60)/60)/24)+DATE(1970,1,1)</f>
        <v>42302.087766203709</v>
      </c>
    </row>
    <row r="1733" spans="1:21">
      <c r="A1733">
        <v>1731</v>
      </c>
      <c r="B1733" s="3" t="s">
        <v>1732</v>
      </c>
      <c r="C1733" s="3" t="s">
        <v>5841</v>
      </c>
      <c r="D1733" t="str" cm="1">
        <f t="array" ref="D17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33">
        <v>1000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 s="6">
        <f>Table1[[#This Row],[pledged]]/Table1[[#This Row],[goal]]</f>
        <v>0</v>
      </c>
      <c r="Q1733" s="12" t="e">
        <f>Table1[[#This Row],[pledged]]/Table1[[#This Row],[backers_count]]</f>
        <v>#DIV/0!</v>
      </c>
      <c r="R1733" t="s">
        <v>8325</v>
      </c>
      <c r="S1733" t="s">
        <v>8347</v>
      </c>
      <c r="T1733" s="17">
        <f>(((Table1[[#This Row],[launched_at]]/60)/60)/24)+DATE(1970,1,1)</f>
        <v>42152.906851851847</v>
      </c>
      <c r="U1733" s="17">
        <f>(((Table1[[#This Row],[deadline]]/60)/60)/24)+DATE(1970,1,1)</f>
        <v>42166.625</v>
      </c>
    </row>
    <row r="1734" spans="1:21">
      <c r="A1734">
        <v>1732</v>
      </c>
      <c r="B1734" s="3" t="s">
        <v>1733</v>
      </c>
      <c r="C1734" s="3" t="s">
        <v>5842</v>
      </c>
      <c r="D1734" t="str" cm="1">
        <f t="array" ref="D17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34">
        <v>4000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 s="6">
        <f>Table1[[#This Row],[pledged]]/Table1[[#This Row],[goal]]</f>
        <v>0</v>
      </c>
      <c r="Q1734" s="12" t="e">
        <f>Table1[[#This Row],[pledged]]/Table1[[#This Row],[backers_count]]</f>
        <v>#DIV/0!</v>
      </c>
      <c r="R1734" t="s">
        <v>8325</v>
      </c>
      <c r="S1734" t="s">
        <v>8347</v>
      </c>
      <c r="T1734" s="17">
        <f>(((Table1[[#This Row],[launched_at]]/60)/60)/24)+DATE(1970,1,1)</f>
        <v>42325.683807870373</v>
      </c>
      <c r="U1734" s="17">
        <f>(((Table1[[#This Row],[deadline]]/60)/60)/24)+DATE(1970,1,1)</f>
        <v>42385.208333333328</v>
      </c>
    </row>
    <row r="1735" spans="1:21">
      <c r="A1735">
        <v>1733</v>
      </c>
      <c r="B1735" s="3" t="s">
        <v>1734</v>
      </c>
      <c r="C1735" s="3" t="s">
        <v>5843</v>
      </c>
      <c r="D1735" t="str" cm="1">
        <f t="array" ref="D17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735">
        <v>10000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 s="6">
        <f>Table1[[#This Row],[pledged]]/Table1[[#This Row],[goal]]</f>
        <v>0</v>
      </c>
      <c r="Q1735" s="12" t="e">
        <f>Table1[[#This Row],[pledged]]/Table1[[#This Row],[backers_count]]</f>
        <v>#DIV/0!</v>
      </c>
      <c r="R1735" t="s">
        <v>8325</v>
      </c>
      <c r="S1735" t="s">
        <v>8347</v>
      </c>
      <c r="T1735" s="17">
        <f>(((Table1[[#This Row],[launched_at]]/60)/60)/24)+DATE(1970,1,1)</f>
        <v>42614.675625000003</v>
      </c>
      <c r="U1735" s="17">
        <f>(((Table1[[#This Row],[deadline]]/60)/60)/24)+DATE(1970,1,1)</f>
        <v>42626.895833333328</v>
      </c>
    </row>
    <row r="1736" spans="1:21">
      <c r="A1736">
        <v>1734</v>
      </c>
      <c r="B1736" s="3" t="s">
        <v>1735</v>
      </c>
      <c r="C1736" s="3" t="s">
        <v>5844</v>
      </c>
      <c r="D1736" t="str" cm="1">
        <f t="array" ref="D17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36">
        <v>4500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 s="6">
        <f>Table1[[#This Row],[pledged]]/Table1[[#This Row],[goal]]</f>
        <v>2.2222222222222223E-4</v>
      </c>
      <c r="Q1736" s="12">
        <f>Table1[[#This Row],[pledged]]/Table1[[#This Row],[backers_count]]</f>
        <v>1</v>
      </c>
      <c r="R1736" t="s">
        <v>8325</v>
      </c>
      <c r="S1736" t="s">
        <v>8347</v>
      </c>
      <c r="T1736" s="17">
        <f>(((Table1[[#This Row],[launched_at]]/60)/60)/24)+DATE(1970,1,1)</f>
        <v>42102.036527777775</v>
      </c>
      <c r="U1736" s="17">
        <f>(((Table1[[#This Row],[deadline]]/60)/60)/24)+DATE(1970,1,1)</f>
        <v>42132.036527777775</v>
      </c>
    </row>
    <row r="1737" spans="1:21">
      <c r="A1737">
        <v>1735</v>
      </c>
      <c r="B1737" s="3" t="s">
        <v>1736</v>
      </c>
      <c r="C1737" s="3" t="s">
        <v>5845</v>
      </c>
      <c r="D1737" t="str" cm="1">
        <f t="array" ref="D17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37">
        <v>1000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 s="6">
        <f>Table1[[#This Row],[pledged]]/Table1[[#This Row],[goal]]</f>
        <v>0.11</v>
      </c>
      <c r="Q1737" s="12">
        <f>Table1[[#This Row],[pledged]]/Table1[[#This Row],[backers_count]]</f>
        <v>55</v>
      </c>
      <c r="R1737" t="s">
        <v>8325</v>
      </c>
      <c r="S1737" t="s">
        <v>8347</v>
      </c>
      <c r="T1737" s="17">
        <f>(((Table1[[#This Row],[launched_at]]/60)/60)/24)+DATE(1970,1,1)</f>
        <v>42559.814178240747</v>
      </c>
      <c r="U1737" s="17">
        <f>(((Table1[[#This Row],[deadline]]/60)/60)/24)+DATE(1970,1,1)</f>
        <v>42589.814178240747</v>
      </c>
    </row>
    <row r="1738" spans="1:21">
      <c r="A1738">
        <v>1736</v>
      </c>
      <c r="B1738" s="3" t="s">
        <v>1737</v>
      </c>
      <c r="C1738" s="3" t="s">
        <v>5846</v>
      </c>
      <c r="D1738" t="str" cm="1">
        <f t="array" ref="D17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38">
        <v>3000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 s="6">
        <f>Table1[[#This Row],[pledged]]/Table1[[#This Row],[goal]]</f>
        <v>7.3333333333333332E-3</v>
      </c>
      <c r="Q1738" s="12">
        <f>Table1[[#This Row],[pledged]]/Table1[[#This Row],[backers_count]]</f>
        <v>22</v>
      </c>
      <c r="R1738" t="s">
        <v>8325</v>
      </c>
      <c r="S1738" t="s">
        <v>8347</v>
      </c>
      <c r="T1738" s="17">
        <f>(((Table1[[#This Row],[launched_at]]/60)/60)/24)+DATE(1970,1,1)</f>
        <v>42286.861493055556</v>
      </c>
      <c r="U1738" s="17">
        <f>(((Table1[[#This Row],[deadline]]/60)/60)/24)+DATE(1970,1,1)</f>
        <v>42316.90315972222</v>
      </c>
    </row>
    <row r="1739" spans="1:21">
      <c r="A1739">
        <v>1737</v>
      </c>
      <c r="B1739" s="3" t="s">
        <v>1738</v>
      </c>
      <c r="C1739" s="3" t="s">
        <v>5847</v>
      </c>
      <c r="D1739" t="str" cm="1">
        <f t="array" ref="D17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39">
        <v>4000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 s="6">
        <f>Table1[[#This Row],[pledged]]/Table1[[#This Row],[goal]]</f>
        <v>0.21249999999999999</v>
      </c>
      <c r="Q1739" s="12">
        <f>Table1[[#This Row],[pledged]]/Table1[[#This Row],[backers_count]]</f>
        <v>56.666666666666664</v>
      </c>
      <c r="R1739" t="s">
        <v>8325</v>
      </c>
      <c r="S1739" t="s">
        <v>8347</v>
      </c>
      <c r="T1739" s="17">
        <f>(((Table1[[#This Row],[launched_at]]/60)/60)/24)+DATE(1970,1,1)</f>
        <v>42175.948981481488</v>
      </c>
      <c r="U1739" s="17">
        <f>(((Table1[[#This Row],[deadline]]/60)/60)/24)+DATE(1970,1,1)</f>
        <v>42205.948981481488</v>
      </c>
    </row>
    <row r="1740" spans="1:21">
      <c r="A1740">
        <v>1738</v>
      </c>
      <c r="B1740" s="3" t="s">
        <v>1739</v>
      </c>
      <c r="C1740" s="3" t="s">
        <v>5848</v>
      </c>
      <c r="D1740" t="str" cm="1">
        <f t="array" ref="D17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40">
        <v>5000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 s="6">
        <f>Table1[[#This Row],[pledged]]/Table1[[#This Row],[goal]]</f>
        <v>4.0000000000000001E-3</v>
      </c>
      <c r="Q1740" s="12">
        <f>Table1[[#This Row],[pledged]]/Table1[[#This Row],[backers_count]]</f>
        <v>20</v>
      </c>
      <c r="R1740" t="s">
        <v>8325</v>
      </c>
      <c r="S1740" t="s">
        <v>8347</v>
      </c>
      <c r="T1740" s="17">
        <f>(((Table1[[#This Row],[launched_at]]/60)/60)/24)+DATE(1970,1,1)</f>
        <v>41884.874328703707</v>
      </c>
      <c r="U1740" s="17">
        <f>(((Table1[[#This Row],[deadline]]/60)/60)/24)+DATE(1970,1,1)</f>
        <v>41914.874328703707</v>
      </c>
    </row>
    <row r="1741" spans="1:21">
      <c r="A1741">
        <v>1739</v>
      </c>
      <c r="B1741" s="3" t="s">
        <v>1740</v>
      </c>
      <c r="C1741" s="3" t="s">
        <v>5849</v>
      </c>
      <c r="D1741" t="str" cm="1">
        <f t="array" ref="D17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41">
        <v>1000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 s="6">
        <f>Table1[[#This Row],[pledged]]/Table1[[#This Row],[goal]]</f>
        <v>1E-3</v>
      </c>
      <c r="Q1741" s="12">
        <f>Table1[[#This Row],[pledged]]/Table1[[#This Row],[backers_count]]</f>
        <v>1</v>
      </c>
      <c r="R1741" t="s">
        <v>8325</v>
      </c>
      <c r="S1741" t="s">
        <v>8347</v>
      </c>
      <c r="T1741" s="17">
        <f>(((Table1[[#This Row],[launched_at]]/60)/60)/24)+DATE(1970,1,1)</f>
        <v>42435.874212962968</v>
      </c>
      <c r="U1741" s="17">
        <f>(((Table1[[#This Row],[deadline]]/60)/60)/24)+DATE(1970,1,1)</f>
        <v>42494.832546296297</v>
      </c>
    </row>
    <row r="1742" spans="1:21">
      <c r="A1742">
        <v>1740</v>
      </c>
      <c r="B1742" s="3" t="s">
        <v>1741</v>
      </c>
      <c r="C1742" s="3" t="s">
        <v>5850</v>
      </c>
      <c r="D1742" t="str" cm="1">
        <f t="array" ref="D17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42">
        <v>3000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 s="6">
        <f>Table1[[#This Row],[pledged]]/Table1[[#This Row],[goal]]</f>
        <v>0</v>
      </c>
      <c r="Q1742" s="12" t="e">
        <f>Table1[[#This Row],[pledged]]/Table1[[#This Row],[backers_count]]</f>
        <v>#DIV/0!</v>
      </c>
      <c r="R1742" t="s">
        <v>8325</v>
      </c>
      <c r="S1742" t="s">
        <v>8347</v>
      </c>
      <c r="T1742" s="17">
        <f>(((Table1[[#This Row],[launched_at]]/60)/60)/24)+DATE(1970,1,1)</f>
        <v>42171.817384259266</v>
      </c>
      <c r="U1742" s="17">
        <f>(((Table1[[#This Row],[deadline]]/60)/60)/24)+DATE(1970,1,1)</f>
        <v>42201.817384259266</v>
      </c>
    </row>
    <row r="1743" spans="1:21">
      <c r="A1743">
        <v>1741</v>
      </c>
      <c r="B1743" s="3" t="s">
        <v>1742</v>
      </c>
      <c r="C1743" s="3" t="s">
        <v>5851</v>
      </c>
      <c r="D1743" t="str" cm="1">
        <f t="array" ref="D17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43">
        <v>1200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 s="6">
        <f>Table1[[#This Row],[pledged]]/Table1[[#This Row],[goal]]</f>
        <v>1.1083333333333334</v>
      </c>
      <c r="Q1743" s="12">
        <f>Table1[[#This Row],[pledged]]/Table1[[#This Row],[backers_count]]</f>
        <v>25.576923076923077</v>
      </c>
      <c r="R1743" t="s">
        <v>8338</v>
      </c>
      <c r="S1743" t="s">
        <v>8339</v>
      </c>
      <c r="T1743" s="17">
        <f>(((Table1[[#This Row],[launched_at]]/60)/60)/24)+DATE(1970,1,1)</f>
        <v>42120.628136574072</v>
      </c>
      <c r="U1743" s="17">
        <f>(((Table1[[#This Row],[deadline]]/60)/60)/24)+DATE(1970,1,1)</f>
        <v>42165.628136574072</v>
      </c>
    </row>
    <row r="1744" spans="1:21">
      <c r="A1744">
        <v>1742</v>
      </c>
      <c r="B1744" s="3" t="s">
        <v>1743</v>
      </c>
      <c r="C1744" s="3" t="s">
        <v>5852</v>
      </c>
      <c r="D1744" t="str" cm="1">
        <f t="array" ref="D17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44">
        <v>2000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 s="6">
        <f>Table1[[#This Row],[pledged]]/Table1[[#This Row],[goal]]</f>
        <v>1.0874999999999999</v>
      </c>
      <c r="Q1744" s="12">
        <f>Table1[[#This Row],[pledged]]/Table1[[#This Row],[backers_count]]</f>
        <v>63.970588235294116</v>
      </c>
      <c r="R1744" t="s">
        <v>8338</v>
      </c>
      <c r="S1744" t="s">
        <v>8339</v>
      </c>
      <c r="T1744" s="17">
        <f>(((Table1[[#This Row],[launched_at]]/60)/60)/24)+DATE(1970,1,1)</f>
        <v>42710.876967592587</v>
      </c>
      <c r="U1744" s="17">
        <f>(((Table1[[#This Row],[deadline]]/60)/60)/24)+DATE(1970,1,1)</f>
        <v>42742.875</v>
      </c>
    </row>
    <row r="1745" spans="1:21">
      <c r="A1745">
        <v>1743</v>
      </c>
      <c r="B1745" s="3" t="s">
        <v>1744</v>
      </c>
      <c r="C1745" s="3" t="s">
        <v>5853</v>
      </c>
      <c r="D1745" t="str" cm="1">
        <f t="array" ref="D17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45">
        <v>6000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 s="6">
        <f>Table1[[#This Row],[pledged]]/Table1[[#This Row],[goal]]</f>
        <v>1.0041666666666667</v>
      </c>
      <c r="Q1745" s="12">
        <f>Table1[[#This Row],[pledged]]/Table1[[#This Row],[backers_count]]</f>
        <v>89.925373134328353</v>
      </c>
      <c r="R1745" t="s">
        <v>8338</v>
      </c>
      <c r="S1745" t="s">
        <v>8339</v>
      </c>
      <c r="T1745" s="17">
        <f>(((Table1[[#This Row],[launched_at]]/60)/60)/24)+DATE(1970,1,1)</f>
        <v>42586.925636574073</v>
      </c>
      <c r="U1745" s="17">
        <f>(((Table1[[#This Row],[deadline]]/60)/60)/24)+DATE(1970,1,1)</f>
        <v>42609.165972222225</v>
      </c>
    </row>
    <row r="1746" spans="1:21">
      <c r="A1746">
        <v>1744</v>
      </c>
      <c r="B1746" s="3" t="s">
        <v>1745</v>
      </c>
      <c r="C1746" s="3" t="s">
        <v>5854</v>
      </c>
      <c r="D1746" t="str" cm="1">
        <f t="array" ref="D17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46">
        <v>5500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 s="6">
        <f>Table1[[#This Row],[pledged]]/Table1[[#This Row],[goal]]</f>
        <v>1.1845454545454546</v>
      </c>
      <c r="Q1746" s="12">
        <f>Table1[[#This Row],[pledged]]/Table1[[#This Row],[backers_count]]</f>
        <v>93.071428571428569</v>
      </c>
      <c r="R1746" t="s">
        <v>8338</v>
      </c>
      <c r="S1746" t="s">
        <v>8339</v>
      </c>
      <c r="T1746" s="17">
        <f>(((Table1[[#This Row],[launched_at]]/60)/60)/24)+DATE(1970,1,1)</f>
        <v>42026.605057870373</v>
      </c>
      <c r="U1746" s="17">
        <f>(((Table1[[#This Row],[deadline]]/60)/60)/24)+DATE(1970,1,1)</f>
        <v>42071.563391203701</v>
      </c>
    </row>
    <row r="1747" spans="1:21">
      <c r="A1747">
        <v>1745</v>
      </c>
      <c r="B1747" s="3" t="s">
        <v>1746</v>
      </c>
      <c r="C1747" s="3" t="s">
        <v>5855</v>
      </c>
      <c r="D1747" t="str" cm="1">
        <f t="array" ref="D17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47">
        <v>7000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 s="6">
        <f>Table1[[#This Row],[pledged]]/Table1[[#This Row],[goal]]</f>
        <v>1.1401428571428571</v>
      </c>
      <c r="Q1747" s="12">
        <f>Table1[[#This Row],[pledged]]/Table1[[#This Row],[backers_count]]</f>
        <v>89.674157303370791</v>
      </c>
      <c r="R1747" t="s">
        <v>8338</v>
      </c>
      <c r="S1747" t="s">
        <v>8339</v>
      </c>
      <c r="T1747" s="17">
        <f>(((Table1[[#This Row],[launched_at]]/60)/60)/24)+DATE(1970,1,1)</f>
        <v>42690.259699074071</v>
      </c>
      <c r="U1747" s="17">
        <f>(((Table1[[#This Row],[deadline]]/60)/60)/24)+DATE(1970,1,1)</f>
        <v>42726.083333333328</v>
      </c>
    </row>
    <row r="1748" spans="1:21">
      <c r="A1748">
        <v>1746</v>
      </c>
      <c r="B1748" s="3" t="s">
        <v>1747</v>
      </c>
      <c r="C1748" s="3" t="s">
        <v>5856</v>
      </c>
      <c r="D1748" t="str" cm="1">
        <f t="array" ref="D17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748">
        <v>15000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 s="6">
        <f>Table1[[#This Row],[pledged]]/Table1[[#This Row],[goal]]</f>
        <v>1.4810000000000001</v>
      </c>
      <c r="Q1748" s="12">
        <f>Table1[[#This Row],[pledged]]/Table1[[#This Row],[backers_count]]</f>
        <v>207.61682242990653</v>
      </c>
      <c r="R1748" t="s">
        <v>8338</v>
      </c>
      <c r="S1748" t="s">
        <v>8339</v>
      </c>
      <c r="T1748" s="17">
        <f>(((Table1[[#This Row],[launched_at]]/60)/60)/24)+DATE(1970,1,1)</f>
        <v>42668.176701388889</v>
      </c>
      <c r="U1748" s="17">
        <f>(((Table1[[#This Row],[deadline]]/60)/60)/24)+DATE(1970,1,1)</f>
        <v>42698.083333333328</v>
      </c>
    </row>
    <row r="1749" spans="1:21">
      <c r="A1749">
        <v>1747</v>
      </c>
      <c r="B1749" s="3" t="s">
        <v>1748</v>
      </c>
      <c r="C1749" s="3" t="s">
        <v>5857</v>
      </c>
      <c r="D1749" t="str" cm="1">
        <f t="array" ref="D17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49">
        <v>9000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 s="6">
        <f>Table1[[#This Row],[pledged]]/Table1[[#This Row],[goal]]</f>
        <v>1.0495555555555556</v>
      </c>
      <c r="Q1749" s="12">
        <f>Table1[[#This Row],[pledged]]/Table1[[#This Row],[backers_count]]</f>
        <v>59.408805031446541</v>
      </c>
      <c r="R1749" t="s">
        <v>8338</v>
      </c>
      <c r="S1749" t="s">
        <v>8339</v>
      </c>
      <c r="T1749" s="17">
        <f>(((Table1[[#This Row],[launched_at]]/60)/60)/24)+DATE(1970,1,1)</f>
        <v>42292.435532407413</v>
      </c>
      <c r="U1749" s="17">
        <f>(((Table1[[#This Row],[deadline]]/60)/60)/24)+DATE(1970,1,1)</f>
        <v>42321.625</v>
      </c>
    </row>
    <row r="1750" spans="1:21">
      <c r="A1750">
        <v>1748</v>
      </c>
      <c r="B1750" s="3" t="s">
        <v>1749</v>
      </c>
      <c r="C1750" s="3" t="s">
        <v>5858</v>
      </c>
      <c r="D1750" t="str" cm="1">
        <f t="array" ref="D17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750">
        <v>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 s="6">
        <f>Table1[[#This Row],[pledged]]/Table1[[#This Row],[goal]]</f>
        <v>1.29948</v>
      </c>
      <c r="Q1750" s="12">
        <f>Table1[[#This Row],[pledged]]/Table1[[#This Row],[backers_count]]</f>
        <v>358.97237569060775</v>
      </c>
      <c r="R1750" t="s">
        <v>8338</v>
      </c>
      <c r="S1750" t="s">
        <v>8339</v>
      </c>
      <c r="T1750" s="17">
        <f>(((Table1[[#This Row],[launched_at]]/60)/60)/24)+DATE(1970,1,1)</f>
        <v>42219.950729166667</v>
      </c>
      <c r="U1750" s="17">
        <f>(((Table1[[#This Row],[deadline]]/60)/60)/24)+DATE(1970,1,1)</f>
        <v>42249.950729166667</v>
      </c>
    </row>
    <row r="1751" spans="1:21">
      <c r="A1751">
        <v>1749</v>
      </c>
      <c r="B1751" s="3" t="s">
        <v>1750</v>
      </c>
      <c r="C1751" s="3" t="s">
        <v>5859</v>
      </c>
      <c r="D1751" t="str" cm="1">
        <f t="array" ref="D17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751">
        <v>10050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 s="6">
        <f>Table1[[#This Row],[pledged]]/Table1[[#This Row],[goal]]</f>
        <v>1.2348756218905472</v>
      </c>
      <c r="Q1751" s="12">
        <f>Table1[[#This Row],[pledged]]/Table1[[#This Row],[backers_count]]</f>
        <v>94.736641221374043</v>
      </c>
      <c r="R1751" t="s">
        <v>8338</v>
      </c>
      <c r="S1751" t="s">
        <v>8339</v>
      </c>
      <c r="T1751" s="17">
        <f>(((Table1[[#This Row],[launched_at]]/60)/60)/24)+DATE(1970,1,1)</f>
        <v>42758.975937499999</v>
      </c>
      <c r="U1751" s="17">
        <f>(((Table1[[#This Row],[deadline]]/60)/60)/24)+DATE(1970,1,1)</f>
        <v>42795.791666666672</v>
      </c>
    </row>
    <row r="1752" spans="1:21">
      <c r="A1752">
        <v>1750</v>
      </c>
      <c r="B1752" s="3" t="s">
        <v>1751</v>
      </c>
      <c r="C1752" s="3" t="s">
        <v>5860</v>
      </c>
      <c r="D1752" t="str" cm="1">
        <f t="array" ref="D17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52">
        <v>5000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 s="6">
        <f>Table1[[#This Row],[pledged]]/Table1[[#This Row],[goal]]</f>
        <v>2.0162</v>
      </c>
      <c r="Q1752" s="12">
        <f>Table1[[#This Row],[pledged]]/Table1[[#This Row],[backers_count]]</f>
        <v>80.647999999999996</v>
      </c>
      <c r="R1752" t="s">
        <v>8338</v>
      </c>
      <c r="S1752" t="s">
        <v>8339</v>
      </c>
      <c r="T1752" s="17">
        <f>(((Table1[[#This Row],[launched_at]]/60)/60)/24)+DATE(1970,1,1)</f>
        <v>42454.836851851855</v>
      </c>
      <c r="U1752" s="17">
        <f>(((Table1[[#This Row],[deadline]]/60)/60)/24)+DATE(1970,1,1)</f>
        <v>42479.836851851855</v>
      </c>
    </row>
    <row r="1753" spans="1:21">
      <c r="A1753">
        <v>1751</v>
      </c>
      <c r="B1753" s="3" t="s">
        <v>1752</v>
      </c>
      <c r="C1753" s="3" t="s">
        <v>5861</v>
      </c>
      <c r="D1753" t="str" cm="1">
        <f t="array" ref="D17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753">
        <v>10000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 s="6">
        <f>Table1[[#This Row],[pledged]]/Table1[[#This Row],[goal]]</f>
        <v>1.0289999999999999</v>
      </c>
      <c r="Q1753" s="12">
        <f>Table1[[#This Row],[pledged]]/Table1[[#This Row],[backers_count]]</f>
        <v>168.68852459016392</v>
      </c>
      <c r="R1753" t="s">
        <v>8338</v>
      </c>
      <c r="S1753" t="s">
        <v>8339</v>
      </c>
      <c r="T1753" s="17">
        <f>(((Table1[[#This Row],[launched_at]]/60)/60)/24)+DATE(1970,1,1)</f>
        <v>42052.7815162037</v>
      </c>
      <c r="U1753" s="17">
        <f>(((Table1[[#This Row],[deadline]]/60)/60)/24)+DATE(1970,1,1)</f>
        <v>42082.739849537036</v>
      </c>
    </row>
    <row r="1754" spans="1:21">
      <c r="A1754">
        <v>1752</v>
      </c>
      <c r="B1754" s="3" t="s">
        <v>1753</v>
      </c>
      <c r="C1754" s="3" t="s">
        <v>5862</v>
      </c>
      <c r="D1754" t="str" cm="1">
        <f t="array" ref="D17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54">
        <v>1200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 s="6">
        <f>Table1[[#This Row],[pledged]]/Table1[[#This Row],[goal]]</f>
        <v>2.6016666666666666</v>
      </c>
      <c r="Q1754" s="12">
        <f>Table1[[#This Row],[pledged]]/Table1[[#This Row],[backers_count]]</f>
        <v>34.68888888888889</v>
      </c>
      <c r="R1754" t="s">
        <v>8338</v>
      </c>
      <c r="S1754" t="s">
        <v>8339</v>
      </c>
      <c r="T1754" s="17">
        <f>(((Table1[[#This Row],[launched_at]]/60)/60)/24)+DATE(1970,1,1)</f>
        <v>42627.253263888888</v>
      </c>
      <c r="U1754" s="17">
        <f>(((Table1[[#This Row],[deadline]]/60)/60)/24)+DATE(1970,1,1)</f>
        <v>42657.253263888888</v>
      </c>
    </row>
    <row r="1755" spans="1:21">
      <c r="A1755">
        <v>1753</v>
      </c>
      <c r="B1755" s="3" t="s">
        <v>1754</v>
      </c>
      <c r="C1755" s="3" t="s">
        <v>5863</v>
      </c>
      <c r="D1755" t="str" cm="1">
        <f t="array" ref="D17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755">
        <v>15000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 s="6">
        <f>Table1[[#This Row],[pledged]]/Table1[[#This Row],[goal]]</f>
        <v>1.08</v>
      </c>
      <c r="Q1755" s="12">
        <f>Table1[[#This Row],[pledged]]/Table1[[#This Row],[backers_count]]</f>
        <v>462.85714285714283</v>
      </c>
      <c r="R1755" t="s">
        <v>8338</v>
      </c>
      <c r="S1755" t="s">
        <v>8339</v>
      </c>
      <c r="T1755" s="17">
        <f>(((Table1[[#This Row],[launched_at]]/60)/60)/24)+DATE(1970,1,1)</f>
        <v>42420.74962962963</v>
      </c>
      <c r="U1755" s="17">
        <f>(((Table1[[#This Row],[deadline]]/60)/60)/24)+DATE(1970,1,1)</f>
        <v>42450.707962962959</v>
      </c>
    </row>
    <row r="1756" spans="1:21">
      <c r="A1756">
        <v>1754</v>
      </c>
      <c r="B1756" s="3" t="s">
        <v>1755</v>
      </c>
      <c r="C1756" s="3" t="s">
        <v>5864</v>
      </c>
      <c r="D1756" t="str" cm="1">
        <f t="array" ref="D17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56">
        <v>8500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 s="6">
        <f>Table1[[#This Row],[pledged]]/Table1[[#This Row],[goal]]</f>
        <v>1.1052941176470588</v>
      </c>
      <c r="Q1756" s="12">
        <f>Table1[[#This Row],[pledged]]/Table1[[#This Row],[backers_count]]</f>
        <v>104.38888888888889</v>
      </c>
      <c r="R1756" t="s">
        <v>8338</v>
      </c>
      <c r="S1756" t="s">
        <v>8339</v>
      </c>
      <c r="T1756" s="17">
        <f>(((Table1[[#This Row],[launched_at]]/60)/60)/24)+DATE(1970,1,1)</f>
        <v>42067.876770833333</v>
      </c>
      <c r="U1756" s="17">
        <f>(((Table1[[#This Row],[deadline]]/60)/60)/24)+DATE(1970,1,1)</f>
        <v>42097.835104166668</v>
      </c>
    </row>
    <row r="1757" spans="1:21">
      <c r="A1757">
        <v>1755</v>
      </c>
      <c r="B1757" s="3" t="s">
        <v>1756</v>
      </c>
      <c r="C1757" s="3" t="s">
        <v>5865</v>
      </c>
      <c r="D1757" t="str" cm="1">
        <f t="array" ref="D17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757">
        <v>25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 s="6">
        <f>Table1[[#This Row],[pledged]]/Table1[[#This Row],[goal]]</f>
        <v>1.2</v>
      </c>
      <c r="Q1757" s="12">
        <f>Table1[[#This Row],[pledged]]/Table1[[#This Row],[backers_count]]</f>
        <v>7.5</v>
      </c>
      <c r="R1757" t="s">
        <v>8338</v>
      </c>
      <c r="S1757" t="s">
        <v>8339</v>
      </c>
      <c r="T1757" s="17">
        <f>(((Table1[[#This Row],[launched_at]]/60)/60)/24)+DATE(1970,1,1)</f>
        <v>42252.788900462961</v>
      </c>
      <c r="U1757" s="17">
        <f>(((Table1[[#This Row],[deadline]]/60)/60)/24)+DATE(1970,1,1)</f>
        <v>42282.788900462961</v>
      </c>
    </row>
    <row r="1758" spans="1:21">
      <c r="A1758">
        <v>1756</v>
      </c>
      <c r="B1758" s="3" t="s">
        <v>1757</v>
      </c>
      <c r="C1758" s="3" t="s">
        <v>5866</v>
      </c>
      <c r="D1758" t="str" cm="1">
        <f t="array" ref="D17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58">
        <v>5500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 s="6">
        <f>Table1[[#This Row],[pledged]]/Table1[[#This Row],[goal]]</f>
        <v>1.0282909090909091</v>
      </c>
      <c r="Q1758" s="12">
        <f>Table1[[#This Row],[pledged]]/Table1[[#This Row],[backers_count]]</f>
        <v>47.13</v>
      </c>
      <c r="R1758" t="s">
        <v>8338</v>
      </c>
      <c r="S1758" t="s">
        <v>8339</v>
      </c>
      <c r="T1758" s="17">
        <f>(((Table1[[#This Row],[launched_at]]/60)/60)/24)+DATE(1970,1,1)</f>
        <v>42571.167465277773</v>
      </c>
      <c r="U1758" s="17">
        <f>(((Table1[[#This Row],[deadline]]/60)/60)/24)+DATE(1970,1,1)</f>
        <v>42611.167465277773</v>
      </c>
    </row>
    <row r="1759" spans="1:21">
      <c r="A1759">
        <v>1757</v>
      </c>
      <c r="B1759" s="3" t="s">
        <v>1758</v>
      </c>
      <c r="C1759" s="3" t="s">
        <v>5867</v>
      </c>
      <c r="D1759" t="str" cm="1">
        <f t="array" ref="D17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59">
        <v>5000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 s="6">
        <f>Table1[[#This Row],[pledged]]/Table1[[#This Row],[goal]]</f>
        <v>1.1599999999999999</v>
      </c>
      <c r="Q1759" s="12">
        <f>Table1[[#This Row],[pledged]]/Table1[[#This Row],[backers_count]]</f>
        <v>414.28571428571428</v>
      </c>
      <c r="R1759" t="s">
        <v>8338</v>
      </c>
      <c r="S1759" t="s">
        <v>8339</v>
      </c>
      <c r="T1759" s="17">
        <f>(((Table1[[#This Row],[launched_at]]/60)/60)/24)+DATE(1970,1,1)</f>
        <v>42733.827349537038</v>
      </c>
      <c r="U1759" s="17">
        <f>(((Table1[[#This Row],[deadline]]/60)/60)/24)+DATE(1970,1,1)</f>
        <v>42763.811805555553</v>
      </c>
    </row>
    <row r="1760" spans="1:21">
      <c r="A1760">
        <v>1758</v>
      </c>
      <c r="B1760" s="3" t="s">
        <v>1759</v>
      </c>
      <c r="C1760" s="3" t="s">
        <v>5868</v>
      </c>
      <c r="D1760" t="str" cm="1">
        <f t="array" ref="D17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60">
        <v>1000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 s="6">
        <f>Table1[[#This Row],[pledged]]/Table1[[#This Row],[goal]]</f>
        <v>1.147</v>
      </c>
      <c r="Q1760" s="12">
        <f>Table1[[#This Row],[pledged]]/Table1[[#This Row],[backers_count]]</f>
        <v>42.481481481481481</v>
      </c>
      <c r="R1760" t="s">
        <v>8338</v>
      </c>
      <c r="S1760" t="s">
        <v>8339</v>
      </c>
      <c r="T1760" s="17">
        <f>(((Table1[[#This Row],[launched_at]]/60)/60)/24)+DATE(1970,1,1)</f>
        <v>42505.955925925926</v>
      </c>
      <c r="U1760" s="17">
        <f>(((Table1[[#This Row],[deadline]]/60)/60)/24)+DATE(1970,1,1)</f>
        <v>42565.955925925926</v>
      </c>
    </row>
    <row r="1761" spans="1:21">
      <c r="A1761">
        <v>1759</v>
      </c>
      <c r="B1761" s="3" t="s">
        <v>1760</v>
      </c>
      <c r="C1761" s="3" t="s">
        <v>5869</v>
      </c>
      <c r="D1761" t="str" cm="1">
        <f t="array" ref="D17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61">
        <v>5000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 s="6">
        <f>Table1[[#This Row],[pledged]]/Table1[[#This Row],[goal]]</f>
        <v>1.0660000000000001</v>
      </c>
      <c r="Q1761" s="12">
        <f>Table1[[#This Row],[pledged]]/Table1[[#This Row],[backers_count]]</f>
        <v>108.77551020408163</v>
      </c>
      <c r="R1761" t="s">
        <v>8338</v>
      </c>
      <c r="S1761" t="s">
        <v>8339</v>
      </c>
      <c r="T1761" s="17">
        <f>(((Table1[[#This Row],[launched_at]]/60)/60)/24)+DATE(1970,1,1)</f>
        <v>42068.829039351855</v>
      </c>
      <c r="U1761" s="17">
        <f>(((Table1[[#This Row],[deadline]]/60)/60)/24)+DATE(1970,1,1)</f>
        <v>42088.787372685183</v>
      </c>
    </row>
    <row r="1762" spans="1:21">
      <c r="A1762">
        <v>1760</v>
      </c>
      <c r="B1762" s="3" t="s">
        <v>1761</v>
      </c>
      <c r="C1762" s="3" t="s">
        <v>5870</v>
      </c>
      <c r="D1762" t="str" cm="1">
        <f t="array" ref="D17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62">
        <v>5000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 s="6">
        <f>Table1[[#This Row],[pledged]]/Table1[[#This Row],[goal]]</f>
        <v>1.6544000000000001</v>
      </c>
      <c r="Q1762" s="12">
        <f>Table1[[#This Row],[pledged]]/Table1[[#This Row],[backers_count]]</f>
        <v>81.098039215686271</v>
      </c>
      <c r="R1762" t="s">
        <v>8338</v>
      </c>
      <c r="S1762" t="s">
        <v>8339</v>
      </c>
      <c r="T1762" s="17">
        <f>(((Table1[[#This Row],[launched_at]]/60)/60)/24)+DATE(1970,1,1)</f>
        <v>42405.67260416667</v>
      </c>
      <c r="U1762" s="17">
        <f>(((Table1[[#This Row],[deadline]]/60)/60)/24)+DATE(1970,1,1)</f>
        <v>42425.67260416667</v>
      </c>
    </row>
    <row r="1763" spans="1:21">
      <c r="A1763">
        <v>1761</v>
      </c>
      <c r="B1763" s="3" t="s">
        <v>1762</v>
      </c>
      <c r="C1763" s="3" t="s">
        <v>5871</v>
      </c>
      <c r="D1763" t="str" cm="1">
        <f t="array" ref="D17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763">
        <v>100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 s="6">
        <f>Table1[[#This Row],[pledged]]/Table1[[#This Row],[goal]]</f>
        <v>1.55</v>
      </c>
      <c r="Q1763" s="12">
        <f>Table1[[#This Row],[pledged]]/Table1[[#This Row],[backers_count]]</f>
        <v>51.666666666666664</v>
      </c>
      <c r="R1763" t="s">
        <v>8338</v>
      </c>
      <c r="S1763" t="s">
        <v>8339</v>
      </c>
      <c r="T1763" s="17">
        <f>(((Table1[[#This Row],[launched_at]]/60)/60)/24)+DATE(1970,1,1)</f>
        <v>42209.567824074074</v>
      </c>
      <c r="U1763" s="17">
        <f>(((Table1[[#This Row],[deadline]]/60)/60)/24)+DATE(1970,1,1)</f>
        <v>42259.567824074074</v>
      </c>
    </row>
    <row r="1764" spans="1:21">
      <c r="A1764">
        <v>1762</v>
      </c>
      <c r="B1764" s="3" t="s">
        <v>1763</v>
      </c>
      <c r="C1764" s="3" t="s">
        <v>5872</v>
      </c>
      <c r="D1764" t="str" cm="1">
        <f t="array" ref="D17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764">
        <v>100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 s="6">
        <f>Table1[[#This Row],[pledged]]/Table1[[#This Row],[goal]]</f>
        <v>8.85</v>
      </c>
      <c r="Q1764" s="12">
        <f>Table1[[#This Row],[pledged]]/Table1[[#This Row],[backers_count]]</f>
        <v>35.4</v>
      </c>
      <c r="R1764" t="s">
        <v>8338</v>
      </c>
      <c r="S1764" t="s">
        <v>8339</v>
      </c>
      <c r="T1764" s="17">
        <f>(((Table1[[#This Row],[launched_at]]/60)/60)/24)+DATE(1970,1,1)</f>
        <v>42410.982002314813</v>
      </c>
      <c r="U1764" s="17">
        <f>(((Table1[[#This Row],[deadline]]/60)/60)/24)+DATE(1970,1,1)</f>
        <v>42440.982002314813</v>
      </c>
    </row>
    <row r="1765" spans="1:21">
      <c r="A1765">
        <v>1763</v>
      </c>
      <c r="B1765" s="3" t="s">
        <v>1764</v>
      </c>
      <c r="C1765" s="3" t="s">
        <v>5873</v>
      </c>
      <c r="D1765" t="str" cm="1">
        <f t="array" ref="D17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765">
        <v>12000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 s="6">
        <f>Table1[[#This Row],[pledged]]/Table1[[#This Row],[goal]]</f>
        <v>1.0190833333333333</v>
      </c>
      <c r="Q1765" s="12">
        <f>Table1[[#This Row],[pledged]]/Table1[[#This Row],[backers_count]]</f>
        <v>103.63559322033899</v>
      </c>
      <c r="R1765" t="s">
        <v>8338</v>
      </c>
      <c r="S1765" t="s">
        <v>8339</v>
      </c>
      <c r="T1765" s="17">
        <f>(((Table1[[#This Row],[launched_at]]/60)/60)/24)+DATE(1970,1,1)</f>
        <v>42636.868518518517</v>
      </c>
      <c r="U1765" s="17">
        <f>(((Table1[[#This Row],[deadline]]/60)/60)/24)+DATE(1970,1,1)</f>
        <v>42666.868518518517</v>
      </c>
    </row>
    <row r="1766" spans="1:21">
      <c r="A1766">
        <v>1764</v>
      </c>
      <c r="B1766" s="3" t="s">
        <v>1765</v>
      </c>
      <c r="C1766" s="3" t="s">
        <v>5874</v>
      </c>
      <c r="D1766" t="str" cm="1">
        <f t="array" ref="D17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766">
        <v>11000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 s="6">
        <f>Table1[[#This Row],[pledged]]/Table1[[#This Row],[goal]]</f>
        <v>0.19600000000000001</v>
      </c>
      <c r="Q1766" s="12">
        <f>Table1[[#This Row],[pledged]]/Table1[[#This Row],[backers_count]]</f>
        <v>55.282051282051285</v>
      </c>
      <c r="R1766" t="s">
        <v>8338</v>
      </c>
      <c r="S1766" t="s">
        <v>8339</v>
      </c>
      <c r="T1766" s="17">
        <f>(((Table1[[#This Row],[launched_at]]/60)/60)/24)+DATE(1970,1,1)</f>
        <v>41825.485868055555</v>
      </c>
      <c r="U1766" s="17">
        <f>(((Table1[[#This Row],[deadline]]/60)/60)/24)+DATE(1970,1,1)</f>
        <v>41854.485868055555</v>
      </c>
    </row>
    <row r="1767" spans="1:21">
      <c r="A1767">
        <v>1765</v>
      </c>
      <c r="B1767" s="3" t="s">
        <v>1766</v>
      </c>
      <c r="C1767" s="3" t="s">
        <v>5875</v>
      </c>
      <c r="D1767" t="str" cm="1">
        <f t="array" ref="D17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767">
        <v>12500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 s="6">
        <f>Table1[[#This Row],[pledged]]/Table1[[#This Row],[goal]]</f>
        <v>0.59467839999999994</v>
      </c>
      <c r="Q1767" s="12">
        <f>Table1[[#This Row],[pledged]]/Table1[[#This Row],[backers_count]]</f>
        <v>72.16970873786407</v>
      </c>
      <c r="R1767" t="s">
        <v>8338</v>
      </c>
      <c r="S1767" t="s">
        <v>8339</v>
      </c>
      <c r="T1767" s="17">
        <f>(((Table1[[#This Row],[launched_at]]/60)/60)/24)+DATE(1970,1,1)</f>
        <v>41834.980462962965</v>
      </c>
      <c r="U1767" s="17">
        <f>(((Table1[[#This Row],[deadline]]/60)/60)/24)+DATE(1970,1,1)</f>
        <v>41864.980462962965</v>
      </c>
    </row>
    <row r="1768" spans="1:21">
      <c r="A1768">
        <v>1766</v>
      </c>
      <c r="B1768" s="3" t="s">
        <v>1767</v>
      </c>
      <c r="C1768" s="3" t="s">
        <v>5876</v>
      </c>
      <c r="D1768" t="str" cm="1">
        <f t="array" ref="D17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68">
        <v>1500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 s="6">
        <f>Table1[[#This Row],[pledged]]/Table1[[#This Row],[goal]]</f>
        <v>0</v>
      </c>
      <c r="Q1768" s="12" t="e">
        <f>Table1[[#This Row],[pledged]]/Table1[[#This Row],[backers_count]]</f>
        <v>#DIV/0!</v>
      </c>
      <c r="R1768" t="s">
        <v>8338</v>
      </c>
      <c r="S1768" t="s">
        <v>8339</v>
      </c>
      <c r="T1768" s="17">
        <f>(((Table1[[#This Row],[launched_at]]/60)/60)/24)+DATE(1970,1,1)</f>
        <v>41855.859814814816</v>
      </c>
      <c r="U1768" s="17">
        <f>(((Table1[[#This Row],[deadline]]/60)/60)/24)+DATE(1970,1,1)</f>
        <v>41876.859814814816</v>
      </c>
    </row>
    <row r="1769" spans="1:21">
      <c r="A1769">
        <v>1767</v>
      </c>
      <c r="B1769" s="3" t="s">
        <v>1768</v>
      </c>
      <c r="C1769" s="3" t="s">
        <v>5877</v>
      </c>
      <c r="D1769" t="str" cm="1">
        <f t="array" ref="D17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69">
        <v>5000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 s="6">
        <f>Table1[[#This Row],[pledged]]/Table1[[#This Row],[goal]]</f>
        <v>0.4572</v>
      </c>
      <c r="Q1769" s="12">
        <f>Table1[[#This Row],[pledged]]/Table1[[#This Row],[backers_count]]</f>
        <v>58.615384615384613</v>
      </c>
      <c r="R1769" t="s">
        <v>8338</v>
      </c>
      <c r="S1769" t="s">
        <v>8339</v>
      </c>
      <c r="T1769" s="17">
        <f>(((Table1[[#This Row],[launched_at]]/60)/60)/24)+DATE(1970,1,1)</f>
        <v>41824.658379629633</v>
      </c>
      <c r="U1769" s="17">
        <f>(((Table1[[#This Row],[deadline]]/60)/60)/24)+DATE(1970,1,1)</f>
        <v>41854.658379629633</v>
      </c>
    </row>
    <row r="1770" spans="1:21">
      <c r="A1770">
        <v>1768</v>
      </c>
      <c r="B1770" s="3" t="s">
        <v>1769</v>
      </c>
      <c r="C1770" s="3" t="s">
        <v>5878</v>
      </c>
      <c r="D1770" t="str" cm="1">
        <f t="array" ref="D17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70">
        <v>5000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 s="6">
        <f>Table1[[#This Row],[pledged]]/Table1[[#This Row],[goal]]</f>
        <v>3.7400000000000003E-2</v>
      </c>
      <c r="Q1770" s="12">
        <f>Table1[[#This Row],[pledged]]/Table1[[#This Row],[backers_count]]</f>
        <v>12.466666666666667</v>
      </c>
      <c r="R1770" t="s">
        <v>8338</v>
      </c>
      <c r="S1770" t="s">
        <v>8339</v>
      </c>
      <c r="T1770" s="17">
        <f>(((Table1[[#This Row],[launched_at]]/60)/60)/24)+DATE(1970,1,1)</f>
        <v>41849.560694444444</v>
      </c>
      <c r="U1770" s="17">
        <f>(((Table1[[#This Row],[deadline]]/60)/60)/24)+DATE(1970,1,1)</f>
        <v>41909.560694444444</v>
      </c>
    </row>
    <row r="1771" spans="1:21">
      <c r="A1771">
        <v>1769</v>
      </c>
      <c r="B1771" s="3" t="s">
        <v>1770</v>
      </c>
      <c r="C1771" s="3" t="s">
        <v>5879</v>
      </c>
      <c r="D1771" t="str" cm="1">
        <f t="array" ref="D17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1771">
        <v>40000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 s="6">
        <f>Table1[[#This Row],[pledged]]/Table1[[#This Row],[goal]]</f>
        <v>2.7025E-2</v>
      </c>
      <c r="Q1771" s="12">
        <f>Table1[[#This Row],[pledged]]/Table1[[#This Row],[backers_count]]</f>
        <v>49.136363636363633</v>
      </c>
      <c r="R1771" t="s">
        <v>8338</v>
      </c>
      <c r="S1771" t="s">
        <v>8339</v>
      </c>
      <c r="T1771" s="17">
        <f>(((Table1[[#This Row],[launched_at]]/60)/60)/24)+DATE(1970,1,1)</f>
        <v>41987.818969907406</v>
      </c>
      <c r="U1771" s="17">
        <f>(((Table1[[#This Row],[deadline]]/60)/60)/24)+DATE(1970,1,1)</f>
        <v>42017.818969907406</v>
      </c>
    </row>
    <row r="1772" spans="1:21">
      <c r="A1772">
        <v>1770</v>
      </c>
      <c r="B1772" s="3" t="s">
        <v>1771</v>
      </c>
      <c r="C1772" s="3" t="s">
        <v>5880</v>
      </c>
      <c r="D1772" t="str" cm="1">
        <f t="array" ref="D17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772">
        <v>24500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 s="6">
        <f>Table1[[#This Row],[pledged]]/Table1[[#This Row],[goal]]</f>
        <v>0.56514285714285717</v>
      </c>
      <c r="Q1772" s="12">
        <f>Table1[[#This Row],[pledged]]/Table1[[#This Row],[backers_count]]</f>
        <v>150.5</v>
      </c>
      <c r="R1772" t="s">
        <v>8338</v>
      </c>
      <c r="S1772" t="s">
        <v>8339</v>
      </c>
      <c r="T1772" s="17">
        <f>(((Table1[[#This Row],[launched_at]]/60)/60)/24)+DATE(1970,1,1)</f>
        <v>41891.780023148152</v>
      </c>
      <c r="U1772" s="17">
        <f>(((Table1[[#This Row],[deadline]]/60)/60)/24)+DATE(1970,1,1)</f>
        <v>41926.780023148152</v>
      </c>
    </row>
    <row r="1773" spans="1:21">
      <c r="A1773">
        <v>1771</v>
      </c>
      <c r="B1773" s="3" t="s">
        <v>1772</v>
      </c>
      <c r="C1773" s="3" t="s">
        <v>5881</v>
      </c>
      <c r="D1773" t="str" cm="1">
        <f t="array" ref="D17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73">
        <v>4200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 s="6">
        <f>Table1[[#This Row],[pledged]]/Table1[[#This Row],[goal]]</f>
        <v>0.21309523809523809</v>
      </c>
      <c r="Q1773" s="12">
        <f>Table1[[#This Row],[pledged]]/Table1[[#This Row],[backers_count]]</f>
        <v>35.799999999999997</v>
      </c>
      <c r="R1773" t="s">
        <v>8338</v>
      </c>
      <c r="S1773" t="s">
        <v>8339</v>
      </c>
      <c r="T1773" s="17">
        <f>(((Table1[[#This Row],[launched_at]]/60)/60)/24)+DATE(1970,1,1)</f>
        <v>41905.979629629634</v>
      </c>
      <c r="U1773" s="17">
        <f>(((Table1[[#This Row],[deadline]]/60)/60)/24)+DATE(1970,1,1)</f>
        <v>41935.979629629634</v>
      </c>
    </row>
    <row r="1774" spans="1:21">
      <c r="A1774">
        <v>1772</v>
      </c>
      <c r="B1774" s="3" t="s">
        <v>1773</v>
      </c>
      <c r="C1774" s="3" t="s">
        <v>5882</v>
      </c>
      <c r="D1774" t="str" cm="1">
        <f t="array" ref="D17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74">
        <v>5500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 s="6">
        <f>Table1[[#This Row],[pledged]]/Table1[[#This Row],[goal]]</f>
        <v>0.156</v>
      </c>
      <c r="Q1774" s="12">
        <f>Table1[[#This Row],[pledged]]/Table1[[#This Row],[backers_count]]</f>
        <v>45.157894736842103</v>
      </c>
      <c r="R1774" t="s">
        <v>8338</v>
      </c>
      <c r="S1774" t="s">
        <v>8339</v>
      </c>
      <c r="T1774" s="17">
        <f>(((Table1[[#This Row],[launched_at]]/60)/60)/24)+DATE(1970,1,1)</f>
        <v>41766.718009259261</v>
      </c>
      <c r="U1774" s="17">
        <f>(((Table1[[#This Row],[deadline]]/60)/60)/24)+DATE(1970,1,1)</f>
        <v>41826.718009259261</v>
      </c>
    </row>
    <row r="1775" spans="1:21">
      <c r="A1775">
        <v>1773</v>
      </c>
      <c r="B1775" s="3" t="s">
        <v>1774</v>
      </c>
      <c r="C1775" s="3" t="s">
        <v>5883</v>
      </c>
      <c r="D1775" t="str" cm="1">
        <f t="array" ref="D17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775">
        <v>30000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 s="6">
        <f>Table1[[#This Row],[pledged]]/Table1[[#This Row],[goal]]</f>
        <v>6.2566666666666673E-2</v>
      </c>
      <c r="Q1775" s="12">
        <f>Table1[[#This Row],[pledged]]/Table1[[#This Row],[backers_count]]</f>
        <v>98.78947368421052</v>
      </c>
      <c r="R1775" t="s">
        <v>8338</v>
      </c>
      <c r="S1775" t="s">
        <v>8339</v>
      </c>
      <c r="T1775" s="17">
        <f>(((Table1[[#This Row],[launched_at]]/60)/60)/24)+DATE(1970,1,1)</f>
        <v>41978.760393518518</v>
      </c>
      <c r="U1775" s="17">
        <f>(((Table1[[#This Row],[deadline]]/60)/60)/24)+DATE(1970,1,1)</f>
        <v>42023.760393518518</v>
      </c>
    </row>
    <row r="1776" spans="1:21">
      <c r="A1776">
        <v>1774</v>
      </c>
      <c r="B1776" s="3" t="s">
        <v>1775</v>
      </c>
      <c r="C1776" s="3" t="s">
        <v>5884</v>
      </c>
      <c r="D1776" t="str" cm="1">
        <f t="array" ref="D17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76">
        <v>2500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 s="6">
        <f>Table1[[#This Row],[pledged]]/Table1[[#This Row],[goal]]</f>
        <v>0.4592</v>
      </c>
      <c r="Q1776" s="12">
        <f>Table1[[#This Row],[pledged]]/Table1[[#This Row],[backers_count]]</f>
        <v>88.307692307692307</v>
      </c>
      <c r="R1776" t="s">
        <v>8338</v>
      </c>
      <c r="S1776" t="s">
        <v>8339</v>
      </c>
      <c r="T1776" s="17">
        <f>(((Table1[[#This Row],[launched_at]]/60)/60)/24)+DATE(1970,1,1)</f>
        <v>41930.218657407408</v>
      </c>
      <c r="U1776" s="17">
        <f>(((Table1[[#This Row],[deadline]]/60)/60)/24)+DATE(1970,1,1)</f>
        <v>41972.624305555553</v>
      </c>
    </row>
    <row r="1777" spans="1:21">
      <c r="A1777">
        <v>1775</v>
      </c>
      <c r="B1777" s="3" t="s">
        <v>1776</v>
      </c>
      <c r="C1777" s="3" t="s">
        <v>5885</v>
      </c>
      <c r="D1777" t="str" cm="1">
        <f t="array" ref="D17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777">
        <v>32500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 s="6">
        <f>Table1[[#This Row],[pledged]]/Table1[[#This Row],[goal]]</f>
        <v>0.65101538461538466</v>
      </c>
      <c r="Q1777" s="12">
        <f>Table1[[#This Row],[pledged]]/Table1[[#This Row],[backers_count]]</f>
        <v>170.62903225806451</v>
      </c>
      <c r="R1777" t="s">
        <v>8338</v>
      </c>
      <c r="S1777" t="s">
        <v>8339</v>
      </c>
      <c r="T1777" s="17">
        <f>(((Table1[[#This Row],[launched_at]]/60)/60)/24)+DATE(1970,1,1)</f>
        <v>41891.976388888892</v>
      </c>
      <c r="U1777" s="17">
        <f>(((Table1[[#This Row],[deadline]]/60)/60)/24)+DATE(1970,1,1)</f>
        <v>41936.976388888892</v>
      </c>
    </row>
    <row r="1778" spans="1:21">
      <c r="A1778">
        <v>1776</v>
      </c>
      <c r="B1778" s="3" t="s">
        <v>1777</v>
      </c>
      <c r="C1778" s="3" t="s">
        <v>5886</v>
      </c>
      <c r="D1778" t="str" cm="1">
        <f t="array" ref="D17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78">
        <v>5000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 s="6">
        <f>Table1[[#This Row],[pledged]]/Table1[[#This Row],[goal]]</f>
        <v>6.7000000000000004E-2</v>
      </c>
      <c r="Q1778" s="12">
        <f>Table1[[#This Row],[pledged]]/Table1[[#This Row],[backers_count]]</f>
        <v>83.75</v>
      </c>
      <c r="R1778" t="s">
        <v>8338</v>
      </c>
      <c r="S1778" t="s">
        <v>8339</v>
      </c>
      <c r="T1778" s="17">
        <f>(((Table1[[#This Row],[launched_at]]/60)/60)/24)+DATE(1970,1,1)</f>
        <v>41905.95684027778</v>
      </c>
      <c r="U1778" s="17">
        <f>(((Table1[[#This Row],[deadline]]/60)/60)/24)+DATE(1970,1,1)</f>
        <v>41941.95684027778</v>
      </c>
    </row>
    <row r="1779" spans="1:21">
      <c r="A1779">
        <v>1777</v>
      </c>
      <c r="B1779" s="3" t="s">
        <v>1778</v>
      </c>
      <c r="C1779" s="3" t="s">
        <v>5887</v>
      </c>
      <c r="D1779" t="str" cm="1">
        <f t="array" ref="D17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79">
        <v>4800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 s="6">
        <f>Table1[[#This Row],[pledged]]/Table1[[#This Row],[goal]]</f>
        <v>0.135625</v>
      </c>
      <c r="Q1779" s="12">
        <f>Table1[[#This Row],[pledged]]/Table1[[#This Row],[backers_count]]</f>
        <v>65.099999999999994</v>
      </c>
      <c r="R1779" t="s">
        <v>8338</v>
      </c>
      <c r="S1779" t="s">
        <v>8339</v>
      </c>
      <c r="T1779" s="17">
        <f>(((Table1[[#This Row],[launched_at]]/60)/60)/24)+DATE(1970,1,1)</f>
        <v>42025.357094907406</v>
      </c>
      <c r="U1779" s="17">
        <f>(((Table1[[#This Row],[deadline]]/60)/60)/24)+DATE(1970,1,1)</f>
        <v>42055.357094907406</v>
      </c>
    </row>
    <row r="1780" spans="1:21">
      <c r="A1780">
        <v>1778</v>
      </c>
      <c r="B1780" s="3" t="s">
        <v>1779</v>
      </c>
      <c r="C1780" s="3" t="s">
        <v>5888</v>
      </c>
      <c r="D1780" t="str" cm="1">
        <f t="array" ref="D17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780">
        <v>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 s="6">
        <f>Table1[[#This Row],[pledged]]/Table1[[#This Row],[goal]]</f>
        <v>1.9900000000000001E-2</v>
      </c>
      <c r="Q1780" s="12">
        <f>Table1[[#This Row],[pledged]]/Table1[[#This Row],[backers_count]]</f>
        <v>66.333333333333329</v>
      </c>
      <c r="R1780" t="s">
        <v>8338</v>
      </c>
      <c r="S1780" t="s">
        <v>8339</v>
      </c>
      <c r="T1780" s="17">
        <f>(((Table1[[#This Row],[launched_at]]/60)/60)/24)+DATE(1970,1,1)</f>
        <v>42045.86336805555</v>
      </c>
      <c r="U1780" s="17">
        <f>(((Table1[[#This Row],[deadline]]/60)/60)/24)+DATE(1970,1,1)</f>
        <v>42090.821701388893</v>
      </c>
    </row>
    <row r="1781" spans="1:21">
      <c r="A1781">
        <v>1779</v>
      </c>
      <c r="B1781" s="3" t="s">
        <v>1780</v>
      </c>
      <c r="C1781" s="3" t="s">
        <v>5889</v>
      </c>
      <c r="D1781" t="str" cm="1">
        <f t="array" ref="D17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781">
        <v>11000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 s="6">
        <f>Table1[[#This Row],[pledged]]/Table1[[#This Row],[goal]]</f>
        <v>0.36236363636363639</v>
      </c>
      <c r="Q1781" s="12">
        <f>Table1[[#This Row],[pledged]]/Table1[[#This Row],[backers_count]]</f>
        <v>104.89473684210526</v>
      </c>
      <c r="R1781" t="s">
        <v>8338</v>
      </c>
      <c r="S1781" t="s">
        <v>8339</v>
      </c>
      <c r="T1781" s="17">
        <f>(((Table1[[#This Row],[launched_at]]/60)/60)/24)+DATE(1970,1,1)</f>
        <v>42585.691898148143</v>
      </c>
      <c r="U1781" s="17">
        <f>(((Table1[[#This Row],[deadline]]/60)/60)/24)+DATE(1970,1,1)</f>
        <v>42615.691898148143</v>
      </c>
    </row>
    <row r="1782" spans="1:21">
      <c r="A1782">
        <v>1780</v>
      </c>
      <c r="B1782" s="3" t="s">
        <v>1781</v>
      </c>
      <c r="C1782" s="3" t="s">
        <v>5890</v>
      </c>
      <c r="D1782" t="str" cm="1">
        <f t="array" ref="D17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782">
        <v>30000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 s="6">
        <f>Table1[[#This Row],[pledged]]/Table1[[#This Row],[goal]]</f>
        <v>0.39743333333333336</v>
      </c>
      <c r="Q1782" s="12">
        <f>Table1[[#This Row],[pledged]]/Table1[[#This Row],[backers_count]]</f>
        <v>78.440789473684205</v>
      </c>
      <c r="R1782" t="s">
        <v>8338</v>
      </c>
      <c r="S1782" t="s">
        <v>8339</v>
      </c>
      <c r="T1782" s="17">
        <f>(((Table1[[#This Row],[launched_at]]/60)/60)/24)+DATE(1970,1,1)</f>
        <v>42493.600810185191</v>
      </c>
      <c r="U1782" s="17">
        <f>(((Table1[[#This Row],[deadline]]/60)/60)/24)+DATE(1970,1,1)</f>
        <v>42553.600810185191</v>
      </c>
    </row>
    <row r="1783" spans="1:21">
      <c r="A1783">
        <v>1781</v>
      </c>
      <c r="B1783" s="3" t="s">
        <v>1782</v>
      </c>
      <c r="C1783" s="3" t="s">
        <v>5891</v>
      </c>
      <c r="D1783" t="str" cm="1">
        <f t="array" ref="D17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83">
        <v>5500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 s="6">
        <f>Table1[[#This Row],[pledged]]/Table1[[#This Row],[goal]]</f>
        <v>0.25763636363636366</v>
      </c>
      <c r="Q1783" s="12">
        <f>Table1[[#This Row],[pledged]]/Table1[[#This Row],[backers_count]]</f>
        <v>59.041666666666664</v>
      </c>
      <c r="R1783" t="s">
        <v>8338</v>
      </c>
      <c r="S1783" t="s">
        <v>8339</v>
      </c>
      <c r="T1783" s="17">
        <f>(((Table1[[#This Row],[launched_at]]/60)/60)/24)+DATE(1970,1,1)</f>
        <v>42597.617418981477</v>
      </c>
      <c r="U1783" s="17">
        <f>(((Table1[[#This Row],[deadline]]/60)/60)/24)+DATE(1970,1,1)</f>
        <v>42628.617418981477</v>
      </c>
    </row>
    <row r="1784" spans="1:21">
      <c r="A1784">
        <v>1782</v>
      </c>
      <c r="B1784" s="3" t="s">
        <v>1783</v>
      </c>
      <c r="C1784" s="3" t="s">
        <v>5892</v>
      </c>
      <c r="D1784" t="str" cm="1">
        <f t="array" ref="D17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1784">
        <v>35000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 s="6">
        <f>Table1[[#This Row],[pledged]]/Table1[[#This Row],[goal]]</f>
        <v>0.15491428571428573</v>
      </c>
      <c r="Q1784" s="12">
        <f>Table1[[#This Row],[pledged]]/Table1[[#This Row],[backers_count]]</f>
        <v>71.34210526315789</v>
      </c>
      <c r="R1784" t="s">
        <v>8338</v>
      </c>
      <c r="S1784" t="s">
        <v>8339</v>
      </c>
      <c r="T1784" s="17">
        <f>(((Table1[[#This Row],[launched_at]]/60)/60)/24)+DATE(1970,1,1)</f>
        <v>42388.575104166666</v>
      </c>
      <c r="U1784" s="17">
        <f>(((Table1[[#This Row],[deadline]]/60)/60)/24)+DATE(1970,1,1)</f>
        <v>42421.575104166666</v>
      </c>
    </row>
    <row r="1785" spans="1:21">
      <c r="A1785">
        <v>1783</v>
      </c>
      <c r="B1785" s="3" t="s">
        <v>1784</v>
      </c>
      <c r="C1785" s="3" t="s">
        <v>5893</v>
      </c>
      <c r="D1785" t="str" cm="1">
        <f t="array" ref="D17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1785">
        <v>40000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 s="6">
        <f>Table1[[#This Row],[pledged]]/Table1[[#This Row],[goal]]</f>
        <v>0.236925</v>
      </c>
      <c r="Q1785" s="12">
        <f>Table1[[#This Row],[pledged]]/Table1[[#This Row],[backers_count]]</f>
        <v>51.227027027027027</v>
      </c>
      <c r="R1785" t="s">
        <v>8338</v>
      </c>
      <c r="S1785" t="s">
        <v>8339</v>
      </c>
      <c r="T1785" s="17">
        <f>(((Table1[[#This Row],[launched_at]]/60)/60)/24)+DATE(1970,1,1)</f>
        <v>42115.949976851851</v>
      </c>
      <c r="U1785" s="17">
        <f>(((Table1[[#This Row],[deadline]]/60)/60)/24)+DATE(1970,1,1)</f>
        <v>42145.949976851851</v>
      </c>
    </row>
    <row r="1786" spans="1:21">
      <c r="A1786">
        <v>1784</v>
      </c>
      <c r="B1786" s="3" t="s">
        <v>1785</v>
      </c>
      <c r="C1786" s="3" t="s">
        <v>5894</v>
      </c>
      <c r="D1786" t="str" cm="1">
        <f t="array" ref="D17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86">
        <v>5000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 s="6">
        <f>Table1[[#This Row],[pledged]]/Table1[[#This Row],[goal]]</f>
        <v>0.39760000000000001</v>
      </c>
      <c r="Q1786" s="12">
        <f>Table1[[#This Row],[pledged]]/Table1[[#This Row],[backers_count]]</f>
        <v>60.242424242424242</v>
      </c>
      <c r="R1786" t="s">
        <v>8338</v>
      </c>
      <c r="S1786" t="s">
        <v>8339</v>
      </c>
      <c r="T1786" s="17">
        <f>(((Table1[[#This Row],[launched_at]]/60)/60)/24)+DATE(1970,1,1)</f>
        <v>42003.655555555553</v>
      </c>
      <c r="U1786" s="17">
        <f>(((Table1[[#This Row],[deadline]]/60)/60)/24)+DATE(1970,1,1)</f>
        <v>42035.142361111109</v>
      </c>
    </row>
    <row r="1787" spans="1:21">
      <c r="A1787">
        <v>1785</v>
      </c>
      <c r="B1787" s="3" t="s">
        <v>1786</v>
      </c>
      <c r="C1787" s="3" t="s">
        <v>5895</v>
      </c>
      <c r="D1787" t="str" cm="1">
        <f t="array" ref="D17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787">
        <v>24000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 s="6">
        <f>Table1[[#This Row],[pledged]]/Table1[[#This Row],[goal]]</f>
        <v>0.20220833333333332</v>
      </c>
      <c r="Q1787" s="12">
        <f>Table1[[#This Row],[pledged]]/Table1[[#This Row],[backers_count]]</f>
        <v>44.935185185185183</v>
      </c>
      <c r="R1787" t="s">
        <v>8338</v>
      </c>
      <c r="S1787" t="s">
        <v>8339</v>
      </c>
      <c r="T1787" s="17">
        <f>(((Table1[[#This Row],[launched_at]]/60)/60)/24)+DATE(1970,1,1)</f>
        <v>41897.134895833333</v>
      </c>
      <c r="U1787" s="17">
        <f>(((Table1[[#This Row],[deadline]]/60)/60)/24)+DATE(1970,1,1)</f>
        <v>41928</v>
      </c>
    </row>
    <row r="1788" spans="1:21">
      <c r="A1788">
        <v>1786</v>
      </c>
      <c r="B1788" s="3" t="s">
        <v>1787</v>
      </c>
      <c r="C1788" s="3" t="s">
        <v>5896</v>
      </c>
      <c r="D1788" t="str" cm="1">
        <f t="array" ref="D17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88">
        <v>1900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 s="6">
        <f>Table1[[#This Row],[pledged]]/Table1[[#This Row],[goal]]</f>
        <v>0.47631578947368419</v>
      </c>
      <c r="Q1788" s="12">
        <f>Table1[[#This Row],[pledged]]/Table1[[#This Row],[backers_count]]</f>
        <v>31.206896551724139</v>
      </c>
      <c r="R1788" t="s">
        <v>8338</v>
      </c>
      <c r="S1788" t="s">
        <v>8339</v>
      </c>
      <c r="T1788" s="17">
        <f>(((Table1[[#This Row],[launched_at]]/60)/60)/24)+DATE(1970,1,1)</f>
        <v>41958.550659722227</v>
      </c>
      <c r="U1788" s="17">
        <f>(((Table1[[#This Row],[deadline]]/60)/60)/24)+DATE(1970,1,1)</f>
        <v>41988.550659722227</v>
      </c>
    </row>
    <row r="1789" spans="1:21">
      <c r="A1789">
        <v>1787</v>
      </c>
      <c r="B1789" s="3" t="s">
        <v>1788</v>
      </c>
      <c r="C1789" s="3" t="s">
        <v>5897</v>
      </c>
      <c r="D1789" t="str" cm="1">
        <f t="array" ref="D17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789">
        <v>10000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 s="6">
        <f>Table1[[#This Row],[pledged]]/Table1[[#This Row],[goal]]</f>
        <v>0.15329999999999999</v>
      </c>
      <c r="Q1789" s="12">
        <f>Table1[[#This Row],[pledged]]/Table1[[#This Row],[backers_count]]</f>
        <v>63.875</v>
      </c>
      <c r="R1789" t="s">
        <v>8338</v>
      </c>
      <c r="S1789" t="s">
        <v>8339</v>
      </c>
      <c r="T1789" s="17">
        <f>(((Table1[[#This Row],[launched_at]]/60)/60)/24)+DATE(1970,1,1)</f>
        <v>42068.65552083333</v>
      </c>
      <c r="U1789" s="17">
        <f>(((Table1[[#This Row],[deadline]]/60)/60)/24)+DATE(1970,1,1)</f>
        <v>42098.613854166666</v>
      </c>
    </row>
    <row r="1790" spans="1:21">
      <c r="A1790">
        <v>1788</v>
      </c>
      <c r="B1790" s="3" t="s">
        <v>1789</v>
      </c>
      <c r="C1790" s="3" t="s">
        <v>5898</v>
      </c>
      <c r="D1790" t="str" cm="1">
        <f t="array" ref="D17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90">
        <v>5500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 s="6">
        <f>Table1[[#This Row],[pledged]]/Table1[[#This Row],[goal]]</f>
        <v>1.3818181818181818E-2</v>
      </c>
      <c r="Q1790" s="12">
        <f>Table1[[#This Row],[pledged]]/Table1[[#This Row],[backers_count]]</f>
        <v>19</v>
      </c>
      <c r="R1790" t="s">
        <v>8338</v>
      </c>
      <c r="S1790" t="s">
        <v>8339</v>
      </c>
      <c r="T1790" s="17">
        <f>(((Table1[[#This Row],[launched_at]]/60)/60)/24)+DATE(1970,1,1)</f>
        <v>41913.94840277778</v>
      </c>
      <c r="U1790" s="17">
        <f>(((Table1[[#This Row],[deadline]]/60)/60)/24)+DATE(1970,1,1)</f>
        <v>41943.94840277778</v>
      </c>
    </row>
    <row r="1791" spans="1:21">
      <c r="A1791">
        <v>1789</v>
      </c>
      <c r="B1791" s="3" t="s">
        <v>1790</v>
      </c>
      <c r="C1791" s="3" t="s">
        <v>5899</v>
      </c>
      <c r="D1791" t="str" cm="1">
        <f t="array" ref="D17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91">
        <v>8000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 s="6">
        <f>Table1[[#This Row],[pledged]]/Table1[[#This Row],[goal]]</f>
        <v>5.0000000000000001E-3</v>
      </c>
      <c r="Q1791" s="12">
        <f>Table1[[#This Row],[pledged]]/Table1[[#This Row],[backers_count]]</f>
        <v>10</v>
      </c>
      <c r="R1791" t="s">
        <v>8338</v>
      </c>
      <c r="S1791" t="s">
        <v>8339</v>
      </c>
      <c r="T1791" s="17">
        <f>(((Table1[[#This Row],[launched_at]]/60)/60)/24)+DATE(1970,1,1)</f>
        <v>41956.250034722223</v>
      </c>
      <c r="U1791" s="17">
        <f>(((Table1[[#This Row],[deadline]]/60)/60)/24)+DATE(1970,1,1)</f>
        <v>42016.250034722223</v>
      </c>
    </row>
    <row r="1792" spans="1:21">
      <c r="A1792">
        <v>1790</v>
      </c>
      <c r="B1792" s="3" t="s">
        <v>1791</v>
      </c>
      <c r="C1792" s="3" t="s">
        <v>5900</v>
      </c>
      <c r="D1792" t="str" cm="1">
        <f t="array" ref="D17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792">
        <v>33000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 s="6">
        <f>Table1[[#This Row],[pledged]]/Table1[[#This Row],[goal]]</f>
        <v>4.9575757575757579E-2</v>
      </c>
      <c r="Q1792" s="12">
        <f>Table1[[#This Row],[pledged]]/Table1[[#This Row],[backers_count]]</f>
        <v>109.06666666666666</v>
      </c>
      <c r="R1792" t="s">
        <v>8338</v>
      </c>
      <c r="S1792" t="s">
        <v>8339</v>
      </c>
      <c r="T1792" s="17">
        <f>(((Table1[[#This Row],[launched_at]]/60)/60)/24)+DATE(1970,1,1)</f>
        <v>42010.674513888895</v>
      </c>
      <c r="U1792" s="17">
        <f>(((Table1[[#This Row],[deadline]]/60)/60)/24)+DATE(1970,1,1)</f>
        <v>42040.674513888895</v>
      </c>
    </row>
    <row r="1793" spans="1:21">
      <c r="A1793">
        <v>1791</v>
      </c>
      <c r="B1793" s="3" t="s">
        <v>1792</v>
      </c>
      <c r="C1793" s="3" t="s">
        <v>5901</v>
      </c>
      <c r="D1793" t="str" cm="1">
        <f t="array" ref="D17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93">
        <v>3000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 s="6">
        <f>Table1[[#This Row],[pledged]]/Table1[[#This Row],[goal]]</f>
        <v>3.5666666666666666E-2</v>
      </c>
      <c r="Q1793" s="12">
        <f>Table1[[#This Row],[pledged]]/Table1[[#This Row],[backers_count]]</f>
        <v>26.75</v>
      </c>
      <c r="R1793" t="s">
        <v>8338</v>
      </c>
      <c r="S1793" t="s">
        <v>8339</v>
      </c>
      <c r="T1793" s="17">
        <f>(((Table1[[#This Row],[launched_at]]/60)/60)/24)+DATE(1970,1,1)</f>
        <v>41973.740335648152</v>
      </c>
      <c r="U1793" s="17">
        <f>(((Table1[[#This Row],[deadline]]/60)/60)/24)+DATE(1970,1,1)</f>
        <v>42033.740335648152</v>
      </c>
    </row>
    <row r="1794" spans="1:21">
      <c r="A1794">
        <v>1792</v>
      </c>
      <c r="B1794" s="3" t="s">
        <v>1793</v>
      </c>
      <c r="C1794" s="3" t="s">
        <v>5902</v>
      </c>
      <c r="D1794" t="str" cm="1">
        <f t="array" ref="D17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794">
        <v>25000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 s="6">
        <f>Table1[[#This Row],[pledged]]/Table1[[#This Row],[goal]]</f>
        <v>0.61124000000000001</v>
      </c>
      <c r="Q1794" s="12">
        <f>Table1[[#This Row],[pledged]]/Table1[[#This Row],[backers_count]]</f>
        <v>109.93525179856115</v>
      </c>
      <c r="R1794" t="s">
        <v>8338</v>
      </c>
      <c r="S1794" t="s">
        <v>8339</v>
      </c>
      <c r="T1794" s="17">
        <f>(((Table1[[#This Row],[launched_at]]/60)/60)/24)+DATE(1970,1,1)</f>
        <v>42189.031041666662</v>
      </c>
      <c r="U1794" s="17">
        <f>(((Table1[[#This Row],[deadline]]/60)/60)/24)+DATE(1970,1,1)</f>
        <v>42226.290972222225</v>
      </c>
    </row>
    <row r="1795" spans="1:21">
      <c r="A1795">
        <v>1793</v>
      </c>
      <c r="B1795" s="3" t="s">
        <v>1794</v>
      </c>
      <c r="C1795" s="3" t="s">
        <v>5903</v>
      </c>
      <c r="D1795" t="str" cm="1">
        <f t="array" ref="D17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795">
        <v>3000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 s="6">
        <f>Table1[[#This Row],[pledged]]/Table1[[#This Row],[goal]]</f>
        <v>1.3333333333333334E-2</v>
      </c>
      <c r="Q1795" s="12">
        <f>Table1[[#This Row],[pledged]]/Table1[[#This Row],[backers_count]]</f>
        <v>20</v>
      </c>
      <c r="R1795" t="s">
        <v>8338</v>
      </c>
      <c r="S1795" t="s">
        <v>8339</v>
      </c>
      <c r="T1795" s="17">
        <f>(((Table1[[#This Row],[launched_at]]/60)/60)/24)+DATE(1970,1,1)</f>
        <v>41940.89166666667</v>
      </c>
      <c r="U1795" s="17">
        <f>(((Table1[[#This Row],[deadline]]/60)/60)/24)+DATE(1970,1,1)</f>
        <v>41970.933333333334</v>
      </c>
    </row>
    <row r="1796" spans="1:21">
      <c r="A1796">
        <v>1794</v>
      </c>
      <c r="B1796" s="3" t="s">
        <v>1795</v>
      </c>
      <c r="C1796" s="3" t="s">
        <v>5904</v>
      </c>
      <c r="D1796" t="str" cm="1">
        <f t="array" ref="D17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796">
        <v>9000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 s="6">
        <f>Table1[[#This Row],[pledged]]/Table1[[#This Row],[goal]]</f>
        <v>0.11077777777777778</v>
      </c>
      <c r="Q1796" s="12">
        <f>Table1[[#This Row],[pledged]]/Table1[[#This Row],[backers_count]]</f>
        <v>55.388888888888886</v>
      </c>
      <c r="R1796" t="s">
        <v>8338</v>
      </c>
      <c r="S1796" t="s">
        <v>8339</v>
      </c>
      <c r="T1796" s="17">
        <f>(((Table1[[#This Row],[launched_at]]/60)/60)/24)+DATE(1970,1,1)</f>
        <v>42011.551180555558</v>
      </c>
      <c r="U1796" s="17">
        <f>(((Table1[[#This Row],[deadline]]/60)/60)/24)+DATE(1970,1,1)</f>
        <v>42046.551180555558</v>
      </c>
    </row>
    <row r="1797" spans="1:21">
      <c r="A1797">
        <v>1795</v>
      </c>
      <c r="B1797" s="3" t="s">
        <v>1796</v>
      </c>
      <c r="C1797" s="3" t="s">
        <v>5905</v>
      </c>
      <c r="D1797" t="str" cm="1">
        <f t="array" ref="D17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797">
        <v>28000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 s="6">
        <f>Table1[[#This Row],[pledged]]/Table1[[#This Row],[goal]]</f>
        <v>0.38735714285714284</v>
      </c>
      <c r="Q1797" s="12">
        <f>Table1[[#This Row],[pledged]]/Table1[[#This Row],[backers_count]]</f>
        <v>133.90123456790124</v>
      </c>
      <c r="R1797" t="s">
        <v>8338</v>
      </c>
      <c r="S1797" t="s">
        <v>8339</v>
      </c>
      <c r="T1797" s="17">
        <f>(((Table1[[#This Row],[launched_at]]/60)/60)/24)+DATE(1970,1,1)</f>
        <v>42628.288668981477</v>
      </c>
      <c r="U1797" s="17">
        <f>(((Table1[[#This Row],[deadline]]/60)/60)/24)+DATE(1970,1,1)</f>
        <v>42657.666666666672</v>
      </c>
    </row>
    <row r="1798" spans="1:21">
      <c r="A1798">
        <v>1796</v>
      </c>
      <c r="B1798" s="3" t="s">
        <v>1797</v>
      </c>
      <c r="C1798" s="3" t="s">
        <v>5906</v>
      </c>
      <c r="D1798" t="str" cm="1">
        <f t="array" ref="D17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798">
        <v>19000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 s="6">
        <f>Table1[[#This Row],[pledged]]/Table1[[#This Row],[goal]]</f>
        <v>0.22052631578947368</v>
      </c>
      <c r="Q1798" s="12">
        <f>Table1[[#This Row],[pledged]]/Table1[[#This Row],[backers_count]]</f>
        <v>48.720930232558139</v>
      </c>
      <c r="R1798" t="s">
        <v>8338</v>
      </c>
      <c r="S1798" t="s">
        <v>8339</v>
      </c>
      <c r="T1798" s="17">
        <f>(((Table1[[#This Row],[launched_at]]/60)/60)/24)+DATE(1970,1,1)</f>
        <v>42515.439421296294</v>
      </c>
      <c r="U1798" s="17">
        <f>(((Table1[[#This Row],[deadline]]/60)/60)/24)+DATE(1970,1,1)</f>
        <v>42575.439421296294</v>
      </c>
    </row>
    <row r="1799" spans="1:21">
      <c r="A1799">
        <v>1797</v>
      </c>
      <c r="B1799" s="3" t="s">
        <v>1798</v>
      </c>
      <c r="C1799" s="3" t="s">
        <v>5907</v>
      </c>
      <c r="D1799" t="str" cm="1">
        <f t="array" ref="D17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799">
        <v>10000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 s="6">
        <f>Table1[[#This Row],[pledged]]/Table1[[#This Row],[goal]]</f>
        <v>0.67549999999999999</v>
      </c>
      <c r="Q1799" s="12">
        <f>Table1[[#This Row],[pledged]]/Table1[[#This Row],[backers_count]]</f>
        <v>48.25</v>
      </c>
      <c r="R1799" t="s">
        <v>8338</v>
      </c>
      <c r="S1799" t="s">
        <v>8339</v>
      </c>
      <c r="T1799" s="17">
        <f>(((Table1[[#This Row],[launched_at]]/60)/60)/24)+DATE(1970,1,1)</f>
        <v>42689.56931712963</v>
      </c>
      <c r="U1799" s="17">
        <f>(((Table1[[#This Row],[deadline]]/60)/60)/24)+DATE(1970,1,1)</f>
        <v>42719.56931712963</v>
      </c>
    </row>
    <row r="1800" spans="1:21">
      <c r="A1800">
        <v>1798</v>
      </c>
      <c r="B1800" s="3" t="s">
        <v>1799</v>
      </c>
      <c r="C1800" s="3" t="s">
        <v>5908</v>
      </c>
      <c r="D1800" t="str" cm="1">
        <f t="array" ref="D18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800">
        <v>16000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 s="6">
        <f>Table1[[#This Row],[pledged]]/Table1[[#This Row],[goal]]</f>
        <v>0.136375</v>
      </c>
      <c r="Q1800" s="12">
        <f>Table1[[#This Row],[pledged]]/Table1[[#This Row],[backers_count]]</f>
        <v>58.972972972972975</v>
      </c>
      <c r="R1800" t="s">
        <v>8338</v>
      </c>
      <c r="S1800" t="s">
        <v>8339</v>
      </c>
      <c r="T1800" s="17">
        <f>(((Table1[[#This Row],[launched_at]]/60)/60)/24)+DATE(1970,1,1)</f>
        <v>42344.32677083333</v>
      </c>
      <c r="U1800" s="17">
        <f>(((Table1[[#This Row],[deadline]]/60)/60)/24)+DATE(1970,1,1)</f>
        <v>42404.32677083333</v>
      </c>
    </row>
    <row r="1801" spans="1:21">
      <c r="A1801">
        <v>1799</v>
      </c>
      <c r="B1801" s="3" t="s">
        <v>1800</v>
      </c>
      <c r="C1801" s="3" t="s">
        <v>5909</v>
      </c>
      <c r="D1801" t="str" cm="1">
        <f t="array" ref="D18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01">
        <v>4000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 s="6">
        <f>Table1[[#This Row],[pledged]]/Table1[[#This Row],[goal]]</f>
        <v>1.7457500000000001E-2</v>
      </c>
      <c r="Q1801" s="12">
        <f>Table1[[#This Row],[pledged]]/Table1[[#This Row],[backers_count]]</f>
        <v>11.638333333333334</v>
      </c>
      <c r="R1801" t="s">
        <v>8338</v>
      </c>
      <c r="S1801" t="s">
        <v>8339</v>
      </c>
      <c r="T1801" s="17">
        <f>(((Table1[[#This Row],[launched_at]]/60)/60)/24)+DATE(1970,1,1)</f>
        <v>41934.842685185184</v>
      </c>
      <c r="U1801" s="17">
        <f>(((Table1[[#This Row],[deadline]]/60)/60)/24)+DATE(1970,1,1)</f>
        <v>41954.884351851855</v>
      </c>
    </row>
    <row r="1802" spans="1:21">
      <c r="A1802">
        <v>1800</v>
      </c>
      <c r="B1802" s="3" t="s">
        <v>1801</v>
      </c>
      <c r="C1802" s="3" t="s">
        <v>5910</v>
      </c>
      <c r="D1802" t="str" cm="1">
        <f t="array" ref="D18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1802">
        <v>46260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 s="6">
        <f>Table1[[#This Row],[pledged]]/Table1[[#This Row],[goal]]</f>
        <v>0.20449632511889321</v>
      </c>
      <c r="Q1802" s="12">
        <f>Table1[[#This Row],[pledged]]/Table1[[#This Row],[backers_count]]</f>
        <v>83.716814159292042</v>
      </c>
      <c r="R1802" t="s">
        <v>8338</v>
      </c>
      <c r="S1802" t="s">
        <v>8339</v>
      </c>
      <c r="T1802" s="17">
        <f>(((Table1[[#This Row],[launched_at]]/60)/60)/24)+DATE(1970,1,1)</f>
        <v>42623.606134259258</v>
      </c>
      <c r="U1802" s="17">
        <f>(((Table1[[#This Row],[deadline]]/60)/60)/24)+DATE(1970,1,1)</f>
        <v>42653.606134259258</v>
      </c>
    </row>
    <row r="1803" spans="1:21">
      <c r="A1803">
        <v>1801</v>
      </c>
      <c r="B1803" s="3" t="s">
        <v>1802</v>
      </c>
      <c r="C1803" s="3" t="s">
        <v>5911</v>
      </c>
      <c r="D1803" t="str" cm="1">
        <f t="array" ref="D18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803">
        <v>17000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 s="6">
        <f>Table1[[#This Row],[pledged]]/Table1[[#This Row],[goal]]</f>
        <v>0.13852941176470587</v>
      </c>
      <c r="Q1803" s="12">
        <f>Table1[[#This Row],[pledged]]/Table1[[#This Row],[backers_count]]</f>
        <v>63.648648648648646</v>
      </c>
      <c r="R1803" t="s">
        <v>8338</v>
      </c>
      <c r="S1803" t="s">
        <v>8339</v>
      </c>
      <c r="T1803" s="17">
        <f>(((Table1[[#This Row],[launched_at]]/60)/60)/24)+DATE(1970,1,1)</f>
        <v>42321.660509259258</v>
      </c>
      <c r="U1803" s="17">
        <f>(((Table1[[#This Row],[deadline]]/60)/60)/24)+DATE(1970,1,1)</f>
        <v>42353.506944444445</v>
      </c>
    </row>
    <row r="1804" spans="1:21">
      <c r="A1804">
        <v>1802</v>
      </c>
      <c r="B1804" s="3" t="s">
        <v>1803</v>
      </c>
      <c r="C1804" s="3" t="s">
        <v>5912</v>
      </c>
      <c r="D1804" t="str" cm="1">
        <f t="array" ref="D18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04">
        <v>3500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 s="6">
        <f>Table1[[#This Row],[pledged]]/Table1[[#This Row],[goal]]</f>
        <v>0.48485714285714288</v>
      </c>
      <c r="Q1804" s="12">
        <f>Table1[[#This Row],[pledged]]/Table1[[#This Row],[backers_count]]</f>
        <v>94.277777777777771</v>
      </c>
      <c r="R1804" t="s">
        <v>8338</v>
      </c>
      <c r="S1804" t="s">
        <v>8339</v>
      </c>
      <c r="T1804" s="17">
        <f>(((Table1[[#This Row],[launched_at]]/60)/60)/24)+DATE(1970,1,1)</f>
        <v>42159.47256944445</v>
      </c>
      <c r="U1804" s="17">
        <f>(((Table1[[#This Row],[deadline]]/60)/60)/24)+DATE(1970,1,1)</f>
        <v>42182.915972222225</v>
      </c>
    </row>
    <row r="1805" spans="1:21">
      <c r="A1805">
        <v>1803</v>
      </c>
      <c r="B1805" s="3" t="s">
        <v>1804</v>
      </c>
      <c r="C1805" s="3" t="s">
        <v>5913</v>
      </c>
      <c r="D1805" t="str" cm="1">
        <f t="array" ref="D18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805">
        <v>17500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 s="6">
        <f>Table1[[#This Row],[pledged]]/Table1[[#This Row],[goal]]</f>
        <v>0.308</v>
      </c>
      <c r="Q1805" s="12">
        <f>Table1[[#This Row],[pledged]]/Table1[[#This Row],[backers_count]]</f>
        <v>71.86666666666666</v>
      </c>
      <c r="R1805" t="s">
        <v>8338</v>
      </c>
      <c r="S1805" t="s">
        <v>8339</v>
      </c>
      <c r="T1805" s="17">
        <f>(((Table1[[#This Row],[launched_at]]/60)/60)/24)+DATE(1970,1,1)</f>
        <v>42018.071550925932</v>
      </c>
      <c r="U1805" s="17">
        <f>(((Table1[[#This Row],[deadline]]/60)/60)/24)+DATE(1970,1,1)</f>
        <v>42049.071550925932</v>
      </c>
    </row>
    <row r="1806" spans="1:21">
      <c r="A1806">
        <v>1804</v>
      </c>
      <c r="B1806" s="3" t="s">
        <v>1805</v>
      </c>
      <c r="C1806" s="3" t="s">
        <v>5914</v>
      </c>
      <c r="D1806" t="str" cm="1">
        <f t="array" ref="D18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806">
        <v>15500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 s="6">
        <f>Table1[[#This Row],[pledged]]/Table1[[#This Row],[goal]]</f>
        <v>0.35174193548387095</v>
      </c>
      <c r="Q1806" s="12">
        <f>Table1[[#This Row],[pledged]]/Table1[[#This Row],[backers_count]]</f>
        <v>104.84615384615384</v>
      </c>
      <c r="R1806" t="s">
        <v>8338</v>
      </c>
      <c r="S1806" t="s">
        <v>8339</v>
      </c>
      <c r="T1806" s="17">
        <f>(((Table1[[#This Row],[launched_at]]/60)/60)/24)+DATE(1970,1,1)</f>
        <v>42282.678287037037</v>
      </c>
      <c r="U1806" s="17">
        <f>(((Table1[[#This Row],[deadline]]/60)/60)/24)+DATE(1970,1,1)</f>
        <v>42322.719953703709</v>
      </c>
    </row>
    <row r="1807" spans="1:21">
      <c r="A1807">
        <v>1805</v>
      </c>
      <c r="B1807" s="3" t="s">
        <v>1806</v>
      </c>
      <c r="C1807" s="3" t="s">
        <v>5915</v>
      </c>
      <c r="D1807" t="str" cm="1">
        <f t="array" ref="D18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807">
        <v>22500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 s="6">
        <f>Table1[[#This Row],[pledged]]/Table1[[#This Row],[goal]]</f>
        <v>0.36404444444444445</v>
      </c>
      <c r="Q1807" s="12">
        <f>Table1[[#This Row],[pledged]]/Table1[[#This Row],[backers_count]]</f>
        <v>67.139344262295083</v>
      </c>
      <c r="R1807" t="s">
        <v>8338</v>
      </c>
      <c r="S1807" t="s">
        <v>8339</v>
      </c>
      <c r="T1807" s="17">
        <f>(((Table1[[#This Row],[launched_at]]/60)/60)/24)+DATE(1970,1,1)</f>
        <v>42247.803912037038</v>
      </c>
      <c r="U1807" s="17">
        <f>(((Table1[[#This Row],[deadline]]/60)/60)/24)+DATE(1970,1,1)</f>
        <v>42279.75</v>
      </c>
    </row>
    <row r="1808" spans="1:21">
      <c r="A1808">
        <v>1806</v>
      </c>
      <c r="B1808" s="3" t="s">
        <v>1807</v>
      </c>
      <c r="C1808" s="3" t="s">
        <v>5916</v>
      </c>
      <c r="D1808" t="str" cm="1">
        <f t="array" ref="D18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808">
        <v>20000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 s="6">
        <f>Table1[[#This Row],[pledged]]/Table1[[#This Row],[goal]]</f>
        <v>2.955E-2</v>
      </c>
      <c r="Q1808" s="12">
        <f>Table1[[#This Row],[pledged]]/Table1[[#This Row],[backers_count]]</f>
        <v>73.875</v>
      </c>
      <c r="R1808" t="s">
        <v>8338</v>
      </c>
      <c r="S1808" t="s">
        <v>8339</v>
      </c>
      <c r="T1808" s="17">
        <f>(((Table1[[#This Row],[launched_at]]/60)/60)/24)+DATE(1970,1,1)</f>
        <v>41877.638298611113</v>
      </c>
      <c r="U1808" s="17">
        <f>(((Table1[[#This Row],[deadline]]/60)/60)/24)+DATE(1970,1,1)</f>
        <v>41912.638298611113</v>
      </c>
    </row>
    <row r="1809" spans="1:21">
      <c r="A1809">
        <v>1807</v>
      </c>
      <c r="B1809" s="3" t="s">
        <v>1808</v>
      </c>
      <c r="C1809" s="3" t="s">
        <v>5917</v>
      </c>
      <c r="D1809" t="str" cm="1">
        <f t="array" ref="D18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809">
        <v>5000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 s="6">
        <f>Table1[[#This Row],[pledged]]/Table1[[#This Row],[goal]]</f>
        <v>0.1106</v>
      </c>
      <c r="Q1809" s="12">
        <f>Table1[[#This Row],[pledged]]/Table1[[#This Row],[backers_count]]</f>
        <v>69.125</v>
      </c>
      <c r="R1809" t="s">
        <v>8338</v>
      </c>
      <c r="S1809" t="s">
        <v>8339</v>
      </c>
      <c r="T1809" s="17">
        <f>(((Table1[[#This Row],[launched_at]]/60)/60)/24)+DATE(1970,1,1)</f>
        <v>41880.068437499998</v>
      </c>
      <c r="U1809" s="17">
        <f>(((Table1[[#This Row],[deadline]]/60)/60)/24)+DATE(1970,1,1)</f>
        <v>41910.068437499998</v>
      </c>
    </row>
    <row r="1810" spans="1:21">
      <c r="A1810">
        <v>1808</v>
      </c>
      <c r="B1810" s="3" t="s">
        <v>1809</v>
      </c>
      <c r="C1810" s="3" t="s">
        <v>5918</v>
      </c>
      <c r="D1810" t="str" cm="1">
        <f t="array" ref="D18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810">
        <v>28000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 s="6">
        <f>Table1[[#This Row],[pledged]]/Table1[[#This Row],[goal]]</f>
        <v>0.41407142857142859</v>
      </c>
      <c r="Q1810" s="12">
        <f>Table1[[#This Row],[pledged]]/Table1[[#This Row],[backers_count]]</f>
        <v>120.77083333333333</v>
      </c>
      <c r="R1810" t="s">
        <v>8338</v>
      </c>
      <c r="S1810" t="s">
        <v>8339</v>
      </c>
      <c r="T1810" s="17">
        <f>(((Table1[[#This Row],[launched_at]]/60)/60)/24)+DATE(1970,1,1)</f>
        <v>42742.680902777778</v>
      </c>
      <c r="U1810" s="17">
        <f>(((Table1[[#This Row],[deadline]]/60)/60)/24)+DATE(1970,1,1)</f>
        <v>42777.680902777778</v>
      </c>
    </row>
    <row r="1811" spans="1:21">
      <c r="A1811">
        <v>1809</v>
      </c>
      <c r="B1811" s="3" t="s">
        <v>1810</v>
      </c>
      <c r="C1811" s="3" t="s">
        <v>5919</v>
      </c>
      <c r="D1811" t="str" cm="1">
        <f t="array" ref="D18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11">
        <v>3500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 s="6">
        <f>Table1[[#This Row],[pledged]]/Table1[[#This Row],[goal]]</f>
        <v>0.10857142857142857</v>
      </c>
      <c r="Q1811" s="12">
        <f>Table1[[#This Row],[pledged]]/Table1[[#This Row],[backers_count]]</f>
        <v>42.222222222222221</v>
      </c>
      <c r="R1811" t="s">
        <v>8338</v>
      </c>
      <c r="S1811" t="s">
        <v>8339</v>
      </c>
      <c r="T1811" s="17">
        <f>(((Table1[[#This Row],[launched_at]]/60)/60)/24)+DATE(1970,1,1)</f>
        <v>42029.907858796301</v>
      </c>
      <c r="U1811" s="17">
        <f>(((Table1[[#This Row],[deadline]]/60)/60)/24)+DATE(1970,1,1)</f>
        <v>42064.907858796301</v>
      </c>
    </row>
    <row r="1812" spans="1:21">
      <c r="A1812">
        <v>1810</v>
      </c>
      <c r="B1812" s="3" t="s">
        <v>1811</v>
      </c>
      <c r="C1812" s="3" t="s">
        <v>5920</v>
      </c>
      <c r="D1812" t="str" cm="1">
        <f t="array" ref="D18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812">
        <v>450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 s="6">
        <f>Table1[[#This Row],[pledged]]/Table1[[#This Row],[goal]]</f>
        <v>3.3333333333333333E-2</v>
      </c>
      <c r="Q1812" s="12">
        <f>Table1[[#This Row],[pledged]]/Table1[[#This Row],[backers_count]]</f>
        <v>7.5</v>
      </c>
      <c r="R1812" t="s">
        <v>8338</v>
      </c>
      <c r="S1812" t="s">
        <v>8339</v>
      </c>
      <c r="T1812" s="17">
        <f>(((Table1[[#This Row],[launched_at]]/60)/60)/24)+DATE(1970,1,1)</f>
        <v>41860.91002314815</v>
      </c>
      <c r="U1812" s="17">
        <f>(((Table1[[#This Row],[deadline]]/60)/60)/24)+DATE(1970,1,1)</f>
        <v>41872.91002314815</v>
      </c>
    </row>
    <row r="1813" spans="1:21">
      <c r="A1813">
        <v>1811</v>
      </c>
      <c r="B1813" s="3" t="s">
        <v>1812</v>
      </c>
      <c r="C1813" s="3" t="s">
        <v>5921</v>
      </c>
      <c r="D1813" t="str" cm="1">
        <f t="array" ref="D18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813">
        <v>54000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 s="6">
        <f>Table1[[#This Row],[pledged]]/Table1[[#This Row],[goal]]</f>
        <v>7.407407407407407E-4</v>
      </c>
      <c r="Q1813" s="12">
        <f>Table1[[#This Row],[pledged]]/Table1[[#This Row],[backers_count]]</f>
        <v>1.5384615384615385</v>
      </c>
      <c r="R1813" t="s">
        <v>8338</v>
      </c>
      <c r="S1813" t="s">
        <v>8339</v>
      </c>
      <c r="T1813" s="17">
        <f>(((Table1[[#This Row],[launched_at]]/60)/60)/24)+DATE(1970,1,1)</f>
        <v>41876.433680555558</v>
      </c>
      <c r="U1813" s="17">
        <f>(((Table1[[#This Row],[deadline]]/60)/60)/24)+DATE(1970,1,1)</f>
        <v>41936.166666666664</v>
      </c>
    </row>
    <row r="1814" spans="1:21">
      <c r="A1814">
        <v>1812</v>
      </c>
      <c r="B1814" s="3" t="s">
        <v>1813</v>
      </c>
      <c r="C1814" s="3" t="s">
        <v>5922</v>
      </c>
      <c r="D1814" t="str" cm="1">
        <f t="array" ref="D18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814">
        <v>6500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 s="6">
        <f>Table1[[#This Row],[pledged]]/Table1[[#This Row],[goal]]</f>
        <v>0.13307692307692306</v>
      </c>
      <c r="Q1814" s="12">
        <f>Table1[[#This Row],[pledged]]/Table1[[#This Row],[backers_count]]</f>
        <v>37.608695652173914</v>
      </c>
      <c r="R1814" t="s">
        <v>8338</v>
      </c>
      <c r="S1814" t="s">
        <v>8339</v>
      </c>
      <c r="T1814" s="17">
        <f>(((Table1[[#This Row],[launched_at]]/60)/60)/24)+DATE(1970,1,1)</f>
        <v>42524.318703703699</v>
      </c>
      <c r="U1814" s="17">
        <f>(((Table1[[#This Row],[deadline]]/60)/60)/24)+DATE(1970,1,1)</f>
        <v>42554.318703703699</v>
      </c>
    </row>
    <row r="1815" spans="1:21">
      <c r="A1815">
        <v>1813</v>
      </c>
      <c r="B1815" s="3" t="s">
        <v>1814</v>
      </c>
      <c r="C1815" s="3" t="s">
        <v>5923</v>
      </c>
      <c r="D1815" t="str" cm="1">
        <f t="array" ref="D18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815">
        <v>8750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 s="6">
        <f>Table1[[#This Row],[pledged]]/Table1[[#This Row],[goal]]</f>
        <v>0</v>
      </c>
      <c r="Q1815" s="12" t="e">
        <f>Table1[[#This Row],[pledged]]/Table1[[#This Row],[backers_count]]</f>
        <v>#DIV/0!</v>
      </c>
      <c r="R1815" t="s">
        <v>8338</v>
      </c>
      <c r="S1815" t="s">
        <v>8339</v>
      </c>
      <c r="T1815" s="17">
        <f>(((Table1[[#This Row],[launched_at]]/60)/60)/24)+DATE(1970,1,1)</f>
        <v>41829.889027777775</v>
      </c>
      <c r="U1815" s="17">
        <f>(((Table1[[#This Row],[deadline]]/60)/60)/24)+DATE(1970,1,1)</f>
        <v>41859.889027777775</v>
      </c>
    </row>
    <row r="1816" spans="1:21">
      <c r="A1816">
        <v>1814</v>
      </c>
      <c r="B1816" s="3" t="s">
        <v>1815</v>
      </c>
      <c r="C1816" s="3" t="s">
        <v>5924</v>
      </c>
      <c r="D1816" t="str" cm="1">
        <f t="array" ref="D18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816">
        <v>12000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 s="6">
        <f>Table1[[#This Row],[pledged]]/Table1[[#This Row],[goal]]</f>
        <v>0.49183333333333334</v>
      </c>
      <c r="Q1816" s="12">
        <f>Table1[[#This Row],[pledged]]/Table1[[#This Row],[backers_count]]</f>
        <v>42.157142857142858</v>
      </c>
      <c r="R1816" t="s">
        <v>8338</v>
      </c>
      <c r="S1816" t="s">
        <v>8339</v>
      </c>
      <c r="T1816" s="17">
        <f>(((Table1[[#This Row],[launched_at]]/60)/60)/24)+DATE(1970,1,1)</f>
        <v>42033.314074074078</v>
      </c>
      <c r="U1816" s="17">
        <f>(((Table1[[#This Row],[deadline]]/60)/60)/24)+DATE(1970,1,1)</f>
        <v>42063.314074074078</v>
      </c>
    </row>
    <row r="1817" spans="1:21">
      <c r="A1817">
        <v>1815</v>
      </c>
      <c r="B1817" s="3" t="s">
        <v>1816</v>
      </c>
      <c r="C1817" s="3" t="s">
        <v>5925</v>
      </c>
      <c r="D1817" t="str" cm="1">
        <f t="array" ref="D18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17">
        <v>3000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 s="6">
        <f>Table1[[#This Row],[pledged]]/Table1[[#This Row],[goal]]</f>
        <v>0</v>
      </c>
      <c r="Q1817" s="12" t="e">
        <f>Table1[[#This Row],[pledged]]/Table1[[#This Row],[backers_count]]</f>
        <v>#DIV/0!</v>
      </c>
      <c r="R1817" t="s">
        <v>8338</v>
      </c>
      <c r="S1817" t="s">
        <v>8339</v>
      </c>
      <c r="T1817" s="17">
        <f>(((Table1[[#This Row],[launched_at]]/60)/60)/24)+DATE(1970,1,1)</f>
        <v>42172.906678240746</v>
      </c>
      <c r="U1817" s="17">
        <f>(((Table1[[#This Row],[deadline]]/60)/60)/24)+DATE(1970,1,1)</f>
        <v>42186.906678240746</v>
      </c>
    </row>
    <row r="1818" spans="1:21">
      <c r="A1818">
        <v>1816</v>
      </c>
      <c r="B1818" s="3" t="s">
        <v>1817</v>
      </c>
      <c r="C1818" s="3" t="s">
        <v>5926</v>
      </c>
      <c r="D1818" t="str" cm="1">
        <f t="array" ref="D18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818">
        <v>25000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 s="6">
        <f>Table1[[#This Row],[pledged]]/Table1[[#This Row],[goal]]</f>
        <v>2.036E-2</v>
      </c>
      <c r="Q1818" s="12">
        <f>Table1[[#This Row],[pledged]]/Table1[[#This Row],[backers_count]]</f>
        <v>84.833333333333329</v>
      </c>
      <c r="R1818" t="s">
        <v>8338</v>
      </c>
      <c r="S1818" t="s">
        <v>8339</v>
      </c>
      <c r="T1818" s="17">
        <f>(((Table1[[#This Row],[launched_at]]/60)/60)/24)+DATE(1970,1,1)</f>
        <v>42548.876192129625</v>
      </c>
      <c r="U1818" s="17">
        <f>(((Table1[[#This Row],[deadline]]/60)/60)/24)+DATE(1970,1,1)</f>
        <v>42576.791666666672</v>
      </c>
    </row>
    <row r="1819" spans="1:21">
      <c r="A1819">
        <v>1817</v>
      </c>
      <c r="B1819" s="3" t="s">
        <v>1818</v>
      </c>
      <c r="C1819" s="3" t="s">
        <v>5927</v>
      </c>
      <c r="D1819" t="str" cm="1">
        <f t="array" ref="D18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819">
        <v>18000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 s="6">
        <f>Table1[[#This Row],[pledged]]/Table1[[#This Row],[goal]]</f>
        <v>0.52327777777777773</v>
      </c>
      <c r="Q1819" s="12">
        <f>Table1[[#This Row],[pledged]]/Table1[[#This Row],[backers_count]]</f>
        <v>94.19</v>
      </c>
      <c r="R1819" t="s">
        <v>8338</v>
      </c>
      <c r="S1819" t="s">
        <v>8339</v>
      </c>
      <c r="T1819" s="17">
        <f>(((Table1[[#This Row],[launched_at]]/60)/60)/24)+DATE(1970,1,1)</f>
        <v>42705.662118055552</v>
      </c>
      <c r="U1819" s="17">
        <f>(((Table1[[#This Row],[deadline]]/60)/60)/24)+DATE(1970,1,1)</f>
        <v>42765.290972222225</v>
      </c>
    </row>
    <row r="1820" spans="1:21">
      <c r="A1820">
        <v>1818</v>
      </c>
      <c r="B1820" s="3" t="s">
        <v>1819</v>
      </c>
      <c r="C1820" s="3" t="s">
        <v>5928</v>
      </c>
      <c r="D1820" t="str" cm="1">
        <f t="array" ref="D18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820">
        <v>15000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 s="6">
        <f>Table1[[#This Row],[pledged]]/Table1[[#This Row],[goal]]</f>
        <v>0</v>
      </c>
      <c r="Q1820" s="12" t="e">
        <f>Table1[[#This Row],[pledged]]/Table1[[#This Row],[backers_count]]</f>
        <v>#DIV/0!</v>
      </c>
      <c r="R1820" t="s">
        <v>8338</v>
      </c>
      <c r="S1820" t="s">
        <v>8339</v>
      </c>
      <c r="T1820" s="17">
        <f>(((Table1[[#This Row],[launched_at]]/60)/60)/24)+DATE(1970,1,1)</f>
        <v>42067.234375</v>
      </c>
      <c r="U1820" s="17">
        <f>(((Table1[[#This Row],[deadline]]/60)/60)/24)+DATE(1970,1,1)</f>
        <v>42097.192708333328</v>
      </c>
    </row>
    <row r="1821" spans="1:21">
      <c r="A1821">
        <v>1819</v>
      </c>
      <c r="B1821" s="3" t="s">
        <v>1820</v>
      </c>
      <c r="C1821" s="3" t="s">
        <v>5929</v>
      </c>
      <c r="D1821" t="str" cm="1">
        <f t="array" ref="D18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21">
        <v>1200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 s="6">
        <f>Table1[[#This Row],[pledged]]/Table1[[#This Row],[goal]]</f>
        <v>2.0833333333333332E-2</v>
      </c>
      <c r="Q1821" s="12">
        <f>Table1[[#This Row],[pledged]]/Table1[[#This Row],[backers_count]]</f>
        <v>6.25</v>
      </c>
      <c r="R1821" t="s">
        <v>8338</v>
      </c>
      <c r="S1821" t="s">
        <v>8339</v>
      </c>
      <c r="T1821" s="17">
        <f>(((Table1[[#This Row],[launched_at]]/60)/60)/24)+DATE(1970,1,1)</f>
        <v>41820.752268518518</v>
      </c>
      <c r="U1821" s="17">
        <f>(((Table1[[#This Row],[deadline]]/60)/60)/24)+DATE(1970,1,1)</f>
        <v>41850.752268518518</v>
      </c>
    </row>
    <row r="1822" spans="1:21">
      <c r="A1822">
        <v>1820</v>
      </c>
      <c r="B1822" s="3" t="s">
        <v>1821</v>
      </c>
      <c r="C1822" s="3" t="s">
        <v>5930</v>
      </c>
      <c r="D1822" t="str" cm="1">
        <f t="array" ref="D18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822">
        <v>26000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 s="6">
        <f>Table1[[#This Row],[pledged]]/Table1[[#This Row],[goal]]</f>
        <v>6.565384615384616E-2</v>
      </c>
      <c r="Q1822" s="12">
        <f>Table1[[#This Row],[pledged]]/Table1[[#This Row],[backers_count]]</f>
        <v>213.375</v>
      </c>
      <c r="R1822" t="s">
        <v>8338</v>
      </c>
      <c r="S1822" t="s">
        <v>8339</v>
      </c>
      <c r="T1822" s="17">
        <f>(((Table1[[#This Row],[launched_at]]/60)/60)/24)+DATE(1970,1,1)</f>
        <v>42065.084375000006</v>
      </c>
      <c r="U1822" s="17">
        <f>(((Table1[[#This Row],[deadline]]/60)/60)/24)+DATE(1970,1,1)</f>
        <v>42095.042708333334</v>
      </c>
    </row>
    <row r="1823" spans="1:21">
      <c r="A1823">
        <v>1821</v>
      </c>
      <c r="B1823" s="3" t="s">
        <v>1822</v>
      </c>
      <c r="C1823" s="3" t="s">
        <v>5931</v>
      </c>
      <c r="D1823" t="str" cm="1">
        <f t="array" ref="D18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23">
        <v>2500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 s="6">
        <f>Table1[[#This Row],[pledged]]/Table1[[#This Row],[goal]]</f>
        <v>1.3489</v>
      </c>
      <c r="Q1823" s="12">
        <f>Table1[[#This Row],[pledged]]/Table1[[#This Row],[backers_count]]</f>
        <v>59.162280701754383</v>
      </c>
      <c r="R1823" t="s">
        <v>8325</v>
      </c>
      <c r="S1823" t="s">
        <v>8326</v>
      </c>
      <c r="T1823" s="17">
        <f>(((Table1[[#This Row],[launched_at]]/60)/60)/24)+DATE(1970,1,1)</f>
        <v>40926.319062499999</v>
      </c>
      <c r="U1823" s="17">
        <f>(((Table1[[#This Row],[deadline]]/60)/60)/24)+DATE(1970,1,1)</f>
        <v>40971.319062499999</v>
      </c>
    </row>
    <row r="1824" spans="1:21">
      <c r="A1824">
        <v>1822</v>
      </c>
      <c r="B1824" s="3" t="s">
        <v>1823</v>
      </c>
      <c r="C1824" s="3" t="s">
        <v>5932</v>
      </c>
      <c r="D1824" t="str" cm="1">
        <f t="array" ref="D18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824">
        <v>300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 s="6">
        <f>Table1[[#This Row],[pledged]]/Table1[[#This Row],[goal]]</f>
        <v>1</v>
      </c>
      <c r="Q1824" s="12">
        <f>Table1[[#This Row],[pledged]]/Table1[[#This Row],[backers_count]]</f>
        <v>27.272727272727273</v>
      </c>
      <c r="R1824" t="s">
        <v>8325</v>
      </c>
      <c r="S1824" t="s">
        <v>8326</v>
      </c>
      <c r="T1824" s="17">
        <f>(((Table1[[#This Row],[launched_at]]/60)/60)/24)+DATE(1970,1,1)</f>
        <v>41634.797013888885</v>
      </c>
      <c r="U1824" s="17">
        <f>(((Table1[[#This Row],[deadline]]/60)/60)/24)+DATE(1970,1,1)</f>
        <v>41670.792361111111</v>
      </c>
    </row>
    <row r="1825" spans="1:21">
      <c r="A1825">
        <v>1823</v>
      </c>
      <c r="B1825" s="3" t="s">
        <v>1824</v>
      </c>
      <c r="C1825" s="3" t="s">
        <v>5933</v>
      </c>
      <c r="D1825" t="str" cm="1">
        <f t="array" ref="D18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825">
        <v>700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 s="6">
        <f>Table1[[#This Row],[pledged]]/Table1[[#This Row],[goal]]</f>
        <v>1.1585714285714286</v>
      </c>
      <c r="Q1825" s="12">
        <f>Table1[[#This Row],[pledged]]/Table1[[#This Row],[backers_count]]</f>
        <v>24.575757575757574</v>
      </c>
      <c r="R1825" t="s">
        <v>8325</v>
      </c>
      <c r="S1825" t="s">
        <v>8326</v>
      </c>
      <c r="T1825" s="17">
        <f>(((Table1[[#This Row],[launched_at]]/60)/60)/24)+DATE(1970,1,1)</f>
        <v>41176.684907407405</v>
      </c>
      <c r="U1825" s="17">
        <f>(((Table1[[#This Row],[deadline]]/60)/60)/24)+DATE(1970,1,1)</f>
        <v>41206.684907407405</v>
      </c>
    </row>
    <row r="1826" spans="1:21">
      <c r="A1826">
        <v>1824</v>
      </c>
      <c r="B1826" s="3" t="s">
        <v>1825</v>
      </c>
      <c r="C1826" s="3" t="s">
        <v>5934</v>
      </c>
      <c r="D1826" t="str" cm="1">
        <f t="array" ref="D18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26">
        <v>3000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 s="6">
        <f>Table1[[#This Row],[pledged]]/Table1[[#This Row],[goal]]</f>
        <v>1.0006666666666666</v>
      </c>
      <c r="Q1826" s="12">
        <f>Table1[[#This Row],[pledged]]/Table1[[#This Row],[backers_count]]</f>
        <v>75.05</v>
      </c>
      <c r="R1826" t="s">
        <v>8325</v>
      </c>
      <c r="S1826" t="s">
        <v>8326</v>
      </c>
      <c r="T1826" s="17">
        <f>(((Table1[[#This Row],[launched_at]]/60)/60)/24)+DATE(1970,1,1)</f>
        <v>41626.916284722225</v>
      </c>
      <c r="U1826" s="17">
        <f>(((Table1[[#This Row],[deadline]]/60)/60)/24)+DATE(1970,1,1)</f>
        <v>41647.088888888888</v>
      </c>
    </row>
    <row r="1827" spans="1:21">
      <c r="A1827">
        <v>1825</v>
      </c>
      <c r="B1827" s="3" t="s">
        <v>1826</v>
      </c>
      <c r="C1827" s="3" t="s">
        <v>5935</v>
      </c>
      <c r="D1827" t="str" cm="1">
        <f t="array" ref="D18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27">
        <v>2000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 s="6">
        <f>Table1[[#This Row],[pledged]]/Table1[[#This Row],[goal]]</f>
        <v>1.0505</v>
      </c>
      <c r="Q1827" s="12">
        <f>Table1[[#This Row],[pledged]]/Table1[[#This Row],[backers_count]]</f>
        <v>42.02</v>
      </c>
      <c r="R1827" t="s">
        <v>8325</v>
      </c>
      <c r="S1827" t="s">
        <v>8326</v>
      </c>
      <c r="T1827" s="17">
        <f>(((Table1[[#This Row],[launched_at]]/60)/60)/24)+DATE(1970,1,1)</f>
        <v>41443.83452546296</v>
      </c>
      <c r="U1827" s="17">
        <f>(((Table1[[#This Row],[deadline]]/60)/60)/24)+DATE(1970,1,1)</f>
        <v>41466.83452546296</v>
      </c>
    </row>
    <row r="1828" spans="1:21">
      <c r="A1828">
        <v>1826</v>
      </c>
      <c r="B1828" s="3" t="s">
        <v>1827</v>
      </c>
      <c r="C1828" s="3" t="s">
        <v>5936</v>
      </c>
      <c r="D1828" t="str" cm="1">
        <f t="array" ref="D18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28">
        <v>2000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 s="6">
        <f>Table1[[#This Row],[pledged]]/Table1[[#This Row],[goal]]</f>
        <v>1.01</v>
      </c>
      <c r="Q1828" s="12">
        <f>Table1[[#This Row],[pledged]]/Table1[[#This Row],[backers_count]]</f>
        <v>53.157894736842103</v>
      </c>
      <c r="R1828" t="s">
        <v>8325</v>
      </c>
      <c r="S1828" t="s">
        <v>8326</v>
      </c>
      <c r="T1828" s="17">
        <f>(((Table1[[#This Row],[launched_at]]/60)/60)/24)+DATE(1970,1,1)</f>
        <v>41657.923807870371</v>
      </c>
      <c r="U1828" s="17">
        <f>(((Table1[[#This Row],[deadline]]/60)/60)/24)+DATE(1970,1,1)</f>
        <v>41687.923807870371</v>
      </c>
    </row>
    <row r="1829" spans="1:21">
      <c r="A1829">
        <v>1827</v>
      </c>
      <c r="B1829" s="3" t="s">
        <v>1828</v>
      </c>
      <c r="C1829" s="3" t="s">
        <v>5937</v>
      </c>
      <c r="D1829" t="str" cm="1">
        <f t="array" ref="D18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829">
        <v>8000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 s="6">
        <f>Table1[[#This Row],[pledged]]/Table1[[#This Row],[goal]]</f>
        <v>1.0066250000000001</v>
      </c>
      <c r="Q1829" s="12">
        <f>Table1[[#This Row],[pledged]]/Table1[[#This Row],[backers_count]]</f>
        <v>83.885416666666671</v>
      </c>
      <c r="R1829" t="s">
        <v>8325</v>
      </c>
      <c r="S1829" t="s">
        <v>8326</v>
      </c>
      <c r="T1829" s="17">
        <f>(((Table1[[#This Row],[launched_at]]/60)/60)/24)+DATE(1970,1,1)</f>
        <v>40555.325937499998</v>
      </c>
      <c r="U1829" s="17">
        <f>(((Table1[[#This Row],[deadline]]/60)/60)/24)+DATE(1970,1,1)</f>
        <v>40605.325937499998</v>
      </c>
    </row>
    <row r="1830" spans="1:21">
      <c r="A1830">
        <v>1828</v>
      </c>
      <c r="B1830" s="3" t="s">
        <v>1829</v>
      </c>
      <c r="C1830" s="3" t="s">
        <v>5938</v>
      </c>
      <c r="D1830" t="str" cm="1">
        <f t="array" ref="D18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830">
        <v>20000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 s="6">
        <f>Table1[[#This Row],[pledged]]/Table1[[#This Row],[goal]]</f>
        <v>1.0016</v>
      </c>
      <c r="Q1830" s="12">
        <f>Table1[[#This Row],[pledged]]/Table1[[#This Row],[backers_count]]</f>
        <v>417.33333333333331</v>
      </c>
      <c r="R1830" t="s">
        <v>8325</v>
      </c>
      <c r="S1830" t="s">
        <v>8326</v>
      </c>
      <c r="T1830" s="17">
        <f>(((Table1[[#This Row],[launched_at]]/60)/60)/24)+DATE(1970,1,1)</f>
        <v>41736.899652777778</v>
      </c>
      <c r="U1830" s="17">
        <f>(((Table1[[#This Row],[deadline]]/60)/60)/24)+DATE(1970,1,1)</f>
        <v>41768.916666666664</v>
      </c>
    </row>
    <row r="1831" spans="1:21">
      <c r="A1831">
        <v>1829</v>
      </c>
      <c r="B1831" s="3" t="s">
        <v>1830</v>
      </c>
      <c r="C1831" s="3" t="s">
        <v>5939</v>
      </c>
      <c r="D1831" t="str" cm="1">
        <f t="array" ref="D18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31">
        <v>1500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 s="6">
        <f>Table1[[#This Row],[pledged]]/Table1[[#This Row],[goal]]</f>
        <v>1.6668333333333334</v>
      </c>
      <c r="Q1831" s="12">
        <f>Table1[[#This Row],[pledged]]/Table1[[#This Row],[backers_count]]</f>
        <v>75.765151515151516</v>
      </c>
      <c r="R1831" t="s">
        <v>8325</v>
      </c>
      <c r="S1831" t="s">
        <v>8326</v>
      </c>
      <c r="T1831" s="17">
        <f>(((Table1[[#This Row],[launched_at]]/60)/60)/24)+DATE(1970,1,1)</f>
        <v>40516.087627314817</v>
      </c>
      <c r="U1831" s="17">
        <f>(((Table1[[#This Row],[deadline]]/60)/60)/24)+DATE(1970,1,1)</f>
        <v>40564.916666666664</v>
      </c>
    </row>
    <row r="1832" spans="1:21">
      <c r="A1832">
        <v>1830</v>
      </c>
      <c r="B1832" s="3" t="s">
        <v>1831</v>
      </c>
      <c r="C1832" s="3" t="s">
        <v>5940</v>
      </c>
      <c r="D1832" t="str" cm="1">
        <f t="array" ref="D18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832">
        <v>15000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 s="6">
        <f>Table1[[#This Row],[pledged]]/Table1[[#This Row],[goal]]</f>
        <v>1.0153333333333334</v>
      </c>
      <c r="Q1832" s="12">
        <f>Table1[[#This Row],[pledged]]/Table1[[#This Row],[backers_count]]</f>
        <v>67.389380530973455</v>
      </c>
      <c r="R1832" t="s">
        <v>8325</v>
      </c>
      <c r="S1832" t="s">
        <v>8326</v>
      </c>
      <c r="T1832" s="17">
        <f>(((Table1[[#This Row],[launched_at]]/60)/60)/24)+DATE(1970,1,1)</f>
        <v>41664.684108796297</v>
      </c>
      <c r="U1832" s="17">
        <f>(((Table1[[#This Row],[deadline]]/60)/60)/24)+DATE(1970,1,1)</f>
        <v>41694.684108796297</v>
      </c>
    </row>
    <row r="1833" spans="1:21">
      <c r="A1833">
        <v>1831</v>
      </c>
      <c r="B1833" s="3" t="s">
        <v>1832</v>
      </c>
      <c r="C1833" s="3" t="s">
        <v>5941</v>
      </c>
      <c r="D1833" t="str" cm="1">
        <f t="array" ref="D18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33">
        <v>1000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 s="6">
        <f>Table1[[#This Row],[pledged]]/Table1[[#This Row],[goal]]</f>
        <v>1.03</v>
      </c>
      <c r="Q1833" s="12">
        <f>Table1[[#This Row],[pledged]]/Table1[[#This Row],[backers_count]]</f>
        <v>73.571428571428569</v>
      </c>
      <c r="R1833" t="s">
        <v>8325</v>
      </c>
      <c r="S1833" t="s">
        <v>8326</v>
      </c>
      <c r="T1833" s="17">
        <f>(((Table1[[#This Row],[launched_at]]/60)/60)/24)+DATE(1970,1,1)</f>
        <v>41026.996099537035</v>
      </c>
      <c r="U1833" s="17">
        <f>(((Table1[[#This Row],[deadline]]/60)/60)/24)+DATE(1970,1,1)</f>
        <v>41041.996099537035</v>
      </c>
    </row>
    <row r="1834" spans="1:21">
      <c r="A1834">
        <v>1832</v>
      </c>
      <c r="B1834" s="3" t="s">
        <v>1833</v>
      </c>
      <c r="C1834" s="3" t="s">
        <v>5942</v>
      </c>
      <c r="D1834" t="str" cm="1">
        <f t="array" ref="D18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834">
        <v>350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 s="6">
        <f>Table1[[#This Row],[pledged]]/Table1[[#This Row],[goal]]</f>
        <v>1.4285714285714286</v>
      </c>
      <c r="Q1834" s="12">
        <f>Table1[[#This Row],[pledged]]/Table1[[#This Row],[backers_count]]</f>
        <v>25</v>
      </c>
      <c r="R1834" t="s">
        <v>8325</v>
      </c>
      <c r="S1834" t="s">
        <v>8326</v>
      </c>
      <c r="T1834" s="17">
        <f>(((Table1[[#This Row],[launched_at]]/60)/60)/24)+DATE(1970,1,1)</f>
        <v>40576.539664351854</v>
      </c>
      <c r="U1834" s="17">
        <f>(((Table1[[#This Row],[deadline]]/60)/60)/24)+DATE(1970,1,1)</f>
        <v>40606.539664351854</v>
      </c>
    </row>
    <row r="1835" spans="1:21">
      <c r="A1835">
        <v>1833</v>
      </c>
      <c r="B1835" s="3" t="s">
        <v>1834</v>
      </c>
      <c r="C1835" s="3" t="s">
        <v>5943</v>
      </c>
      <c r="D1835" t="str" cm="1">
        <f t="array" ref="D18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835">
        <v>400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 s="6">
        <f>Table1[[#This Row],[pledged]]/Table1[[#This Row],[goal]]</f>
        <v>2.625</v>
      </c>
      <c r="Q1835" s="12">
        <f>Table1[[#This Row],[pledged]]/Table1[[#This Row],[backers_count]]</f>
        <v>42</v>
      </c>
      <c r="R1835" t="s">
        <v>8325</v>
      </c>
      <c r="S1835" t="s">
        <v>8326</v>
      </c>
      <c r="T1835" s="17">
        <f>(((Table1[[#This Row],[launched_at]]/60)/60)/24)+DATE(1970,1,1)</f>
        <v>41303.044016203705</v>
      </c>
      <c r="U1835" s="17">
        <f>(((Table1[[#This Row],[deadline]]/60)/60)/24)+DATE(1970,1,1)</f>
        <v>41335.332638888889</v>
      </c>
    </row>
    <row r="1836" spans="1:21">
      <c r="A1836">
        <v>1834</v>
      </c>
      <c r="B1836" s="3" t="s">
        <v>1835</v>
      </c>
      <c r="C1836" s="3" t="s">
        <v>5944</v>
      </c>
      <c r="D1836" t="str" cm="1">
        <f t="array" ref="D18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836">
        <v>10000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 s="6">
        <f>Table1[[#This Row],[pledged]]/Table1[[#This Row],[goal]]</f>
        <v>1.1805000000000001</v>
      </c>
      <c r="Q1836" s="12">
        <f>Table1[[#This Row],[pledged]]/Table1[[#This Row],[backers_count]]</f>
        <v>131.16666666666666</v>
      </c>
      <c r="R1836" t="s">
        <v>8325</v>
      </c>
      <c r="S1836" t="s">
        <v>8326</v>
      </c>
      <c r="T1836" s="17">
        <f>(((Table1[[#This Row],[launched_at]]/60)/60)/24)+DATE(1970,1,1)</f>
        <v>41988.964062500003</v>
      </c>
      <c r="U1836" s="17">
        <f>(((Table1[[#This Row],[deadline]]/60)/60)/24)+DATE(1970,1,1)</f>
        <v>42028.964062500003</v>
      </c>
    </row>
    <row r="1837" spans="1:21" ht="43.2">
      <c r="A1837">
        <v>1835</v>
      </c>
      <c r="B1837" s="3" t="s">
        <v>1836</v>
      </c>
      <c r="C1837" s="3" t="s">
        <v>5945</v>
      </c>
      <c r="D1837" t="str" cm="1">
        <f t="array" ref="D18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837">
        <v>500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 s="6">
        <f>Table1[[#This Row],[pledged]]/Table1[[#This Row],[goal]]</f>
        <v>1.04</v>
      </c>
      <c r="Q1837" s="12">
        <f>Table1[[#This Row],[pledged]]/Table1[[#This Row],[backers_count]]</f>
        <v>47.272727272727273</v>
      </c>
      <c r="R1837" t="s">
        <v>8325</v>
      </c>
      <c r="S1837" t="s">
        <v>8326</v>
      </c>
      <c r="T1837" s="17">
        <f>(((Table1[[#This Row],[launched_at]]/60)/60)/24)+DATE(1970,1,1)</f>
        <v>42430.702210648145</v>
      </c>
      <c r="U1837" s="17">
        <f>(((Table1[[#This Row],[deadline]]/60)/60)/24)+DATE(1970,1,1)</f>
        <v>42460.660543981481</v>
      </c>
    </row>
    <row r="1838" spans="1:21">
      <c r="A1838">
        <v>1836</v>
      </c>
      <c r="B1838" s="3" t="s">
        <v>1837</v>
      </c>
      <c r="C1838" s="3" t="s">
        <v>5946</v>
      </c>
      <c r="D1838" t="str" cm="1">
        <f t="array" ref="D18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838">
        <v>5000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 s="6">
        <f>Table1[[#This Row],[pledged]]/Table1[[#This Row],[goal]]</f>
        <v>2.0034000000000001</v>
      </c>
      <c r="Q1838" s="12">
        <f>Table1[[#This Row],[pledged]]/Table1[[#This Row],[backers_count]]</f>
        <v>182.12727272727273</v>
      </c>
      <c r="R1838" t="s">
        <v>8325</v>
      </c>
      <c r="S1838" t="s">
        <v>8326</v>
      </c>
      <c r="T1838" s="17">
        <f>(((Table1[[#This Row],[launched_at]]/60)/60)/24)+DATE(1970,1,1)</f>
        <v>41305.809363425928</v>
      </c>
      <c r="U1838" s="17">
        <f>(((Table1[[#This Row],[deadline]]/60)/60)/24)+DATE(1970,1,1)</f>
        <v>41322.809363425928</v>
      </c>
    </row>
    <row r="1839" spans="1:21">
      <c r="A1839">
        <v>1837</v>
      </c>
      <c r="B1839" s="3" t="s">
        <v>1838</v>
      </c>
      <c r="C1839" s="3" t="s">
        <v>5947</v>
      </c>
      <c r="D1839" t="str" cm="1">
        <f t="array" ref="D18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839">
        <v>600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 s="6">
        <f>Table1[[#This Row],[pledged]]/Table1[[#This Row],[goal]]</f>
        <v>3.0683333333333334</v>
      </c>
      <c r="Q1839" s="12">
        <f>Table1[[#This Row],[pledged]]/Table1[[#This Row],[backers_count]]</f>
        <v>61.366666666666667</v>
      </c>
      <c r="R1839" t="s">
        <v>8325</v>
      </c>
      <c r="S1839" t="s">
        <v>8326</v>
      </c>
      <c r="T1839" s="17">
        <f>(((Table1[[#This Row],[launched_at]]/60)/60)/24)+DATE(1970,1,1)</f>
        <v>40926.047858796301</v>
      </c>
      <c r="U1839" s="17">
        <f>(((Table1[[#This Row],[deadline]]/60)/60)/24)+DATE(1970,1,1)</f>
        <v>40986.006192129629</v>
      </c>
    </row>
    <row r="1840" spans="1:21">
      <c r="A1840">
        <v>1838</v>
      </c>
      <c r="B1840" s="3" t="s">
        <v>1839</v>
      </c>
      <c r="C1840" s="3" t="s">
        <v>5948</v>
      </c>
      <c r="D1840" t="str" cm="1">
        <f t="array" ref="D18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40">
        <v>1000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 s="6">
        <f>Table1[[#This Row],[pledged]]/Table1[[#This Row],[goal]]</f>
        <v>1.00149</v>
      </c>
      <c r="Q1840" s="12">
        <f>Table1[[#This Row],[pledged]]/Table1[[#This Row],[backers_count]]</f>
        <v>35.767499999999998</v>
      </c>
      <c r="R1840" t="s">
        <v>8325</v>
      </c>
      <c r="S1840" t="s">
        <v>8326</v>
      </c>
      <c r="T1840" s="17">
        <f>(((Table1[[#This Row],[launched_at]]/60)/60)/24)+DATE(1970,1,1)</f>
        <v>40788.786539351851</v>
      </c>
      <c r="U1840" s="17">
        <f>(((Table1[[#This Row],[deadline]]/60)/60)/24)+DATE(1970,1,1)</f>
        <v>40817.125</v>
      </c>
    </row>
    <row r="1841" spans="1:21">
      <c r="A1841">
        <v>1839</v>
      </c>
      <c r="B1841" s="3" t="s">
        <v>1840</v>
      </c>
      <c r="C1841" s="3" t="s">
        <v>5949</v>
      </c>
      <c r="D1841" t="str" cm="1">
        <f t="array" ref="D18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41">
        <v>1000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 s="6">
        <f>Table1[[#This Row],[pledged]]/Table1[[#This Row],[goal]]</f>
        <v>2.0529999999999999</v>
      </c>
      <c r="Q1841" s="12">
        <f>Table1[[#This Row],[pledged]]/Table1[[#This Row],[backers_count]]</f>
        <v>45.62222222222222</v>
      </c>
      <c r="R1841" t="s">
        <v>8325</v>
      </c>
      <c r="S1841" t="s">
        <v>8326</v>
      </c>
      <c r="T1841" s="17">
        <f>(((Table1[[#This Row],[launched_at]]/60)/60)/24)+DATE(1970,1,1)</f>
        <v>42614.722013888888</v>
      </c>
      <c r="U1841" s="17">
        <f>(((Table1[[#This Row],[deadline]]/60)/60)/24)+DATE(1970,1,1)</f>
        <v>42644.722013888888</v>
      </c>
    </row>
    <row r="1842" spans="1:21">
      <c r="A1842">
        <v>1840</v>
      </c>
      <c r="B1842" s="3" t="s">
        <v>1841</v>
      </c>
      <c r="C1842" s="3" t="s">
        <v>5950</v>
      </c>
      <c r="D1842" t="str" cm="1">
        <f t="array" ref="D18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842">
        <v>900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 s="6">
        <f>Table1[[#This Row],[pledged]]/Table1[[#This Row],[goal]]</f>
        <v>1.0888888888888888</v>
      </c>
      <c r="Q1842" s="12">
        <f>Table1[[#This Row],[pledged]]/Table1[[#This Row],[backers_count]]</f>
        <v>75.384615384615387</v>
      </c>
      <c r="R1842" t="s">
        <v>8325</v>
      </c>
      <c r="S1842" t="s">
        <v>8326</v>
      </c>
      <c r="T1842" s="17">
        <f>(((Table1[[#This Row],[launched_at]]/60)/60)/24)+DATE(1970,1,1)</f>
        <v>41382.096180555556</v>
      </c>
      <c r="U1842" s="17">
        <f>(((Table1[[#This Row],[deadline]]/60)/60)/24)+DATE(1970,1,1)</f>
        <v>41401.207638888889</v>
      </c>
    </row>
    <row r="1843" spans="1:21">
      <c r="A1843">
        <v>1841</v>
      </c>
      <c r="B1843" s="3" t="s">
        <v>1842</v>
      </c>
      <c r="C1843" s="3" t="s">
        <v>5951</v>
      </c>
      <c r="D1843" t="str" cm="1">
        <f t="array" ref="D18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43">
        <v>2000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 s="6">
        <f>Table1[[#This Row],[pledged]]/Table1[[#This Row],[goal]]</f>
        <v>1.0175000000000001</v>
      </c>
      <c r="Q1843" s="12">
        <f>Table1[[#This Row],[pledged]]/Table1[[#This Row],[backers_count]]</f>
        <v>50.875</v>
      </c>
      <c r="R1843" t="s">
        <v>8325</v>
      </c>
      <c r="S1843" t="s">
        <v>8326</v>
      </c>
      <c r="T1843" s="17">
        <f>(((Table1[[#This Row],[launched_at]]/60)/60)/24)+DATE(1970,1,1)</f>
        <v>41745.84542824074</v>
      </c>
      <c r="U1843" s="17">
        <f>(((Table1[[#This Row],[deadline]]/60)/60)/24)+DATE(1970,1,1)</f>
        <v>41779.207638888889</v>
      </c>
    </row>
    <row r="1844" spans="1:21">
      <c r="A1844">
        <v>1842</v>
      </c>
      <c r="B1844" s="3" t="s">
        <v>1843</v>
      </c>
      <c r="C1844" s="3" t="s">
        <v>5952</v>
      </c>
      <c r="D1844" t="str" cm="1">
        <f t="array" ref="D18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44">
        <v>2000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 s="6">
        <f>Table1[[#This Row],[pledged]]/Table1[[#This Row],[goal]]</f>
        <v>1.2524999999999999</v>
      </c>
      <c r="Q1844" s="12">
        <f>Table1[[#This Row],[pledged]]/Table1[[#This Row],[backers_count]]</f>
        <v>119.28571428571429</v>
      </c>
      <c r="R1844" t="s">
        <v>8325</v>
      </c>
      <c r="S1844" t="s">
        <v>8326</v>
      </c>
      <c r="T1844" s="17">
        <f>(((Table1[[#This Row],[launched_at]]/60)/60)/24)+DATE(1970,1,1)</f>
        <v>42031.631724537037</v>
      </c>
      <c r="U1844" s="17">
        <f>(((Table1[[#This Row],[deadline]]/60)/60)/24)+DATE(1970,1,1)</f>
        <v>42065.249305555553</v>
      </c>
    </row>
    <row r="1845" spans="1:21">
      <c r="A1845">
        <v>1843</v>
      </c>
      <c r="B1845" s="3" t="s">
        <v>1844</v>
      </c>
      <c r="C1845" s="3" t="s">
        <v>5953</v>
      </c>
      <c r="D1845" t="str" cm="1">
        <f t="array" ref="D18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845">
        <v>10000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 s="6">
        <f>Table1[[#This Row],[pledged]]/Table1[[#This Row],[goal]]</f>
        <v>1.2400610000000001</v>
      </c>
      <c r="Q1845" s="12">
        <f>Table1[[#This Row],[pledged]]/Table1[[#This Row],[backers_count]]</f>
        <v>92.541865671641801</v>
      </c>
      <c r="R1845" t="s">
        <v>8325</v>
      </c>
      <c r="S1845" t="s">
        <v>8326</v>
      </c>
      <c r="T1845" s="17">
        <f>(((Table1[[#This Row],[launched_at]]/60)/60)/24)+DATE(1970,1,1)</f>
        <v>40564.994837962964</v>
      </c>
      <c r="U1845" s="17">
        <f>(((Table1[[#This Row],[deadline]]/60)/60)/24)+DATE(1970,1,1)</f>
        <v>40594.994837962964</v>
      </c>
    </row>
    <row r="1846" spans="1:21">
      <c r="A1846">
        <v>1844</v>
      </c>
      <c r="B1846" s="3" t="s">
        <v>1845</v>
      </c>
      <c r="C1846" s="3" t="s">
        <v>5954</v>
      </c>
      <c r="D1846" t="str" cm="1">
        <f t="array" ref="D18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46">
        <v>1500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 s="6">
        <f>Table1[[#This Row],[pledged]]/Table1[[#This Row],[goal]]</f>
        <v>1.014</v>
      </c>
      <c r="Q1846" s="12">
        <f>Table1[[#This Row],[pledged]]/Table1[[#This Row],[backers_count]]</f>
        <v>76.05</v>
      </c>
      <c r="R1846" t="s">
        <v>8325</v>
      </c>
      <c r="S1846" t="s">
        <v>8326</v>
      </c>
      <c r="T1846" s="17">
        <f>(((Table1[[#This Row],[launched_at]]/60)/60)/24)+DATE(1970,1,1)</f>
        <v>40666.973541666666</v>
      </c>
      <c r="U1846" s="17">
        <f>(((Table1[[#This Row],[deadline]]/60)/60)/24)+DATE(1970,1,1)</f>
        <v>40705.125</v>
      </c>
    </row>
    <row r="1847" spans="1:21" ht="72">
      <c r="A1847">
        <v>1845</v>
      </c>
      <c r="B1847" s="3" t="s">
        <v>1846</v>
      </c>
      <c r="C1847" s="3" t="s">
        <v>5955</v>
      </c>
      <c r="D1847" t="str" cm="1">
        <f t="array" ref="D18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47">
        <v>1000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 s="6">
        <f>Table1[[#This Row],[pledged]]/Table1[[#This Row],[goal]]</f>
        <v>1</v>
      </c>
      <c r="Q1847" s="12">
        <f>Table1[[#This Row],[pledged]]/Table1[[#This Row],[backers_count]]</f>
        <v>52.631578947368418</v>
      </c>
      <c r="R1847" t="s">
        <v>8325</v>
      </c>
      <c r="S1847" t="s">
        <v>8326</v>
      </c>
      <c r="T1847" s="17">
        <f>(((Table1[[#This Row],[launched_at]]/60)/60)/24)+DATE(1970,1,1)</f>
        <v>42523.333310185189</v>
      </c>
      <c r="U1847" s="17">
        <f>(((Table1[[#This Row],[deadline]]/60)/60)/24)+DATE(1970,1,1)</f>
        <v>42538.204861111109</v>
      </c>
    </row>
    <row r="1848" spans="1:21">
      <c r="A1848">
        <v>1846</v>
      </c>
      <c r="B1848" s="3" t="s">
        <v>1847</v>
      </c>
      <c r="C1848" s="3" t="s">
        <v>5956</v>
      </c>
      <c r="D1848" t="str" cm="1">
        <f t="array" ref="D18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848">
        <v>15000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 s="6">
        <f>Table1[[#This Row],[pledged]]/Table1[[#This Row],[goal]]</f>
        <v>1.3792666666666666</v>
      </c>
      <c r="Q1848" s="12">
        <f>Table1[[#This Row],[pledged]]/Table1[[#This Row],[backers_count]]</f>
        <v>98.990430622009569</v>
      </c>
      <c r="R1848" t="s">
        <v>8325</v>
      </c>
      <c r="S1848" t="s">
        <v>8326</v>
      </c>
      <c r="T1848" s="17">
        <f>(((Table1[[#This Row],[launched_at]]/60)/60)/24)+DATE(1970,1,1)</f>
        <v>41228.650196759263</v>
      </c>
      <c r="U1848" s="17">
        <f>(((Table1[[#This Row],[deadline]]/60)/60)/24)+DATE(1970,1,1)</f>
        <v>41258.650196759263</v>
      </c>
    </row>
    <row r="1849" spans="1:21">
      <c r="A1849">
        <v>1847</v>
      </c>
      <c r="B1849" s="3" t="s">
        <v>1848</v>
      </c>
      <c r="C1849" s="3" t="s">
        <v>5957</v>
      </c>
      <c r="D1849" t="str" cm="1">
        <f t="array" ref="D18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49">
        <v>2500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 s="6">
        <f>Table1[[#This Row],[pledged]]/Table1[[#This Row],[goal]]</f>
        <v>1.2088000000000001</v>
      </c>
      <c r="Q1849" s="12">
        <f>Table1[[#This Row],[pledged]]/Table1[[#This Row],[backers_count]]</f>
        <v>79.526315789473685</v>
      </c>
      <c r="R1849" t="s">
        <v>8325</v>
      </c>
      <c r="S1849" t="s">
        <v>8326</v>
      </c>
      <c r="T1849" s="17">
        <f>(((Table1[[#This Row],[launched_at]]/60)/60)/24)+DATE(1970,1,1)</f>
        <v>42094.236481481479</v>
      </c>
      <c r="U1849" s="17">
        <f>(((Table1[[#This Row],[deadline]]/60)/60)/24)+DATE(1970,1,1)</f>
        <v>42115.236481481479</v>
      </c>
    </row>
    <row r="1850" spans="1:21">
      <c r="A1850">
        <v>1848</v>
      </c>
      <c r="B1850" s="3" t="s">
        <v>1849</v>
      </c>
      <c r="C1850" s="3" t="s">
        <v>5958</v>
      </c>
      <c r="D1850" t="str" cm="1">
        <f t="array" ref="D18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50">
        <v>3000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 s="6">
        <f>Table1[[#This Row],[pledged]]/Table1[[#This Row],[goal]]</f>
        <v>1.0736666666666668</v>
      </c>
      <c r="Q1850" s="12">
        <f>Table1[[#This Row],[pledged]]/Table1[[#This Row],[backers_count]]</f>
        <v>134.20833333333334</v>
      </c>
      <c r="R1850" t="s">
        <v>8325</v>
      </c>
      <c r="S1850" t="s">
        <v>8326</v>
      </c>
      <c r="T1850" s="17">
        <f>(((Table1[[#This Row],[launched_at]]/60)/60)/24)+DATE(1970,1,1)</f>
        <v>40691.788055555553</v>
      </c>
      <c r="U1850" s="17">
        <f>(((Table1[[#This Row],[deadline]]/60)/60)/24)+DATE(1970,1,1)</f>
        <v>40755.290972222225</v>
      </c>
    </row>
    <row r="1851" spans="1:21">
      <c r="A1851">
        <v>1849</v>
      </c>
      <c r="B1851" s="3" t="s">
        <v>1850</v>
      </c>
      <c r="C1851" s="3" t="s">
        <v>5959</v>
      </c>
      <c r="D1851" t="str" cm="1">
        <f t="array" ref="D18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851">
        <v>300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 s="6">
        <f>Table1[[#This Row],[pledged]]/Table1[[#This Row],[goal]]</f>
        <v>1.0033333333333334</v>
      </c>
      <c r="Q1851" s="12">
        <f>Table1[[#This Row],[pledged]]/Table1[[#This Row],[backers_count]]</f>
        <v>37.625</v>
      </c>
      <c r="R1851" t="s">
        <v>8325</v>
      </c>
      <c r="S1851" t="s">
        <v>8326</v>
      </c>
      <c r="T1851" s="17">
        <f>(((Table1[[#This Row],[launched_at]]/60)/60)/24)+DATE(1970,1,1)</f>
        <v>41169.845590277779</v>
      </c>
      <c r="U1851" s="17">
        <f>(((Table1[[#This Row],[deadline]]/60)/60)/24)+DATE(1970,1,1)</f>
        <v>41199.845590277779</v>
      </c>
    </row>
    <row r="1852" spans="1:21">
      <c r="A1852">
        <v>1850</v>
      </c>
      <c r="B1852" s="3" t="s">
        <v>1851</v>
      </c>
      <c r="C1852" s="3" t="s">
        <v>5960</v>
      </c>
      <c r="D1852" t="str" cm="1">
        <f t="array" ref="D18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852">
        <v>9000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 s="6">
        <f>Table1[[#This Row],[pledged]]/Table1[[#This Row],[goal]]</f>
        <v>1.0152222222222222</v>
      </c>
      <c r="Q1852" s="12">
        <f>Table1[[#This Row],[pledged]]/Table1[[#This Row],[backers_count]]</f>
        <v>51.044692737430168</v>
      </c>
      <c r="R1852" t="s">
        <v>8325</v>
      </c>
      <c r="S1852" t="s">
        <v>8326</v>
      </c>
      <c r="T1852" s="17">
        <f>(((Table1[[#This Row],[launched_at]]/60)/60)/24)+DATE(1970,1,1)</f>
        <v>41800.959490740745</v>
      </c>
      <c r="U1852" s="17">
        <f>(((Table1[[#This Row],[deadline]]/60)/60)/24)+DATE(1970,1,1)</f>
        <v>41830.959490740745</v>
      </c>
    </row>
    <row r="1853" spans="1:21">
      <c r="A1853">
        <v>1851</v>
      </c>
      <c r="B1853" s="3" t="s">
        <v>1852</v>
      </c>
      <c r="C1853" s="3" t="s">
        <v>5961</v>
      </c>
      <c r="D1853" t="str" cm="1">
        <f t="array" ref="D18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53">
        <v>1300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 s="6">
        <f>Table1[[#This Row],[pledged]]/Table1[[#This Row],[goal]]</f>
        <v>1.0007692307692309</v>
      </c>
      <c r="Q1853" s="12">
        <f>Table1[[#This Row],[pledged]]/Table1[[#This Row],[backers_count]]</f>
        <v>50.03846153846154</v>
      </c>
      <c r="R1853" t="s">
        <v>8325</v>
      </c>
      <c r="S1853" t="s">
        <v>8326</v>
      </c>
      <c r="T1853" s="17">
        <f>(((Table1[[#This Row],[launched_at]]/60)/60)/24)+DATE(1970,1,1)</f>
        <v>41827.906689814816</v>
      </c>
      <c r="U1853" s="17">
        <f>(((Table1[[#This Row],[deadline]]/60)/60)/24)+DATE(1970,1,1)</f>
        <v>41848.041666666664</v>
      </c>
    </row>
    <row r="1854" spans="1:21">
      <c r="A1854">
        <v>1852</v>
      </c>
      <c r="B1854" s="3" t="s">
        <v>1853</v>
      </c>
      <c r="C1854" s="3" t="s">
        <v>5962</v>
      </c>
      <c r="D1854" t="str" cm="1">
        <f t="array" ref="D18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854">
        <v>15000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 s="6">
        <f>Table1[[#This Row],[pledged]]/Table1[[#This Row],[goal]]</f>
        <v>1.1696666666666666</v>
      </c>
      <c r="Q1854" s="12">
        <f>Table1[[#This Row],[pledged]]/Table1[[#This Row],[backers_count]]</f>
        <v>133.93129770992365</v>
      </c>
      <c r="R1854" t="s">
        <v>8325</v>
      </c>
      <c r="S1854" t="s">
        <v>8326</v>
      </c>
      <c r="T1854" s="17">
        <f>(((Table1[[#This Row],[launched_at]]/60)/60)/24)+DATE(1970,1,1)</f>
        <v>42081.77143518519</v>
      </c>
      <c r="U1854" s="17">
        <f>(((Table1[[#This Row],[deadline]]/60)/60)/24)+DATE(1970,1,1)</f>
        <v>42119</v>
      </c>
    </row>
    <row r="1855" spans="1:21">
      <c r="A1855">
        <v>1853</v>
      </c>
      <c r="B1855" s="3" t="s">
        <v>1854</v>
      </c>
      <c r="C1855" s="3" t="s">
        <v>5963</v>
      </c>
      <c r="D1855" t="str" cm="1">
        <f t="array" ref="D18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855">
        <v>800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 s="6">
        <f>Table1[[#This Row],[pledged]]/Table1[[#This Row],[goal]]</f>
        <v>1.01875</v>
      </c>
      <c r="Q1855" s="12">
        <f>Table1[[#This Row],[pledged]]/Table1[[#This Row],[backers_count]]</f>
        <v>58.214285714285715</v>
      </c>
      <c r="R1855" t="s">
        <v>8325</v>
      </c>
      <c r="S1855" t="s">
        <v>8326</v>
      </c>
      <c r="T1855" s="17">
        <f>(((Table1[[#This Row],[launched_at]]/60)/60)/24)+DATE(1970,1,1)</f>
        <v>41177.060381944444</v>
      </c>
      <c r="U1855" s="17">
        <f>(((Table1[[#This Row],[deadline]]/60)/60)/24)+DATE(1970,1,1)</f>
        <v>41227.102048611108</v>
      </c>
    </row>
    <row r="1856" spans="1:21">
      <c r="A1856">
        <v>1854</v>
      </c>
      <c r="B1856" s="3" t="s">
        <v>1855</v>
      </c>
      <c r="C1856" s="3" t="s">
        <v>5964</v>
      </c>
      <c r="D1856" t="str" cm="1">
        <f t="array" ref="D18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856">
        <v>15000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 s="6">
        <f>Table1[[#This Row],[pledged]]/Table1[[#This Row],[goal]]</f>
        <v>1.0212366666666666</v>
      </c>
      <c r="Q1856" s="12">
        <f>Table1[[#This Row],[pledged]]/Table1[[#This Row],[backers_count]]</f>
        <v>88.037643678160919</v>
      </c>
      <c r="R1856" t="s">
        <v>8325</v>
      </c>
      <c r="S1856" t="s">
        <v>8326</v>
      </c>
      <c r="T1856" s="17">
        <f>(((Table1[[#This Row],[launched_at]]/60)/60)/24)+DATE(1970,1,1)</f>
        <v>41388.021261574075</v>
      </c>
      <c r="U1856" s="17">
        <f>(((Table1[[#This Row],[deadline]]/60)/60)/24)+DATE(1970,1,1)</f>
        <v>41418.021261574075</v>
      </c>
    </row>
    <row r="1857" spans="1:21">
      <c r="A1857">
        <v>1855</v>
      </c>
      <c r="B1857" s="3" t="s">
        <v>1856</v>
      </c>
      <c r="C1857" s="3" t="s">
        <v>5965</v>
      </c>
      <c r="D1857" t="str" cm="1">
        <f t="array" ref="D18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857">
        <v>8750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 s="6">
        <f>Table1[[#This Row],[pledged]]/Table1[[#This Row],[goal]]</f>
        <v>1.5405897142857143</v>
      </c>
      <c r="Q1857" s="12">
        <f>Table1[[#This Row],[pledged]]/Table1[[#This Row],[backers_count]]</f>
        <v>70.576753926701571</v>
      </c>
      <c r="R1857" t="s">
        <v>8325</v>
      </c>
      <c r="S1857" t="s">
        <v>8326</v>
      </c>
      <c r="T1857" s="17">
        <f>(((Table1[[#This Row],[launched_at]]/60)/60)/24)+DATE(1970,1,1)</f>
        <v>41600.538657407407</v>
      </c>
      <c r="U1857" s="17">
        <f>(((Table1[[#This Row],[deadline]]/60)/60)/24)+DATE(1970,1,1)</f>
        <v>41645.538657407407</v>
      </c>
    </row>
    <row r="1858" spans="1:21">
      <c r="A1858">
        <v>1856</v>
      </c>
      <c r="B1858" s="3" t="s">
        <v>1857</v>
      </c>
      <c r="C1858" s="3" t="s">
        <v>5966</v>
      </c>
      <c r="D1858" t="str" cm="1">
        <f t="array" ref="D18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58">
        <v>2000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 s="6">
        <f>Table1[[#This Row],[pledged]]/Table1[[#This Row],[goal]]</f>
        <v>1.0125</v>
      </c>
      <c r="Q1858" s="12">
        <f>Table1[[#This Row],[pledged]]/Table1[[#This Row],[backers_count]]</f>
        <v>53.289473684210527</v>
      </c>
      <c r="R1858" t="s">
        <v>8325</v>
      </c>
      <c r="S1858" t="s">
        <v>8326</v>
      </c>
      <c r="T1858" s="17">
        <f>(((Table1[[#This Row],[launched_at]]/60)/60)/24)+DATE(1970,1,1)</f>
        <v>41817.854999999996</v>
      </c>
      <c r="U1858" s="17">
        <f>(((Table1[[#This Row],[deadline]]/60)/60)/24)+DATE(1970,1,1)</f>
        <v>41838.854999999996</v>
      </c>
    </row>
    <row r="1859" spans="1:21">
      <c r="A1859">
        <v>1857</v>
      </c>
      <c r="B1859" s="3" t="s">
        <v>1858</v>
      </c>
      <c r="C1859" s="3" t="s">
        <v>5967</v>
      </c>
      <c r="D1859" t="str" cm="1">
        <f t="array" ref="D18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59">
        <v>3000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 s="6">
        <f>Table1[[#This Row],[pledged]]/Table1[[#This Row],[goal]]</f>
        <v>1</v>
      </c>
      <c r="Q1859" s="12">
        <f>Table1[[#This Row],[pledged]]/Table1[[#This Row],[backers_count]]</f>
        <v>136.36363636363637</v>
      </c>
      <c r="R1859" t="s">
        <v>8325</v>
      </c>
      <c r="S1859" t="s">
        <v>8326</v>
      </c>
      <c r="T1859" s="17">
        <f>(((Table1[[#This Row],[launched_at]]/60)/60)/24)+DATE(1970,1,1)</f>
        <v>41864.76866898148</v>
      </c>
      <c r="U1859" s="17">
        <f>(((Table1[[#This Row],[deadline]]/60)/60)/24)+DATE(1970,1,1)</f>
        <v>41894.76866898148</v>
      </c>
    </row>
    <row r="1860" spans="1:21">
      <c r="A1860">
        <v>1858</v>
      </c>
      <c r="B1860" s="3" t="s">
        <v>1859</v>
      </c>
      <c r="C1860" s="3" t="s">
        <v>5968</v>
      </c>
      <c r="D1860" t="str" cm="1">
        <f t="array" ref="D18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860">
        <v>5555.55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 s="6">
        <f>Table1[[#This Row],[pledged]]/Table1[[#This Row],[goal]]</f>
        <v>1.0874800874800874</v>
      </c>
      <c r="Q1860" s="12">
        <f>Table1[[#This Row],[pledged]]/Table1[[#This Row],[backers_count]]</f>
        <v>40.547315436241611</v>
      </c>
      <c r="R1860" t="s">
        <v>8325</v>
      </c>
      <c r="S1860" t="s">
        <v>8326</v>
      </c>
      <c r="T1860" s="17">
        <f>(((Table1[[#This Row],[launched_at]]/60)/60)/24)+DATE(1970,1,1)</f>
        <v>40833.200474537036</v>
      </c>
      <c r="U1860" s="17">
        <f>(((Table1[[#This Row],[deadline]]/60)/60)/24)+DATE(1970,1,1)</f>
        <v>40893.242141203707</v>
      </c>
    </row>
    <row r="1861" spans="1:21">
      <c r="A1861">
        <v>1859</v>
      </c>
      <c r="B1861" s="3" t="s">
        <v>1860</v>
      </c>
      <c r="C1861" s="3" t="s">
        <v>5969</v>
      </c>
      <c r="D1861" t="str" cm="1">
        <f t="array" ref="D18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61">
        <v>3000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 s="6">
        <f>Table1[[#This Row],[pledged]]/Table1[[#This Row],[goal]]</f>
        <v>1.3183333333333334</v>
      </c>
      <c r="Q1861" s="12">
        <f>Table1[[#This Row],[pledged]]/Table1[[#This Row],[backers_count]]</f>
        <v>70.625</v>
      </c>
      <c r="R1861" t="s">
        <v>8325</v>
      </c>
      <c r="S1861" t="s">
        <v>8326</v>
      </c>
      <c r="T1861" s="17">
        <f>(((Table1[[#This Row],[launched_at]]/60)/60)/24)+DATE(1970,1,1)</f>
        <v>40778.770011574074</v>
      </c>
      <c r="U1861" s="17">
        <f>(((Table1[[#This Row],[deadline]]/60)/60)/24)+DATE(1970,1,1)</f>
        <v>40808.770011574074</v>
      </c>
    </row>
    <row r="1862" spans="1:21">
      <c r="A1862">
        <v>1860</v>
      </c>
      <c r="B1862" s="3" t="s">
        <v>1861</v>
      </c>
      <c r="C1862" s="3" t="s">
        <v>5970</v>
      </c>
      <c r="D1862" t="str" cm="1">
        <f t="array" ref="D18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862">
        <v>750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 s="6">
        <f>Table1[[#This Row],[pledged]]/Table1[[#This Row],[goal]]</f>
        <v>1.3346666666666667</v>
      </c>
      <c r="Q1862" s="12">
        <f>Table1[[#This Row],[pledged]]/Table1[[#This Row],[backers_count]]</f>
        <v>52.684210526315788</v>
      </c>
      <c r="R1862" t="s">
        <v>8325</v>
      </c>
      <c r="S1862" t="s">
        <v>8326</v>
      </c>
      <c r="T1862" s="17">
        <f>(((Table1[[#This Row],[launched_at]]/60)/60)/24)+DATE(1970,1,1)</f>
        <v>41655.709305555552</v>
      </c>
      <c r="U1862" s="17">
        <f>(((Table1[[#This Row],[deadline]]/60)/60)/24)+DATE(1970,1,1)</f>
        <v>41676.709305555552</v>
      </c>
    </row>
    <row r="1863" spans="1:21">
      <c r="A1863">
        <v>1861</v>
      </c>
      <c r="B1863" s="3" t="s">
        <v>1862</v>
      </c>
      <c r="C1863" s="3" t="s">
        <v>5971</v>
      </c>
      <c r="D1863" t="str" cm="1">
        <f t="array" ref="D18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863">
        <v>250000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 s="6">
        <f>Table1[[#This Row],[pledged]]/Table1[[#This Row],[goal]]</f>
        <v>0</v>
      </c>
      <c r="Q1863" s="12" t="e">
        <f>Table1[[#This Row],[pledged]]/Table1[[#This Row],[backers_count]]</f>
        <v>#DIV/0!</v>
      </c>
      <c r="R1863" t="s">
        <v>8333</v>
      </c>
      <c r="S1863" t="s">
        <v>8335</v>
      </c>
      <c r="T1863" s="17">
        <f>(((Table1[[#This Row],[launched_at]]/60)/60)/24)+DATE(1970,1,1)</f>
        <v>42000.300243055557</v>
      </c>
      <c r="U1863" s="17">
        <f>(((Table1[[#This Row],[deadline]]/60)/60)/24)+DATE(1970,1,1)</f>
        <v>42030.300243055557</v>
      </c>
    </row>
    <row r="1864" spans="1:21">
      <c r="A1864">
        <v>1862</v>
      </c>
      <c r="B1864" s="3" t="s">
        <v>1863</v>
      </c>
      <c r="C1864" s="3" t="s">
        <v>5972</v>
      </c>
      <c r="D1864" t="str" cm="1">
        <f t="array" ref="D18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864">
        <v>18000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 s="6">
        <f>Table1[[#This Row],[pledged]]/Table1[[#This Row],[goal]]</f>
        <v>8.0833333333333326E-2</v>
      </c>
      <c r="Q1864" s="12">
        <f>Table1[[#This Row],[pledged]]/Table1[[#This Row],[backers_count]]</f>
        <v>90.9375</v>
      </c>
      <c r="R1864" t="s">
        <v>8333</v>
      </c>
      <c r="S1864" t="s">
        <v>8335</v>
      </c>
      <c r="T1864" s="17">
        <f>(((Table1[[#This Row],[launched_at]]/60)/60)/24)+DATE(1970,1,1)</f>
        <v>42755.492754629624</v>
      </c>
      <c r="U1864" s="17">
        <f>(((Table1[[#This Row],[deadline]]/60)/60)/24)+DATE(1970,1,1)</f>
        <v>42802.3125</v>
      </c>
    </row>
    <row r="1865" spans="1:21">
      <c r="A1865">
        <v>1863</v>
      </c>
      <c r="B1865" s="3" t="s">
        <v>1864</v>
      </c>
      <c r="C1865" s="3" t="s">
        <v>5973</v>
      </c>
      <c r="D1865" t="str" cm="1">
        <f t="array" ref="D18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65">
        <v>2500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 s="6">
        <f>Table1[[#This Row],[pledged]]/Table1[[#This Row],[goal]]</f>
        <v>4.0000000000000001E-3</v>
      </c>
      <c r="Q1865" s="12">
        <f>Table1[[#This Row],[pledged]]/Table1[[#This Row],[backers_count]]</f>
        <v>5</v>
      </c>
      <c r="R1865" t="s">
        <v>8333</v>
      </c>
      <c r="S1865" t="s">
        <v>8335</v>
      </c>
      <c r="T1865" s="17">
        <f>(((Table1[[#This Row],[launched_at]]/60)/60)/24)+DATE(1970,1,1)</f>
        <v>41772.797280092593</v>
      </c>
      <c r="U1865" s="17">
        <f>(((Table1[[#This Row],[deadline]]/60)/60)/24)+DATE(1970,1,1)</f>
        <v>41802.797280092593</v>
      </c>
    </row>
    <row r="1866" spans="1:21">
      <c r="A1866">
        <v>1864</v>
      </c>
      <c r="B1866" s="3" t="s">
        <v>1865</v>
      </c>
      <c r="C1866" s="3" t="s">
        <v>5974</v>
      </c>
      <c r="D1866" t="str" cm="1">
        <f t="array" ref="D18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866">
        <v>6500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 s="6">
        <f>Table1[[#This Row],[pledged]]/Table1[[#This Row],[goal]]</f>
        <v>0.42892307692307691</v>
      </c>
      <c r="Q1866" s="12">
        <f>Table1[[#This Row],[pledged]]/Table1[[#This Row],[backers_count]]</f>
        <v>58.083333333333336</v>
      </c>
      <c r="R1866" t="s">
        <v>8333</v>
      </c>
      <c r="S1866" t="s">
        <v>8335</v>
      </c>
      <c r="T1866" s="17">
        <f>(((Table1[[#This Row],[launched_at]]/60)/60)/24)+DATE(1970,1,1)</f>
        <v>41733.716435185182</v>
      </c>
      <c r="U1866" s="17">
        <f>(((Table1[[#This Row],[deadline]]/60)/60)/24)+DATE(1970,1,1)</f>
        <v>41763.716435185182</v>
      </c>
    </row>
    <row r="1867" spans="1:21">
      <c r="A1867">
        <v>1865</v>
      </c>
      <c r="B1867" s="3" t="s">
        <v>1866</v>
      </c>
      <c r="C1867" s="3" t="s">
        <v>5975</v>
      </c>
      <c r="D1867" t="str" cm="1">
        <f t="array" ref="D18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867">
        <v>110000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 s="6">
        <f>Table1[[#This Row],[pledged]]/Table1[[#This Row],[goal]]</f>
        <v>3.6363636363636364E-5</v>
      </c>
      <c r="Q1867" s="12">
        <f>Table1[[#This Row],[pledged]]/Table1[[#This Row],[backers_count]]</f>
        <v>2</v>
      </c>
      <c r="R1867" t="s">
        <v>8333</v>
      </c>
      <c r="S1867" t="s">
        <v>8335</v>
      </c>
      <c r="T1867" s="17">
        <f>(((Table1[[#This Row],[launched_at]]/60)/60)/24)+DATE(1970,1,1)</f>
        <v>42645.367442129631</v>
      </c>
      <c r="U1867" s="17">
        <f>(((Table1[[#This Row],[deadline]]/60)/60)/24)+DATE(1970,1,1)</f>
        <v>42680.409108796302</v>
      </c>
    </row>
    <row r="1868" spans="1:21">
      <c r="A1868">
        <v>1866</v>
      </c>
      <c r="B1868" s="3" t="s">
        <v>1867</v>
      </c>
      <c r="C1868" s="3" t="s">
        <v>5976</v>
      </c>
      <c r="D1868" t="str" cm="1">
        <f t="array" ref="D18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868">
        <v>25000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 s="6">
        <f>Table1[[#This Row],[pledged]]/Table1[[#This Row],[goal]]</f>
        <v>5.0000000000000001E-3</v>
      </c>
      <c r="Q1868" s="12">
        <f>Table1[[#This Row],[pledged]]/Table1[[#This Row],[backers_count]]</f>
        <v>62.5</v>
      </c>
      <c r="R1868" t="s">
        <v>8333</v>
      </c>
      <c r="S1868" t="s">
        <v>8335</v>
      </c>
      <c r="T1868" s="17">
        <f>(((Table1[[#This Row],[launched_at]]/60)/60)/24)+DATE(1970,1,1)</f>
        <v>42742.246493055558</v>
      </c>
      <c r="U1868" s="17">
        <f>(((Table1[[#This Row],[deadline]]/60)/60)/24)+DATE(1970,1,1)</f>
        <v>42795.166666666672</v>
      </c>
    </row>
    <row r="1869" spans="1:21">
      <c r="A1869">
        <v>1867</v>
      </c>
      <c r="B1869" s="3" t="s">
        <v>1868</v>
      </c>
      <c r="C1869" s="3" t="s">
        <v>5977</v>
      </c>
      <c r="D1869" t="str" cm="1">
        <f t="array" ref="D18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869">
        <v>20000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 s="6">
        <f>Table1[[#This Row],[pledged]]/Table1[[#This Row],[goal]]</f>
        <v>5.0000000000000001E-4</v>
      </c>
      <c r="Q1869" s="12">
        <f>Table1[[#This Row],[pledged]]/Table1[[#This Row],[backers_count]]</f>
        <v>10</v>
      </c>
      <c r="R1869" t="s">
        <v>8333</v>
      </c>
      <c r="S1869" t="s">
        <v>8335</v>
      </c>
      <c r="T1869" s="17">
        <f>(((Table1[[#This Row],[launched_at]]/60)/60)/24)+DATE(1970,1,1)</f>
        <v>42649.924907407403</v>
      </c>
      <c r="U1869" s="17">
        <f>(((Table1[[#This Row],[deadline]]/60)/60)/24)+DATE(1970,1,1)</f>
        <v>42679.924907407403</v>
      </c>
    </row>
    <row r="1870" spans="1:21">
      <c r="A1870">
        <v>1868</v>
      </c>
      <c r="B1870" s="3" t="s">
        <v>1869</v>
      </c>
      <c r="C1870" s="3" t="s">
        <v>5978</v>
      </c>
      <c r="D1870" t="str" cm="1">
        <f t="array" ref="D18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870">
        <v>25000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 s="6">
        <f>Table1[[#This Row],[pledged]]/Table1[[#This Row],[goal]]</f>
        <v>4.8680000000000001E-2</v>
      </c>
      <c r="Q1870" s="12">
        <f>Table1[[#This Row],[pledged]]/Table1[[#This Row],[backers_count]]</f>
        <v>71.588235294117652</v>
      </c>
      <c r="R1870" t="s">
        <v>8333</v>
      </c>
      <c r="S1870" t="s">
        <v>8335</v>
      </c>
      <c r="T1870" s="17">
        <f>(((Table1[[#This Row],[launched_at]]/60)/60)/24)+DATE(1970,1,1)</f>
        <v>42328.779224537036</v>
      </c>
      <c r="U1870" s="17">
        <f>(((Table1[[#This Row],[deadline]]/60)/60)/24)+DATE(1970,1,1)</f>
        <v>42353.332638888889</v>
      </c>
    </row>
    <row r="1871" spans="1:21">
      <c r="A1871">
        <v>1869</v>
      </c>
      <c r="B1871" s="3" t="s">
        <v>1870</v>
      </c>
      <c r="C1871" s="3" t="s">
        <v>5979</v>
      </c>
      <c r="D1871" t="str" cm="1">
        <f t="array" ref="D18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871">
        <v>10000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 s="6">
        <f>Table1[[#This Row],[pledged]]/Table1[[#This Row],[goal]]</f>
        <v>0</v>
      </c>
      <c r="Q1871" s="12" t="e">
        <f>Table1[[#This Row],[pledged]]/Table1[[#This Row],[backers_count]]</f>
        <v>#DIV/0!</v>
      </c>
      <c r="R1871" t="s">
        <v>8333</v>
      </c>
      <c r="S1871" t="s">
        <v>8335</v>
      </c>
      <c r="T1871" s="17">
        <f>(((Table1[[#This Row],[launched_at]]/60)/60)/24)+DATE(1970,1,1)</f>
        <v>42709.002881944441</v>
      </c>
      <c r="U1871" s="17">
        <f>(((Table1[[#This Row],[deadline]]/60)/60)/24)+DATE(1970,1,1)</f>
        <v>42739.002881944441</v>
      </c>
    </row>
    <row r="1872" spans="1:21">
      <c r="A1872">
        <v>1870</v>
      </c>
      <c r="B1872" s="3" t="s">
        <v>1871</v>
      </c>
      <c r="C1872" s="3" t="s">
        <v>5980</v>
      </c>
      <c r="D1872" t="str" cm="1">
        <f t="array" ref="D18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72">
        <v>3500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 s="6">
        <f>Table1[[#This Row],[pledged]]/Table1[[#This Row],[goal]]</f>
        <v>0.10314285714285715</v>
      </c>
      <c r="Q1872" s="12">
        <f>Table1[[#This Row],[pledged]]/Table1[[#This Row],[backers_count]]</f>
        <v>32.81818181818182</v>
      </c>
      <c r="R1872" t="s">
        <v>8333</v>
      </c>
      <c r="S1872" t="s">
        <v>8335</v>
      </c>
      <c r="T1872" s="17">
        <f>(((Table1[[#This Row],[launched_at]]/60)/60)/24)+DATE(1970,1,1)</f>
        <v>42371.355729166666</v>
      </c>
      <c r="U1872" s="17">
        <f>(((Table1[[#This Row],[deadline]]/60)/60)/24)+DATE(1970,1,1)</f>
        <v>42400.178472222222</v>
      </c>
    </row>
    <row r="1873" spans="1:21">
      <c r="A1873">
        <v>1871</v>
      </c>
      <c r="B1873" s="3" t="s">
        <v>1872</v>
      </c>
      <c r="C1873" s="3" t="s">
        <v>5981</v>
      </c>
      <c r="D1873" t="str" cm="1">
        <f t="array" ref="D18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873">
        <v>6500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 s="6">
        <f>Table1[[#This Row],[pledged]]/Table1[[#This Row],[goal]]</f>
        <v>0.7178461538461538</v>
      </c>
      <c r="Q1873" s="12">
        <f>Table1[[#This Row],[pledged]]/Table1[[#This Row],[backers_count]]</f>
        <v>49.11578947368421</v>
      </c>
      <c r="R1873" t="s">
        <v>8333</v>
      </c>
      <c r="S1873" t="s">
        <v>8335</v>
      </c>
      <c r="T1873" s="17">
        <f>(((Table1[[#This Row],[launched_at]]/60)/60)/24)+DATE(1970,1,1)</f>
        <v>41923.783576388887</v>
      </c>
      <c r="U1873" s="17">
        <f>(((Table1[[#This Row],[deadline]]/60)/60)/24)+DATE(1970,1,1)</f>
        <v>41963.825243055559</v>
      </c>
    </row>
    <row r="1874" spans="1:21">
      <c r="A1874">
        <v>1872</v>
      </c>
      <c r="B1874" s="3" t="s">
        <v>1873</v>
      </c>
      <c r="C1874" s="3" t="s">
        <v>5982</v>
      </c>
      <c r="D1874" t="str" cm="1">
        <f t="array" ref="D18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874">
        <v>20000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 s="6">
        <f>Table1[[#This Row],[pledged]]/Table1[[#This Row],[goal]]</f>
        <v>1.06E-2</v>
      </c>
      <c r="Q1874" s="12">
        <f>Table1[[#This Row],[pledged]]/Table1[[#This Row],[backers_count]]</f>
        <v>16.307692307692307</v>
      </c>
      <c r="R1874" t="s">
        <v>8333</v>
      </c>
      <c r="S1874" t="s">
        <v>8335</v>
      </c>
      <c r="T1874" s="17">
        <f>(((Table1[[#This Row],[launched_at]]/60)/60)/24)+DATE(1970,1,1)</f>
        <v>42155.129652777774</v>
      </c>
      <c r="U1874" s="17">
        <f>(((Table1[[#This Row],[deadline]]/60)/60)/24)+DATE(1970,1,1)</f>
        <v>42185.129652777774</v>
      </c>
    </row>
    <row r="1875" spans="1:21">
      <c r="A1875">
        <v>1873</v>
      </c>
      <c r="B1875" s="3" t="s">
        <v>1874</v>
      </c>
      <c r="C1875" s="3" t="s">
        <v>5983</v>
      </c>
      <c r="D1875" t="str" cm="1">
        <f t="array" ref="D18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875">
        <v>8000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 s="6">
        <f>Table1[[#This Row],[pledged]]/Table1[[#This Row],[goal]]</f>
        <v>4.4999999999999997E-3</v>
      </c>
      <c r="Q1875" s="12">
        <f>Table1[[#This Row],[pledged]]/Table1[[#This Row],[backers_count]]</f>
        <v>18</v>
      </c>
      <c r="R1875" t="s">
        <v>8333</v>
      </c>
      <c r="S1875" t="s">
        <v>8335</v>
      </c>
      <c r="T1875" s="17">
        <f>(((Table1[[#This Row],[launched_at]]/60)/60)/24)+DATE(1970,1,1)</f>
        <v>42164.615856481483</v>
      </c>
      <c r="U1875" s="17">
        <f>(((Table1[[#This Row],[deadline]]/60)/60)/24)+DATE(1970,1,1)</f>
        <v>42193.697916666672</v>
      </c>
    </row>
    <row r="1876" spans="1:21">
      <c r="A1876">
        <v>1874</v>
      </c>
      <c r="B1876" s="3" t="s">
        <v>1875</v>
      </c>
      <c r="C1876" s="3" t="s">
        <v>5984</v>
      </c>
      <c r="D1876" t="str" cm="1">
        <f t="array" ref="D18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876">
        <v>160000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 s="6">
        <f>Table1[[#This Row],[pledged]]/Table1[[#This Row],[goal]]</f>
        <v>1.6249999999999999E-4</v>
      </c>
      <c r="Q1876" s="12">
        <f>Table1[[#This Row],[pledged]]/Table1[[#This Row],[backers_count]]</f>
        <v>13</v>
      </c>
      <c r="R1876" t="s">
        <v>8333</v>
      </c>
      <c r="S1876" t="s">
        <v>8335</v>
      </c>
      <c r="T1876" s="17">
        <f>(((Table1[[#This Row],[launched_at]]/60)/60)/24)+DATE(1970,1,1)</f>
        <v>42529.969131944439</v>
      </c>
      <c r="U1876" s="17">
        <f>(((Table1[[#This Row],[deadline]]/60)/60)/24)+DATE(1970,1,1)</f>
        <v>42549.969131944439</v>
      </c>
    </row>
    <row r="1877" spans="1:21">
      <c r="A1877">
        <v>1875</v>
      </c>
      <c r="B1877" s="3" t="s">
        <v>1876</v>
      </c>
      <c r="C1877" s="3" t="s">
        <v>5985</v>
      </c>
      <c r="D1877" t="str" cm="1">
        <f t="array" ref="D18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877">
        <v>10000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 s="6">
        <f>Table1[[#This Row],[pledged]]/Table1[[#This Row],[goal]]</f>
        <v>5.1000000000000004E-3</v>
      </c>
      <c r="Q1877" s="12">
        <f>Table1[[#This Row],[pledged]]/Table1[[#This Row],[backers_count]]</f>
        <v>17</v>
      </c>
      <c r="R1877" t="s">
        <v>8333</v>
      </c>
      <c r="S1877" t="s">
        <v>8335</v>
      </c>
      <c r="T1877" s="17">
        <f>(((Table1[[#This Row],[launched_at]]/60)/60)/24)+DATE(1970,1,1)</f>
        <v>42528.899398148147</v>
      </c>
      <c r="U1877" s="17">
        <f>(((Table1[[#This Row],[deadline]]/60)/60)/24)+DATE(1970,1,1)</f>
        <v>42588.899398148147</v>
      </c>
    </row>
    <row r="1878" spans="1:21">
      <c r="A1878">
        <v>1876</v>
      </c>
      <c r="B1878" s="3" t="s">
        <v>1877</v>
      </c>
      <c r="C1878" s="3" t="s">
        <v>5986</v>
      </c>
      <c r="D1878" t="str" cm="1">
        <f t="array" ref="D18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878">
        <v>280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 s="6">
        <f>Table1[[#This Row],[pledged]]/Table1[[#This Row],[goal]]</f>
        <v>0</v>
      </c>
      <c r="Q1878" s="12" t="e">
        <f>Table1[[#This Row],[pledged]]/Table1[[#This Row],[backers_count]]</f>
        <v>#DIV/0!</v>
      </c>
      <c r="R1878" t="s">
        <v>8333</v>
      </c>
      <c r="S1878" t="s">
        <v>8335</v>
      </c>
      <c r="T1878" s="17">
        <f>(((Table1[[#This Row],[launched_at]]/60)/60)/24)+DATE(1970,1,1)</f>
        <v>41776.284780092588</v>
      </c>
      <c r="U1878" s="17">
        <f>(((Table1[[#This Row],[deadline]]/60)/60)/24)+DATE(1970,1,1)</f>
        <v>41806.284780092588</v>
      </c>
    </row>
    <row r="1879" spans="1:21">
      <c r="A1879">
        <v>1877</v>
      </c>
      <c r="B1879" s="3" t="s">
        <v>1878</v>
      </c>
      <c r="C1879" s="3" t="s">
        <v>5987</v>
      </c>
      <c r="D1879" t="str" cm="1">
        <f t="array" ref="D18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879">
        <v>60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 s="6">
        <f>Table1[[#This Row],[pledged]]/Table1[[#This Row],[goal]]</f>
        <v>0</v>
      </c>
      <c r="Q1879" s="12" t="e">
        <f>Table1[[#This Row],[pledged]]/Table1[[#This Row],[backers_count]]</f>
        <v>#DIV/0!</v>
      </c>
      <c r="R1879" t="s">
        <v>8333</v>
      </c>
      <c r="S1879" t="s">
        <v>8335</v>
      </c>
      <c r="T1879" s="17">
        <f>(((Table1[[#This Row],[launched_at]]/60)/60)/24)+DATE(1970,1,1)</f>
        <v>42035.029224537036</v>
      </c>
      <c r="U1879" s="17">
        <f>(((Table1[[#This Row],[deadline]]/60)/60)/24)+DATE(1970,1,1)</f>
        <v>42064.029224537036</v>
      </c>
    </row>
    <row r="1880" spans="1:21">
      <c r="A1880">
        <v>1878</v>
      </c>
      <c r="B1880" s="3" t="s">
        <v>1879</v>
      </c>
      <c r="C1880" s="3" t="s">
        <v>5988</v>
      </c>
      <c r="D1880" t="str" cm="1">
        <f t="array" ref="D18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880">
        <v>8000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 s="6">
        <f>Table1[[#This Row],[pledged]]/Table1[[#This Row],[goal]]</f>
        <v>0</v>
      </c>
      <c r="Q1880" s="12" t="e">
        <f>Table1[[#This Row],[pledged]]/Table1[[#This Row],[backers_count]]</f>
        <v>#DIV/0!</v>
      </c>
      <c r="R1880" t="s">
        <v>8333</v>
      </c>
      <c r="S1880" t="s">
        <v>8335</v>
      </c>
      <c r="T1880" s="17">
        <f>(((Table1[[#This Row],[launched_at]]/60)/60)/24)+DATE(1970,1,1)</f>
        <v>41773.008738425924</v>
      </c>
      <c r="U1880" s="17">
        <f>(((Table1[[#This Row],[deadline]]/60)/60)/24)+DATE(1970,1,1)</f>
        <v>41803.008738425924</v>
      </c>
    </row>
    <row r="1881" spans="1:21">
      <c r="A1881">
        <v>1879</v>
      </c>
      <c r="B1881" s="3" t="s">
        <v>1880</v>
      </c>
      <c r="C1881" s="3" t="s">
        <v>5989</v>
      </c>
      <c r="D1881" t="str" cm="1">
        <f t="array" ref="D18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881">
        <v>5000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 s="6">
        <f>Table1[[#This Row],[pledged]]/Table1[[#This Row],[goal]]</f>
        <v>1.1999999999999999E-3</v>
      </c>
      <c r="Q1881" s="12">
        <f>Table1[[#This Row],[pledged]]/Table1[[#This Row],[backers_count]]</f>
        <v>3</v>
      </c>
      <c r="R1881" t="s">
        <v>8333</v>
      </c>
      <c r="S1881" t="s">
        <v>8335</v>
      </c>
      <c r="T1881" s="17">
        <f>(((Table1[[#This Row],[launched_at]]/60)/60)/24)+DATE(1970,1,1)</f>
        <v>42413.649641203709</v>
      </c>
      <c r="U1881" s="17">
        <f>(((Table1[[#This Row],[deadline]]/60)/60)/24)+DATE(1970,1,1)</f>
        <v>42443.607974537037</v>
      </c>
    </row>
    <row r="1882" spans="1:21">
      <c r="A1882">
        <v>1880</v>
      </c>
      <c r="B1882" s="3" t="s">
        <v>1881</v>
      </c>
      <c r="C1882" s="3" t="s">
        <v>5990</v>
      </c>
      <c r="D1882" t="str" cm="1">
        <f t="array" ref="D18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882">
        <v>5000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 s="6">
        <f>Table1[[#This Row],[pledged]]/Table1[[#This Row],[goal]]</f>
        <v>0.20080000000000001</v>
      </c>
      <c r="Q1882" s="12">
        <f>Table1[[#This Row],[pledged]]/Table1[[#This Row],[backers_count]]</f>
        <v>41.833333333333336</v>
      </c>
      <c r="R1882" t="s">
        <v>8333</v>
      </c>
      <c r="S1882" t="s">
        <v>8335</v>
      </c>
      <c r="T1882" s="17">
        <f>(((Table1[[#This Row],[launched_at]]/60)/60)/24)+DATE(1970,1,1)</f>
        <v>42430.566898148143</v>
      </c>
      <c r="U1882" s="17">
        <f>(((Table1[[#This Row],[deadline]]/60)/60)/24)+DATE(1970,1,1)</f>
        <v>42459.525231481486</v>
      </c>
    </row>
    <row r="1883" spans="1:21">
      <c r="A1883">
        <v>1881</v>
      </c>
      <c r="B1883" s="3" t="s">
        <v>1882</v>
      </c>
      <c r="C1883" s="3" t="s">
        <v>5991</v>
      </c>
      <c r="D1883" t="str" cm="1">
        <f t="array" ref="D18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83">
        <v>2000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 s="6">
        <f>Table1[[#This Row],[pledged]]/Table1[[#This Row],[goal]]</f>
        <v>1.726845</v>
      </c>
      <c r="Q1883" s="12">
        <f>Table1[[#This Row],[pledged]]/Table1[[#This Row],[backers_count]]</f>
        <v>49.338428571428572</v>
      </c>
      <c r="R1883" t="s">
        <v>8325</v>
      </c>
      <c r="S1883" t="s">
        <v>8329</v>
      </c>
      <c r="T1883" s="17">
        <f>(((Table1[[#This Row],[launched_at]]/60)/60)/24)+DATE(1970,1,1)</f>
        <v>42043.152650462958</v>
      </c>
      <c r="U1883" s="17">
        <f>(((Table1[[#This Row],[deadline]]/60)/60)/24)+DATE(1970,1,1)</f>
        <v>42073.110983796301</v>
      </c>
    </row>
    <row r="1884" spans="1:21">
      <c r="A1884">
        <v>1882</v>
      </c>
      <c r="B1884" s="3" t="s">
        <v>1883</v>
      </c>
      <c r="C1884" s="3" t="s">
        <v>5992</v>
      </c>
      <c r="D1884" t="str" cm="1">
        <f t="array" ref="D18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84">
        <v>3350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 s="6">
        <f>Table1[[#This Row],[pledged]]/Table1[[#This Row],[goal]]</f>
        <v>1.008955223880597</v>
      </c>
      <c r="Q1884" s="12">
        <f>Table1[[#This Row],[pledged]]/Table1[[#This Row],[backers_count]]</f>
        <v>41.728395061728392</v>
      </c>
      <c r="R1884" t="s">
        <v>8325</v>
      </c>
      <c r="S1884" t="s">
        <v>8329</v>
      </c>
      <c r="T1884" s="17">
        <f>(((Table1[[#This Row],[launched_at]]/60)/60)/24)+DATE(1970,1,1)</f>
        <v>41067.949212962965</v>
      </c>
      <c r="U1884" s="17">
        <f>(((Table1[[#This Row],[deadline]]/60)/60)/24)+DATE(1970,1,1)</f>
        <v>41100.991666666669</v>
      </c>
    </row>
    <row r="1885" spans="1:21">
      <c r="A1885">
        <v>1883</v>
      </c>
      <c r="B1885" s="3" t="s">
        <v>1884</v>
      </c>
      <c r="C1885" s="3" t="s">
        <v>5993</v>
      </c>
      <c r="D1885" t="str" cm="1">
        <f t="array" ref="D18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885">
        <v>999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 s="6">
        <f>Table1[[#This Row],[pledged]]/Table1[[#This Row],[goal]]</f>
        <v>1.0480480480480481</v>
      </c>
      <c r="Q1885" s="12">
        <f>Table1[[#This Row],[pledged]]/Table1[[#This Row],[backers_count]]</f>
        <v>32.71875</v>
      </c>
      <c r="R1885" t="s">
        <v>8325</v>
      </c>
      <c r="S1885" t="s">
        <v>8329</v>
      </c>
      <c r="T1885" s="17">
        <f>(((Table1[[#This Row],[launched_at]]/60)/60)/24)+DATE(1970,1,1)</f>
        <v>40977.948009259257</v>
      </c>
      <c r="U1885" s="17">
        <f>(((Table1[[#This Row],[deadline]]/60)/60)/24)+DATE(1970,1,1)</f>
        <v>41007.906342592592</v>
      </c>
    </row>
    <row r="1886" spans="1:21">
      <c r="A1886">
        <v>1884</v>
      </c>
      <c r="B1886" s="3" t="s">
        <v>1885</v>
      </c>
      <c r="C1886" s="3" t="s">
        <v>5994</v>
      </c>
      <c r="D1886" t="str" cm="1">
        <f t="array" ref="D18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86">
        <v>1000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 s="6">
        <f>Table1[[#This Row],[pledged]]/Table1[[#This Row],[goal]]</f>
        <v>1.351</v>
      </c>
      <c r="Q1886" s="12">
        <f>Table1[[#This Row],[pledged]]/Table1[[#This Row],[backers_count]]</f>
        <v>51.96153846153846</v>
      </c>
      <c r="R1886" t="s">
        <v>8325</v>
      </c>
      <c r="S1886" t="s">
        <v>8329</v>
      </c>
      <c r="T1886" s="17">
        <f>(((Table1[[#This Row],[launched_at]]/60)/60)/24)+DATE(1970,1,1)</f>
        <v>41205.198321759257</v>
      </c>
      <c r="U1886" s="17">
        <f>(((Table1[[#This Row],[deadline]]/60)/60)/24)+DATE(1970,1,1)</f>
        <v>41240.5</v>
      </c>
    </row>
    <row r="1887" spans="1:21">
      <c r="A1887">
        <v>1885</v>
      </c>
      <c r="B1887" s="3" t="s">
        <v>1886</v>
      </c>
      <c r="C1887" s="3" t="s">
        <v>5995</v>
      </c>
      <c r="D1887" t="str" cm="1">
        <f t="array" ref="D18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87">
        <v>4575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 s="6">
        <f>Table1[[#This Row],[pledged]]/Table1[[#This Row],[goal]]</f>
        <v>1.1632786885245903</v>
      </c>
      <c r="Q1887" s="12">
        <f>Table1[[#This Row],[pledged]]/Table1[[#This Row],[backers_count]]</f>
        <v>50.685714285714283</v>
      </c>
      <c r="R1887" t="s">
        <v>8325</v>
      </c>
      <c r="S1887" t="s">
        <v>8329</v>
      </c>
      <c r="T1887" s="17">
        <f>(((Table1[[#This Row],[launched_at]]/60)/60)/24)+DATE(1970,1,1)</f>
        <v>41099.093865740739</v>
      </c>
      <c r="U1887" s="17">
        <f>(((Table1[[#This Row],[deadline]]/60)/60)/24)+DATE(1970,1,1)</f>
        <v>41131.916666666664</v>
      </c>
    </row>
    <row r="1888" spans="1:21">
      <c r="A1888">
        <v>1886</v>
      </c>
      <c r="B1888" s="3" t="s">
        <v>1887</v>
      </c>
      <c r="C1888" s="3" t="s">
        <v>5996</v>
      </c>
      <c r="D1888" t="str" cm="1">
        <f t="array" ref="D18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88">
        <v>1200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 s="6">
        <f>Table1[[#This Row],[pledged]]/Table1[[#This Row],[goal]]</f>
        <v>1.0208333333333333</v>
      </c>
      <c r="Q1888" s="12">
        <f>Table1[[#This Row],[pledged]]/Table1[[#This Row],[backers_count]]</f>
        <v>42.241379310344826</v>
      </c>
      <c r="R1888" t="s">
        <v>8325</v>
      </c>
      <c r="S1888" t="s">
        <v>8329</v>
      </c>
      <c r="T1888" s="17">
        <f>(((Table1[[#This Row],[launched_at]]/60)/60)/24)+DATE(1970,1,1)</f>
        <v>41925.906689814816</v>
      </c>
      <c r="U1888" s="17">
        <f>(((Table1[[#This Row],[deadline]]/60)/60)/24)+DATE(1970,1,1)</f>
        <v>41955.94835648148</v>
      </c>
    </row>
    <row r="1889" spans="1:21">
      <c r="A1889">
        <v>1887</v>
      </c>
      <c r="B1889" s="3" t="s">
        <v>1888</v>
      </c>
      <c r="C1889" s="3" t="s">
        <v>5997</v>
      </c>
      <c r="D1889" t="str" cm="1">
        <f t="array" ref="D18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89">
        <v>3000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 s="6">
        <f>Table1[[#This Row],[pledged]]/Table1[[#This Row],[goal]]</f>
        <v>1.1116666666666666</v>
      </c>
      <c r="Q1889" s="12">
        <f>Table1[[#This Row],[pledged]]/Table1[[#This Row],[backers_count]]</f>
        <v>416.875</v>
      </c>
      <c r="R1889" t="s">
        <v>8325</v>
      </c>
      <c r="S1889" t="s">
        <v>8329</v>
      </c>
      <c r="T1889" s="17">
        <f>(((Table1[[#This Row],[launched_at]]/60)/60)/24)+DATE(1970,1,1)</f>
        <v>42323.800138888888</v>
      </c>
      <c r="U1889" s="17">
        <f>(((Table1[[#This Row],[deadline]]/60)/60)/24)+DATE(1970,1,1)</f>
        <v>42341.895833333328</v>
      </c>
    </row>
    <row r="1890" spans="1:21" ht="28.8">
      <c r="A1890">
        <v>1888</v>
      </c>
      <c r="B1890" s="3" t="s">
        <v>1889</v>
      </c>
      <c r="C1890" s="3" t="s">
        <v>5998</v>
      </c>
      <c r="D1890" t="str" cm="1">
        <f t="array" ref="D18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90">
        <v>2500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 s="6">
        <f>Table1[[#This Row],[pledged]]/Table1[[#This Row],[goal]]</f>
        <v>1.6608000000000001</v>
      </c>
      <c r="Q1890" s="12">
        <f>Table1[[#This Row],[pledged]]/Table1[[#This Row],[backers_count]]</f>
        <v>46.651685393258425</v>
      </c>
      <c r="R1890" t="s">
        <v>8325</v>
      </c>
      <c r="S1890" t="s">
        <v>8329</v>
      </c>
      <c r="T1890" s="17">
        <f>(((Table1[[#This Row],[launched_at]]/60)/60)/24)+DATE(1970,1,1)</f>
        <v>40299.239953703705</v>
      </c>
      <c r="U1890" s="17">
        <f>(((Table1[[#This Row],[deadline]]/60)/60)/24)+DATE(1970,1,1)</f>
        <v>40330.207638888889</v>
      </c>
    </row>
    <row r="1891" spans="1:21">
      <c r="A1891">
        <v>1889</v>
      </c>
      <c r="B1891" s="3" t="s">
        <v>1890</v>
      </c>
      <c r="C1891" s="3" t="s">
        <v>5999</v>
      </c>
      <c r="D1891" t="str" cm="1">
        <f t="array" ref="D18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91">
        <v>2000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 s="6">
        <f>Table1[[#This Row],[pledged]]/Table1[[#This Row],[goal]]</f>
        <v>1.0660000000000001</v>
      </c>
      <c r="Q1891" s="12">
        <f>Table1[[#This Row],[pledged]]/Table1[[#This Row],[backers_count]]</f>
        <v>48.454545454545453</v>
      </c>
      <c r="R1891" t="s">
        <v>8325</v>
      </c>
      <c r="S1891" t="s">
        <v>8329</v>
      </c>
      <c r="T1891" s="17">
        <f>(((Table1[[#This Row],[launched_at]]/60)/60)/24)+DATE(1970,1,1)</f>
        <v>41299.793356481481</v>
      </c>
      <c r="U1891" s="17">
        <f>(((Table1[[#This Row],[deadline]]/60)/60)/24)+DATE(1970,1,1)</f>
        <v>41344.751689814817</v>
      </c>
    </row>
    <row r="1892" spans="1:21">
      <c r="A1892">
        <v>1890</v>
      </c>
      <c r="B1892" s="3" t="s">
        <v>1891</v>
      </c>
      <c r="C1892" s="3" t="s">
        <v>6000</v>
      </c>
      <c r="D1892" t="str" cm="1">
        <f t="array" ref="D18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892">
        <v>12000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 s="6">
        <f>Table1[[#This Row],[pledged]]/Table1[[#This Row],[goal]]</f>
        <v>1.4458441666666668</v>
      </c>
      <c r="Q1892" s="12">
        <f>Table1[[#This Row],[pledged]]/Table1[[#This Row],[backers_count]]</f>
        <v>70.5289837398374</v>
      </c>
      <c r="R1892" t="s">
        <v>8325</v>
      </c>
      <c r="S1892" t="s">
        <v>8329</v>
      </c>
      <c r="T1892" s="17">
        <f>(((Table1[[#This Row],[launched_at]]/60)/60)/24)+DATE(1970,1,1)</f>
        <v>41228.786203703705</v>
      </c>
      <c r="U1892" s="17">
        <f>(((Table1[[#This Row],[deadline]]/60)/60)/24)+DATE(1970,1,1)</f>
        <v>41258.786203703705</v>
      </c>
    </row>
    <row r="1893" spans="1:21" ht="28.8">
      <c r="A1893">
        <v>1891</v>
      </c>
      <c r="B1893" s="3" t="s">
        <v>1892</v>
      </c>
      <c r="C1893" s="3" t="s">
        <v>6001</v>
      </c>
      <c r="D1893" t="str" cm="1">
        <f t="array" ref="D18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893">
        <v>10000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 s="6">
        <f>Table1[[#This Row],[pledged]]/Table1[[#This Row],[goal]]</f>
        <v>1.0555000000000001</v>
      </c>
      <c r="Q1893" s="12">
        <f>Table1[[#This Row],[pledged]]/Table1[[#This Row],[backers_count]]</f>
        <v>87.958333333333329</v>
      </c>
      <c r="R1893" t="s">
        <v>8325</v>
      </c>
      <c r="S1893" t="s">
        <v>8329</v>
      </c>
      <c r="T1893" s="17">
        <f>(((Table1[[#This Row],[launched_at]]/60)/60)/24)+DATE(1970,1,1)</f>
        <v>40335.798078703701</v>
      </c>
      <c r="U1893" s="17">
        <f>(((Table1[[#This Row],[deadline]]/60)/60)/24)+DATE(1970,1,1)</f>
        <v>40381.25</v>
      </c>
    </row>
    <row r="1894" spans="1:21">
      <c r="A1894">
        <v>1892</v>
      </c>
      <c r="B1894" s="3" t="s">
        <v>1893</v>
      </c>
      <c r="C1894" s="3" t="s">
        <v>6002</v>
      </c>
      <c r="D1894" t="str" cm="1">
        <f t="array" ref="D18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894">
        <v>500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 s="6">
        <f>Table1[[#This Row],[pledged]]/Table1[[#This Row],[goal]]</f>
        <v>1.3660000000000001</v>
      </c>
      <c r="Q1894" s="12">
        <f>Table1[[#This Row],[pledged]]/Table1[[#This Row],[backers_count]]</f>
        <v>26.26923076923077</v>
      </c>
      <c r="R1894" t="s">
        <v>8325</v>
      </c>
      <c r="S1894" t="s">
        <v>8329</v>
      </c>
      <c r="T1894" s="17">
        <f>(((Table1[[#This Row],[launched_at]]/60)/60)/24)+DATE(1970,1,1)</f>
        <v>40671.637511574074</v>
      </c>
      <c r="U1894" s="17">
        <f>(((Table1[[#This Row],[deadline]]/60)/60)/24)+DATE(1970,1,1)</f>
        <v>40701.637511574074</v>
      </c>
    </row>
    <row r="1895" spans="1:21">
      <c r="A1895">
        <v>1893</v>
      </c>
      <c r="B1895" s="3" t="s">
        <v>1894</v>
      </c>
      <c r="C1895" s="3" t="s">
        <v>6003</v>
      </c>
      <c r="D1895" t="str" cm="1">
        <f t="array" ref="D18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95">
        <v>2500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 s="6">
        <f>Table1[[#This Row],[pledged]]/Table1[[#This Row],[goal]]</f>
        <v>1.04</v>
      </c>
      <c r="Q1895" s="12">
        <f>Table1[[#This Row],[pledged]]/Table1[[#This Row],[backers_count]]</f>
        <v>57.777777777777779</v>
      </c>
      <c r="R1895" t="s">
        <v>8325</v>
      </c>
      <c r="S1895" t="s">
        <v>8329</v>
      </c>
      <c r="T1895" s="17">
        <f>(((Table1[[#This Row],[launched_at]]/60)/60)/24)+DATE(1970,1,1)</f>
        <v>40632.94195601852</v>
      </c>
      <c r="U1895" s="17">
        <f>(((Table1[[#This Row],[deadline]]/60)/60)/24)+DATE(1970,1,1)</f>
        <v>40649.165972222225</v>
      </c>
    </row>
    <row r="1896" spans="1:21">
      <c r="A1896">
        <v>1894</v>
      </c>
      <c r="B1896" s="3" t="s">
        <v>1895</v>
      </c>
      <c r="C1896" s="3" t="s">
        <v>6004</v>
      </c>
      <c r="D1896" t="str" cm="1">
        <f t="array" ref="D18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896">
        <v>1000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 s="6">
        <f>Table1[[#This Row],[pledged]]/Table1[[#This Row],[goal]]</f>
        <v>1.145</v>
      </c>
      <c r="Q1896" s="12">
        <f>Table1[[#This Row],[pledged]]/Table1[[#This Row],[backers_count]]</f>
        <v>57.25</v>
      </c>
      <c r="R1896" t="s">
        <v>8325</v>
      </c>
      <c r="S1896" t="s">
        <v>8329</v>
      </c>
      <c r="T1896" s="17">
        <f>(((Table1[[#This Row],[launched_at]]/60)/60)/24)+DATE(1970,1,1)</f>
        <v>40920.904895833337</v>
      </c>
      <c r="U1896" s="17">
        <f>(((Table1[[#This Row],[deadline]]/60)/60)/24)+DATE(1970,1,1)</f>
        <v>40951.904895833337</v>
      </c>
    </row>
    <row r="1897" spans="1:21">
      <c r="A1897">
        <v>1895</v>
      </c>
      <c r="B1897" s="3" t="s">
        <v>1896</v>
      </c>
      <c r="C1897" s="3" t="s">
        <v>6005</v>
      </c>
      <c r="D1897" t="str" cm="1">
        <f t="array" ref="D18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897">
        <v>9072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 s="6">
        <f>Table1[[#This Row],[pledged]]/Table1[[#This Row],[goal]]</f>
        <v>1.0171957671957672</v>
      </c>
      <c r="Q1897" s="12">
        <f>Table1[[#This Row],[pledged]]/Table1[[#This Row],[backers_count]]</f>
        <v>196.34042553191489</v>
      </c>
      <c r="R1897" t="s">
        <v>8325</v>
      </c>
      <c r="S1897" t="s">
        <v>8329</v>
      </c>
      <c r="T1897" s="17">
        <f>(((Table1[[#This Row],[launched_at]]/60)/60)/24)+DATE(1970,1,1)</f>
        <v>42267.746782407412</v>
      </c>
      <c r="U1897" s="17">
        <f>(((Table1[[#This Row],[deadline]]/60)/60)/24)+DATE(1970,1,1)</f>
        <v>42297.746782407412</v>
      </c>
    </row>
    <row r="1898" spans="1:21">
      <c r="A1898">
        <v>1896</v>
      </c>
      <c r="B1898" s="3" t="s">
        <v>1897</v>
      </c>
      <c r="C1898" s="3" t="s">
        <v>6006</v>
      </c>
      <c r="D1898" t="str" cm="1">
        <f t="array" ref="D18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898">
        <v>451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 s="6">
        <f>Table1[[#This Row],[pledged]]/Table1[[#This Row],[goal]]</f>
        <v>1.2394678492239468</v>
      </c>
      <c r="Q1898" s="12">
        <f>Table1[[#This Row],[pledged]]/Table1[[#This Row],[backers_count]]</f>
        <v>43</v>
      </c>
      <c r="R1898" t="s">
        <v>8325</v>
      </c>
      <c r="S1898" t="s">
        <v>8329</v>
      </c>
      <c r="T1898" s="17">
        <f>(((Table1[[#This Row],[launched_at]]/60)/60)/24)+DATE(1970,1,1)</f>
        <v>40981.710243055553</v>
      </c>
      <c r="U1898" s="17">
        <f>(((Table1[[#This Row],[deadline]]/60)/60)/24)+DATE(1970,1,1)</f>
        <v>41011.710243055553</v>
      </c>
    </row>
    <row r="1899" spans="1:21">
      <c r="A1899">
        <v>1897</v>
      </c>
      <c r="B1899" s="3" t="s">
        <v>1898</v>
      </c>
      <c r="C1899" s="3" t="s">
        <v>6007</v>
      </c>
      <c r="D1899" t="str" cm="1">
        <f t="array" ref="D18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899">
        <v>6350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 s="6">
        <f>Table1[[#This Row],[pledged]]/Table1[[#This Row],[goal]]</f>
        <v>1.0245669291338582</v>
      </c>
      <c r="Q1899" s="12">
        <f>Table1[[#This Row],[pledged]]/Table1[[#This Row],[backers_count]]</f>
        <v>35.551912568306008</v>
      </c>
      <c r="R1899" t="s">
        <v>8325</v>
      </c>
      <c r="S1899" t="s">
        <v>8329</v>
      </c>
      <c r="T1899" s="17">
        <f>(((Table1[[#This Row],[launched_at]]/60)/60)/24)+DATE(1970,1,1)</f>
        <v>41680.583402777782</v>
      </c>
      <c r="U1899" s="17">
        <f>(((Table1[[#This Row],[deadline]]/60)/60)/24)+DATE(1970,1,1)</f>
        <v>41702.875</v>
      </c>
    </row>
    <row r="1900" spans="1:21">
      <c r="A1900">
        <v>1898</v>
      </c>
      <c r="B1900" s="3" t="s">
        <v>1899</v>
      </c>
      <c r="C1900" s="3" t="s">
        <v>6008</v>
      </c>
      <c r="D1900" t="str" cm="1">
        <f t="array" ref="D19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00">
        <v>1000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 s="6">
        <f>Table1[[#This Row],[pledged]]/Table1[[#This Row],[goal]]</f>
        <v>1.4450000000000001</v>
      </c>
      <c r="Q1900" s="12">
        <f>Table1[[#This Row],[pledged]]/Table1[[#This Row],[backers_count]]</f>
        <v>68.80952380952381</v>
      </c>
      <c r="R1900" t="s">
        <v>8325</v>
      </c>
      <c r="S1900" t="s">
        <v>8329</v>
      </c>
      <c r="T1900" s="17">
        <f>(((Table1[[#This Row],[launched_at]]/60)/60)/24)+DATE(1970,1,1)</f>
        <v>42366.192974537036</v>
      </c>
      <c r="U1900" s="17">
        <f>(((Table1[[#This Row],[deadline]]/60)/60)/24)+DATE(1970,1,1)</f>
        <v>42401.75</v>
      </c>
    </row>
    <row r="1901" spans="1:21">
      <c r="A1901">
        <v>1899</v>
      </c>
      <c r="B1901" s="3" t="s">
        <v>1900</v>
      </c>
      <c r="C1901" s="3" t="s">
        <v>6009</v>
      </c>
      <c r="D1901" t="str" cm="1">
        <f t="array" ref="D19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901">
        <v>900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 s="6">
        <f>Table1[[#This Row],[pledged]]/Table1[[#This Row],[goal]]</f>
        <v>1.3333333333333333</v>
      </c>
      <c r="Q1901" s="12">
        <f>Table1[[#This Row],[pledged]]/Table1[[#This Row],[backers_count]]</f>
        <v>28.571428571428573</v>
      </c>
      <c r="R1901" t="s">
        <v>8325</v>
      </c>
      <c r="S1901" t="s">
        <v>8329</v>
      </c>
      <c r="T1901" s="17">
        <f>(((Table1[[#This Row],[launched_at]]/60)/60)/24)+DATE(1970,1,1)</f>
        <v>42058.941736111112</v>
      </c>
      <c r="U1901" s="17">
        <f>(((Table1[[#This Row],[deadline]]/60)/60)/24)+DATE(1970,1,1)</f>
        <v>42088.90006944444</v>
      </c>
    </row>
    <row r="1902" spans="1:21">
      <c r="A1902">
        <v>1900</v>
      </c>
      <c r="B1902" s="3" t="s">
        <v>1901</v>
      </c>
      <c r="C1902" s="3" t="s">
        <v>6010</v>
      </c>
      <c r="D1902" t="str" cm="1">
        <f t="array" ref="D19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02">
        <v>2500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 s="6">
        <f>Table1[[#This Row],[pledged]]/Table1[[#This Row],[goal]]</f>
        <v>1.0936440000000001</v>
      </c>
      <c r="Q1902" s="12">
        <f>Table1[[#This Row],[pledged]]/Table1[[#This Row],[backers_count]]</f>
        <v>50.631666666666668</v>
      </c>
      <c r="R1902" t="s">
        <v>8325</v>
      </c>
      <c r="S1902" t="s">
        <v>8329</v>
      </c>
      <c r="T1902" s="17">
        <f>(((Table1[[#This Row],[launched_at]]/60)/60)/24)+DATE(1970,1,1)</f>
        <v>41160.871886574074</v>
      </c>
      <c r="U1902" s="17">
        <f>(((Table1[[#This Row],[deadline]]/60)/60)/24)+DATE(1970,1,1)</f>
        <v>41188.415972222225</v>
      </c>
    </row>
    <row r="1903" spans="1:21">
      <c r="A1903">
        <v>1901</v>
      </c>
      <c r="B1903" s="3" t="s">
        <v>1902</v>
      </c>
      <c r="C1903" s="3" t="s">
        <v>6011</v>
      </c>
      <c r="D1903" t="str" cm="1">
        <f t="array" ref="D19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03">
        <v>99000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 s="6">
        <f>Table1[[#This Row],[pledged]]/Table1[[#This Row],[goal]]</f>
        <v>2.696969696969697E-2</v>
      </c>
      <c r="Q1903" s="12">
        <f>Table1[[#This Row],[pledged]]/Table1[[#This Row],[backers_count]]</f>
        <v>106.8</v>
      </c>
      <c r="R1903" t="s">
        <v>8319</v>
      </c>
      <c r="S1903" t="s">
        <v>8348</v>
      </c>
      <c r="T1903" s="17">
        <f>(((Table1[[#This Row],[launched_at]]/60)/60)/24)+DATE(1970,1,1)</f>
        <v>42116.54315972222</v>
      </c>
      <c r="U1903" s="17">
        <f>(((Table1[[#This Row],[deadline]]/60)/60)/24)+DATE(1970,1,1)</f>
        <v>42146.541666666672</v>
      </c>
    </row>
    <row r="1904" spans="1:21">
      <c r="A1904">
        <v>1902</v>
      </c>
      <c r="B1904" s="3" t="s">
        <v>1903</v>
      </c>
      <c r="C1904" s="3" t="s">
        <v>6012</v>
      </c>
      <c r="D1904" t="str" cm="1">
        <f t="array" ref="D19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04">
        <v>1000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 s="6">
        <f>Table1[[#This Row],[pledged]]/Table1[[#This Row],[goal]]</f>
        <v>1.2E-2</v>
      </c>
      <c r="Q1904" s="12">
        <f>Table1[[#This Row],[pledged]]/Table1[[#This Row],[backers_count]]</f>
        <v>4</v>
      </c>
      <c r="R1904" t="s">
        <v>8319</v>
      </c>
      <c r="S1904" t="s">
        <v>8348</v>
      </c>
      <c r="T1904" s="17">
        <f>(((Table1[[#This Row],[launched_at]]/60)/60)/24)+DATE(1970,1,1)</f>
        <v>42037.789895833332</v>
      </c>
      <c r="U1904" s="17">
        <f>(((Table1[[#This Row],[deadline]]/60)/60)/24)+DATE(1970,1,1)</f>
        <v>42067.789895833332</v>
      </c>
    </row>
    <row r="1905" spans="1:21">
      <c r="A1905">
        <v>1903</v>
      </c>
      <c r="B1905" s="3" t="s">
        <v>1904</v>
      </c>
      <c r="C1905" s="3" t="s">
        <v>6013</v>
      </c>
      <c r="D1905" t="str" cm="1">
        <f t="array" ref="D19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05">
        <v>3000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 s="6">
        <f>Table1[[#This Row],[pledged]]/Table1[[#This Row],[goal]]</f>
        <v>0.46600000000000003</v>
      </c>
      <c r="Q1905" s="12">
        <f>Table1[[#This Row],[pledged]]/Table1[[#This Row],[backers_count]]</f>
        <v>34.097560975609753</v>
      </c>
      <c r="R1905" t="s">
        <v>8319</v>
      </c>
      <c r="S1905" t="s">
        <v>8348</v>
      </c>
      <c r="T1905" s="17">
        <f>(((Table1[[#This Row],[launched_at]]/60)/60)/24)+DATE(1970,1,1)</f>
        <v>42702.770729166667</v>
      </c>
      <c r="U1905" s="17">
        <f>(((Table1[[#This Row],[deadline]]/60)/60)/24)+DATE(1970,1,1)</f>
        <v>42762.770729166667</v>
      </c>
    </row>
    <row r="1906" spans="1:21">
      <c r="A1906">
        <v>1904</v>
      </c>
      <c r="B1906" s="3" t="s">
        <v>1905</v>
      </c>
      <c r="C1906" s="3" t="s">
        <v>6014</v>
      </c>
      <c r="D1906" t="str" cm="1">
        <f t="array" ref="D19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06">
        <v>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 s="6">
        <f>Table1[[#This Row],[pledged]]/Table1[[#This Row],[goal]]</f>
        <v>1E-3</v>
      </c>
      <c r="Q1906" s="12">
        <f>Table1[[#This Row],[pledged]]/Table1[[#This Row],[backers_count]]</f>
        <v>25</v>
      </c>
      <c r="R1906" t="s">
        <v>8319</v>
      </c>
      <c r="S1906" t="s">
        <v>8348</v>
      </c>
      <c r="T1906" s="17">
        <f>(((Table1[[#This Row],[launched_at]]/60)/60)/24)+DATE(1970,1,1)</f>
        <v>42326.685428240744</v>
      </c>
      <c r="U1906" s="17">
        <f>(((Table1[[#This Row],[deadline]]/60)/60)/24)+DATE(1970,1,1)</f>
        <v>42371.685428240744</v>
      </c>
    </row>
    <row r="1907" spans="1:21">
      <c r="A1907">
        <v>1905</v>
      </c>
      <c r="B1907" s="3" t="s">
        <v>1906</v>
      </c>
      <c r="C1907" s="3" t="s">
        <v>6015</v>
      </c>
      <c r="D1907" t="str" cm="1">
        <f t="array" ref="D19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907">
        <v>25000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 s="6">
        <f>Table1[[#This Row],[pledged]]/Table1[[#This Row],[goal]]</f>
        <v>1.6800000000000001E-3</v>
      </c>
      <c r="Q1907" s="12">
        <f>Table1[[#This Row],[pledged]]/Table1[[#This Row],[backers_count]]</f>
        <v>10.5</v>
      </c>
      <c r="R1907" t="s">
        <v>8319</v>
      </c>
      <c r="S1907" t="s">
        <v>8348</v>
      </c>
      <c r="T1907" s="17">
        <f>(((Table1[[#This Row],[launched_at]]/60)/60)/24)+DATE(1970,1,1)</f>
        <v>41859.925856481481</v>
      </c>
      <c r="U1907" s="17">
        <f>(((Table1[[#This Row],[deadline]]/60)/60)/24)+DATE(1970,1,1)</f>
        <v>41889.925856481481</v>
      </c>
    </row>
    <row r="1908" spans="1:21">
      <c r="A1908">
        <v>1906</v>
      </c>
      <c r="B1908" s="3" t="s">
        <v>1907</v>
      </c>
      <c r="C1908" s="3" t="s">
        <v>6016</v>
      </c>
      <c r="D1908" t="str" cm="1">
        <f t="array" ref="D19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08">
        <v>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 s="6">
        <f>Table1[[#This Row],[pledged]]/Table1[[#This Row],[goal]]</f>
        <v>0.42759999999999998</v>
      </c>
      <c r="Q1908" s="12">
        <f>Table1[[#This Row],[pledged]]/Table1[[#This Row],[backers_count]]</f>
        <v>215.95959595959596</v>
      </c>
      <c r="R1908" t="s">
        <v>8319</v>
      </c>
      <c r="S1908" t="s">
        <v>8348</v>
      </c>
      <c r="T1908" s="17">
        <f>(((Table1[[#This Row],[launched_at]]/60)/60)/24)+DATE(1970,1,1)</f>
        <v>42514.671099537038</v>
      </c>
      <c r="U1908" s="17">
        <f>(((Table1[[#This Row],[deadline]]/60)/60)/24)+DATE(1970,1,1)</f>
        <v>42544.671099537038</v>
      </c>
    </row>
    <row r="1909" spans="1:21">
      <c r="A1909">
        <v>1907</v>
      </c>
      <c r="B1909" s="3" t="s">
        <v>1908</v>
      </c>
      <c r="C1909" s="3" t="s">
        <v>6017</v>
      </c>
      <c r="D1909" t="str" cm="1">
        <f t="array" ref="D19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909">
        <v>30000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 s="6">
        <f>Table1[[#This Row],[pledged]]/Table1[[#This Row],[goal]]</f>
        <v>2.8333333333333335E-3</v>
      </c>
      <c r="Q1909" s="12">
        <f>Table1[[#This Row],[pledged]]/Table1[[#This Row],[backers_count]]</f>
        <v>21.25</v>
      </c>
      <c r="R1909" t="s">
        <v>8319</v>
      </c>
      <c r="S1909" t="s">
        <v>8348</v>
      </c>
      <c r="T1909" s="17">
        <f>(((Table1[[#This Row],[launched_at]]/60)/60)/24)+DATE(1970,1,1)</f>
        <v>41767.587094907409</v>
      </c>
      <c r="U1909" s="17">
        <f>(((Table1[[#This Row],[deadline]]/60)/60)/24)+DATE(1970,1,1)</f>
        <v>41782.587094907409</v>
      </c>
    </row>
    <row r="1910" spans="1:21">
      <c r="A1910">
        <v>1908</v>
      </c>
      <c r="B1910" s="3" t="s">
        <v>1909</v>
      </c>
      <c r="C1910" s="3" t="s">
        <v>6018</v>
      </c>
      <c r="D1910" t="str" cm="1">
        <f t="array" ref="D19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910">
        <v>25000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 s="6">
        <f>Table1[[#This Row],[pledged]]/Table1[[#This Row],[goal]]</f>
        <v>1.7319999999999999E-2</v>
      </c>
      <c r="Q1910" s="12">
        <f>Table1[[#This Row],[pledged]]/Table1[[#This Row],[backers_count]]</f>
        <v>108.25</v>
      </c>
      <c r="R1910" t="s">
        <v>8319</v>
      </c>
      <c r="S1910" t="s">
        <v>8348</v>
      </c>
      <c r="T1910" s="17">
        <f>(((Table1[[#This Row],[launched_at]]/60)/60)/24)+DATE(1970,1,1)</f>
        <v>42703.917824074073</v>
      </c>
      <c r="U1910" s="17">
        <f>(((Table1[[#This Row],[deadline]]/60)/60)/24)+DATE(1970,1,1)</f>
        <v>42733.917824074073</v>
      </c>
    </row>
    <row r="1911" spans="1:21">
      <c r="A1911">
        <v>1909</v>
      </c>
      <c r="B1911" s="3" t="s">
        <v>1910</v>
      </c>
      <c r="C1911" s="3" t="s">
        <v>6019</v>
      </c>
      <c r="D1911" t="str" cm="1">
        <f t="array" ref="D19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1911">
        <v>35000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 s="6">
        <f>Table1[[#This Row],[pledged]]/Table1[[#This Row],[goal]]</f>
        <v>0.14111428571428572</v>
      </c>
      <c r="Q1911" s="12">
        <f>Table1[[#This Row],[pledged]]/Table1[[#This Row],[backers_count]]</f>
        <v>129.97368421052633</v>
      </c>
      <c r="R1911" t="s">
        <v>8319</v>
      </c>
      <c r="S1911" t="s">
        <v>8348</v>
      </c>
      <c r="T1911" s="17">
        <f>(((Table1[[#This Row],[launched_at]]/60)/60)/24)+DATE(1970,1,1)</f>
        <v>41905.429155092592</v>
      </c>
      <c r="U1911" s="17">
        <f>(((Table1[[#This Row],[deadline]]/60)/60)/24)+DATE(1970,1,1)</f>
        <v>41935.429155092592</v>
      </c>
    </row>
    <row r="1912" spans="1:21">
      <c r="A1912">
        <v>1910</v>
      </c>
      <c r="B1912" s="3" t="s">
        <v>1911</v>
      </c>
      <c r="C1912" s="3" t="s">
        <v>6020</v>
      </c>
      <c r="D1912" t="str" cm="1">
        <f t="array" ref="D19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12">
        <v>85000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 s="6">
        <f>Table1[[#This Row],[pledged]]/Table1[[#This Row],[goal]]</f>
        <v>0.39395294117647056</v>
      </c>
      <c r="Q1912" s="12">
        <f>Table1[[#This Row],[pledged]]/Table1[[#This Row],[backers_count]]</f>
        <v>117.49473684210527</v>
      </c>
      <c r="R1912" t="s">
        <v>8319</v>
      </c>
      <c r="S1912" t="s">
        <v>8348</v>
      </c>
      <c r="T1912" s="17">
        <f>(((Table1[[#This Row],[launched_at]]/60)/60)/24)+DATE(1970,1,1)</f>
        <v>42264.963159722218</v>
      </c>
      <c r="U1912" s="17">
        <f>(((Table1[[#This Row],[deadline]]/60)/60)/24)+DATE(1970,1,1)</f>
        <v>42308.947916666672</v>
      </c>
    </row>
    <row r="1913" spans="1:21">
      <c r="A1913">
        <v>1911</v>
      </c>
      <c r="B1913" s="3" t="s">
        <v>1912</v>
      </c>
      <c r="C1913" s="3" t="s">
        <v>6021</v>
      </c>
      <c r="D1913" t="str" cm="1">
        <f t="array" ref="D19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1913">
        <v>42500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 s="6">
        <f>Table1[[#This Row],[pledged]]/Table1[[#This Row],[goal]]</f>
        <v>2.3529411764705883E-4</v>
      </c>
      <c r="Q1913" s="12">
        <f>Table1[[#This Row],[pledged]]/Table1[[#This Row],[backers_count]]</f>
        <v>10</v>
      </c>
      <c r="R1913" t="s">
        <v>8319</v>
      </c>
      <c r="S1913" t="s">
        <v>8348</v>
      </c>
      <c r="T1913" s="17">
        <f>(((Table1[[#This Row],[launched_at]]/60)/60)/24)+DATE(1970,1,1)</f>
        <v>41830.033958333333</v>
      </c>
      <c r="U1913" s="17">
        <f>(((Table1[[#This Row],[deadline]]/60)/60)/24)+DATE(1970,1,1)</f>
        <v>41860.033958333333</v>
      </c>
    </row>
    <row r="1914" spans="1:21">
      <c r="A1914">
        <v>1912</v>
      </c>
      <c r="B1914" s="3" t="s">
        <v>1913</v>
      </c>
      <c r="C1914" s="3" t="s">
        <v>6022</v>
      </c>
      <c r="D1914" t="str" cm="1">
        <f t="array" ref="D19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914">
        <v>5000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 s="6">
        <f>Table1[[#This Row],[pledged]]/Table1[[#This Row],[goal]]</f>
        <v>0.59299999999999997</v>
      </c>
      <c r="Q1914" s="12">
        <f>Table1[[#This Row],[pledged]]/Table1[[#This Row],[backers_count]]</f>
        <v>70.595238095238102</v>
      </c>
      <c r="R1914" t="s">
        <v>8319</v>
      </c>
      <c r="S1914" t="s">
        <v>8348</v>
      </c>
      <c r="T1914" s="17">
        <f>(((Table1[[#This Row],[launched_at]]/60)/60)/24)+DATE(1970,1,1)</f>
        <v>42129.226388888885</v>
      </c>
      <c r="U1914" s="17">
        <f>(((Table1[[#This Row],[deadline]]/60)/60)/24)+DATE(1970,1,1)</f>
        <v>42159.226388888885</v>
      </c>
    </row>
    <row r="1915" spans="1:21">
      <c r="A1915">
        <v>1913</v>
      </c>
      <c r="B1915" s="3" t="s">
        <v>1914</v>
      </c>
      <c r="C1915" s="3" t="s">
        <v>6023</v>
      </c>
      <c r="D1915" t="str" cm="1">
        <f t="array" ref="D19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1915">
        <v>48000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 s="6">
        <f>Table1[[#This Row],[pledged]]/Table1[[#This Row],[goal]]</f>
        <v>1.3270833333333334E-2</v>
      </c>
      <c r="Q1915" s="12">
        <f>Table1[[#This Row],[pledged]]/Table1[[#This Row],[backers_count]]</f>
        <v>24.5</v>
      </c>
      <c r="R1915" t="s">
        <v>8319</v>
      </c>
      <c r="S1915" t="s">
        <v>8348</v>
      </c>
      <c r="T1915" s="17">
        <f>(((Table1[[#This Row],[launched_at]]/60)/60)/24)+DATE(1970,1,1)</f>
        <v>41890.511319444442</v>
      </c>
      <c r="U1915" s="17">
        <f>(((Table1[[#This Row],[deadline]]/60)/60)/24)+DATE(1970,1,1)</f>
        <v>41920.511319444442</v>
      </c>
    </row>
    <row r="1916" spans="1:21">
      <c r="A1916">
        <v>1914</v>
      </c>
      <c r="B1916" s="3" t="s">
        <v>1915</v>
      </c>
      <c r="C1916" s="3" t="s">
        <v>6024</v>
      </c>
      <c r="D1916" t="str" cm="1">
        <f t="array" ref="D19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916">
        <v>666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 s="6">
        <f>Table1[[#This Row],[pledged]]/Table1[[#This Row],[goal]]</f>
        <v>9.0090090090090086E-2</v>
      </c>
      <c r="Q1916" s="12">
        <f>Table1[[#This Row],[pledged]]/Table1[[#This Row],[backers_count]]</f>
        <v>30</v>
      </c>
      <c r="R1916" t="s">
        <v>8319</v>
      </c>
      <c r="S1916" t="s">
        <v>8348</v>
      </c>
      <c r="T1916" s="17">
        <f>(((Table1[[#This Row],[launched_at]]/60)/60)/24)+DATE(1970,1,1)</f>
        <v>41929.174456018518</v>
      </c>
      <c r="U1916" s="17">
        <f>(((Table1[[#This Row],[deadline]]/60)/60)/24)+DATE(1970,1,1)</f>
        <v>41944.165972222225</v>
      </c>
    </row>
    <row r="1917" spans="1:21">
      <c r="A1917">
        <v>1915</v>
      </c>
      <c r="B1917" s="3" t="s">
        <v>1916</v>
      </c>
      <c r="C1917" s="3" t="s">
        <v>6025</v>
      </c>
      <c r="D1917" t="str" cm="1">
        <f t="array" ref="D19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917">
        <v>500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 s="6">
        <f>Table1[[#This Row],[pledged]]/Table1[[#This Row],[goal]]</f>
        <v>1.6E-2</v>
      </c>
      <c r="Q1917" s="12">
        <f>Table1[[#This Row],[pledged]]/Table1[[#This Row],[backers_count]]</f>
        <v>2</v>
      </c>
      <c r="R1917" t="s">
        <v>8319</v>
      </c>
      <c r="S1917" t="s">
        <v>8348</v>
      </c>
      <c r="T1917" s="17">
        <f>(((Table1[[#This Row],[launched_at]]/60)/60)/24)+DATE(1970,1,1)</f>
        <v>41864.04886574074</v>
      </c>
      <c r="U1917" s="17">
        <f>(((Table1[[#This Row],[deadline]]/60)/60)/24)+DATE(1970,1,1)</f>
        <v>41884.04886574074</v>
      </c>
    </row>
    <row r="1918" spans="1:21">
      <c r="A1918">
        <v>1916</v>
      </c>
      <c r="B1918" s="3" t="s">
        <v>1917</v>
      </c>
      <c r="C1918" s="3" t="s">
        <v>6026</v>
      </c>
      <c r="D1918" t="str" cm="1">
        <f t="array" ref="D19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918">
        <v>20000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 s="6">
        <f>Table1[[#This Row],[pledged]]/Table1[[#This Row],[goal]]</f>
        <v>5.1000000000000004E-3</v>
      </c>
      <c r="Q1918" s="12">
        <f>Table1[[#This Row],[pledged]]/Table1[[#This Row],[backers_count]]</f>
        <v>17</v>
      </c>
      <c r="R1918" t="s">
        <v>8319</v>
      </c>
      <c r="S1918" t="s">
        <v>8348</v>
      </c>
      <c r="T1918" s="17">
        <f>(((Table1[[#This Row],[launched_at]]/60)/60)/24)+DATE(1970,1,1)</f>
        <v>42656.717303240745</v>
      </c>
      <c r="U1918" s="17">
        <f>(((Table1[[#This Row],[deadline]]/60)/60)/24)+DATE(1970,1,1)</f>
        <v>42681.758969907409</v>
      </c>
    </row>
    <row r="1919" spans="1:21">
      <c r="A1919">
        <v>1917</v>
      </c>
      <c r="B1919" s="3" t="s">
        <v>1918</v>
      </c>
      <c r="C1919" s="3" t="s">
        <v>6027</v>
      </c>
      <c r="D1919" t="str" cm="1">
        <f t="array" ref="D19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19">
        <v>390000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 s="6">
        <f>Table1[[#This Row],[pledged]]/Table1[[#This Row],[goal]]</f>
        <v>0.52570512820512816</v>
      </c>
      <c r="Q1919" s="12">
        <f>Table1[[#This Row],[pledged]]/Table1[[#This Row],[backers_count]]</f>
        <v>2928.9285714285716</v>
      </c>
      <c r="R1919" t="s">
        <v>8319</v>
      </c>
      <c r="S1919" t="s">
        <v>8348</v>
      </c>
      <c r="T1919" s="17">
        <f>(((Table1[[#This Row],[launched_at]]/60)/60)/24)+DATE(1970,1,1)</f>
        <v>42746.270057870366</v>
      </c>
      <c r="U1919" s="17">
        <f>(((Table1[[#This Row],[deadline]]/60)/60)/24)+DATE(1970,1,1)</f>
        <v>42776.270057870366</v>
      </c>
    </row>
    <row r="1920" spans="1:21">
      <c r="A1920">
        <v>1918</v>
      </c>
      <c r="B1920" s="3" t="s">
        <v>1919</v>
      </c>
      <c r="C1920" s="3" t="s">
        <v>6028</v>
      </c>
      <c r="D1920" t="str" cm="1">
        <f t="array" ref="D19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1920">
        <v>25000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 s="6">
        <f>Table1[[#This Row],[pledged]]/Table1[[#This Row],[goal]]</f>
        <v>1.04E-2</v>
      </c>
      <c r="Q1920" s="12">
        <f>Table1[[#This Row],[pledged]]/Table1[[#This Row],[backers_count]]</f>
        <v>28.888888888888889</v>
      </c>
      <c r="R1920" t="s">
        <v>8319</v>
      </c>
      <c r="S1920" t="s">
        <v>8348</v>
      </c>
      <c r="T1920" s="17">
        <f>(((Table1[[#This Row],[launched_at]]/60)/60)/24)+DATE(1970,1,1)</f>
        <v>41828.789942129632</v>
      </c>
      <c r="U1920" s="17">
        <f>(((Table1[[#This Row],[deadline]]/60)/60)/24)+DATE(1970,1,1)</f>
        <v>41863.789942129632</v>
      </c>
    </row>
    <row r="1921" spans="1:21">
      <c r="A1921">
        <v>1919</v>
      </c>
      <c r="B1921" s="3" t="s">
        <v>1920</v>
      </c>
      <c r="C1921" s="3" t="s">
        <v>6029</v>
      </c>
      <c r="D1921" t="str" cm="1">
        <f t="array" ref="D19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921">
        <v>500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 s="6">
        <f>Table1[[#This Row],[pledged]]/Table1[[#This Row],[goal]]</f>
        <v>0.47399999999999998</v>
      </c>
      <c r="Q1921" s="12">
        <f>Table1[[#This Row],[pledged]]/Table1[[#This Row],[backers_count]]</f>
        <v>29.625</v>
      </c>
      <c r="R1921" t="s">
        <v>8319</v>
      </c>
      <c r="S1921" t="s">
        <v>8348</v>
      </c>
      <c r="T1921" s="17">
        <f>(((Table1[[#This Row],[launched_at]]/60)/60)/24)+DATE(1970,1,1)</f>
        <v>42113.875567129624</v>
      </c>
      <c r="U1921" s="17">
        <f>(((Table1[[#This Row],[deadline]]/60)/60)/24)+DATE(1970,1,1)</f>
        <v>42143.875567129624</v>
      </c>
    </row>
    <row r="1922" spans="1:21">
      <c r="A1922">
        <v>1920</v>
      </c>
      <c r="B1922" s="3" t="s">
        <v>1921</v>
      </c>
      <c r="C1922" s="3" t="s">
        <v>6030</v>
      </c>
      <c r="D1922" t="str" cm="1">
        <f t="array" ref="D19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922">
        <v>10000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 s="6">
        <f>Table1[[#This Row],[pledged]]/Table1[[#This Row],[goal]]</f>
        <v>0.43030000000000002</v>
      </c>
      <c r="Q1922" s="12">
        <f>Table1[[#This Row],[pledged]]/Table1[[#This Row],[backers_count]]</f>
        <v>40.980952380952381</v>
      </c>
      <c r="R1922" t="s">
        <v>8319</v>
      </c>
      <c r="S1922" t="s">
        <v>8348</v>
      </c>
      <c r="T1922" s="17">
        <f>(((Table1[[#This Row],[launched_at]]/60)/60)/24)+DATE(1970,1,1)</f>
        <v>42270.875706018516</v>
      </c>
      <c r="U1922" s="17">
        <f>(((Table1[[#This Row],[deadline]]/60)/60)/24)+DATE(1970,1,1)</f>
        <v>42298.958333333328</v>
      </c>
    </row>
    <row r="1923" spans="1:21">
      <c r="A1923">
        <v>1921</v>
      </c>
      <c r="B1923" s="3" t="s">
        <v>1922</v>
      </c>
      <c r="C1923" s="3" t="s">
        <v>6031</v>
      </c>
      <c r="D1923" t="str" cm="1">
        <f t="array" ref="D19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23">
        <v>1500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 s="6">
        <f>Table1[[#This Row],[pledged]]/Table1[[#This Row],[goal]]</f>
        <v>1.3680000000000001</v>
      </c>
      <c r="Q1923" s="12">
        <f>Table1[[#This Row],[pledged]]/Table1[[#This Row],[backers_count]]</f>
        <v>54</v>
      </c>
      <c r="R1923" t="s">
        <v>8325</v>
      </c>
      <c r="S1923" t="s">
        <v>8329</v>
      </c>
      <c r="T1923" s="17">
        <f>(((Table1[[#This Row],[launched_at]]/60)/60)/24)+DATE(1970,1,1)</f>
        <v>41074.221562500003</v>
      </c>
      <c r="U1923" s="17">
        <f>(((Table1[[#This Row],[deadline]]/60)/60)/24)+DATE(1970,1,1)</f>
        <v>41104.221562500003</v>
      </c>
    </row>
    <row r="1924" spans="1:21">
      <c r="A1924">
        <v>1922</v>
      </c>
      <c r="B1924" s="3" t="s">
        <v>1923</v>
      </c>
      <c r="C1924" s="3" t="s">
        <v>6032</v>
      </c>
      <c r="D1924" t="str" cm="1">
        <f t="array" ref="D19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24">
        <v>2000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 s="6">
        <f>Table1[[#This Row],[pledged]]/Table1[[#This Row],[goal]]</f>
        <v>1.1555</v>
      </c>
      <c r="Q1924" s="12">
        <f>Table1[[#This Row],[pledged]]/Table1[[#This Row],[backers_count]]</f>
        <v>36.109375</v>
      </c>
      <c r="R1924" t="s">
        <v>8325</v>
      </c>
      <c r="S1924" t="s">
        <v>8329</v>
      </c>
      <c r="T1924" s="17">
        <f>(((Table1[[#This Row],[launched_at]]/60)/60)/24)+DATE(1970,1,1)</f>
        <v>41590.255868055552</v>
      </c>
      <c r="U1924" s="17">
        <f>(((Table1[[#This Row],[deadline]]/60)/60)/24)+DATE(1970,1,1)</f>
        <v>41620.255868055552</v>
      </c>
    </row>
    <row r="1925" spans="1:21">
      <c r="A1925">
        <v>1923</v>
      </c>
      <c r="B1925" s="3" t="s">
        <v>1924</v>
      </c>
      <c r="C1925" s="3" t="s">
        <v>6033</v>
      </c>
      <c r="D1925" t="str" cm="1">
        <f t="array" ref="D19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925">
        <v>125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 s="6">
        <f>Table1[[#This Row],[pledged]]/Table1[[#This Row],[goal]]</f>
        <v>2.4079999999999999</v>
      </c>
      <c r="Q1925" s="12">
        <f>Table1[[#This Row],[pledged]]/Table1[[#This Row],[backers_count]]</f>
        <v>23.153846153846153</v>
      </c>
      <c r="R1925" t="s">
        <v>8325</v>
      </c>
      <c r="S1925" t="s">
        <v>8329</v>
      </c>
      <c r="T1925" s="17">
        <f>(((Table1[[#This Row],[launched_at]]/60)/60)/24)+DATE(1970,1,1)</f>
        <v>40772.848749999997</v>
      </c>
      <c r="U1925" s="17">
        <f>(((Table1[[#This Row],[deadline]]/60)/60)/24)+DATE(1970,1,1)</f>
        <v>40813.207638888889</v>
      </c>
    </row>
    <row r="1926" spans="1:21" ht="43.2">
      <c r="A1926">
        <v>1924</v>
      </c>
      <c r="B1926" s="3" t="s">
        <v>1925</v>
      </c>
      <c r="C1926" s="3" t="s">
        <v>6034</v>
      </c>
      <c r="D1926" t="str" cm="1">
        <f t="array" ref="D19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26">
        <v>3000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 s="6">
        <f>Table1[[#This Row],[pledged]]/Table1[[#This Row],[goal]]</f>
        <v>1.1439999999999999</v>
      </c>
      <c r="Q1926" s="12">
        <f>Table1[[#This Row],[pledged]]/Table1[[#This Row],[backers_count]]</f>
        <v>104</v>
      </c>
      <c r="R1926" t="s">
        <v>8325</v>
      </c>
      <c r="S1926" t="s">
        <v>8329</v>
      </c>
      <c r="T1926" s="17">
        <f>(((Table1[[#This Row],[launched_at]]/60)/60)/24)+DATE(1970,1,1)</f>
        <v>41626.761053240742</v>
      </c>
      <c r="U1926" s="17">
        <f>(((Table1[[#This Row],[deadline]]/60)/60)/24)+DATE(1970,1,1)</f>
        <v>41654.814583333333</v>
      </c>
    </row>
    <row r="1927" spans="1:21">
      <c r="A1927">
        <v>1925</v>
      </c>
      <c r="B1927" s="3" t="s">
        <v>1926</v>
      </c>
      <c r="C1927" s="3" t="s">
        <v>6035</v>
      </c>
      <c r="D1927" t="str" cm="1">
        <f t="array" ref="D19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27">
        <v>1500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 s="6">
        <f>Table1[[#This Row],[pledged]]/Table1[[#This Row],[goal]]</f>
        <v>1.1033333333333333</v>
      </c>
      <c r="Q1927" s="12">
        <f>Table1[[#This Row],[pledged]]/Table1[[#This Row],[backers_count]]</f>
        <v>31.826923076923077</v>
      </c>
      <c r="R1927" t="s">
        <v>8325</v>
      </c>
      <c r="S1927" t="s">
        <v>8329</v>
      </c>
      <c r="T1927" s="17">
        <f>(((Table1[[#This Row],[launched_at]]/60)/60)/24)+DATE(1970,1,1)</f>
        <v>41535.90148148148</v>
      </c>
      <c r="U1927" s="17">
        <f>(((Table1[[#This Row],[deadline]]/60)/60)/24)+DATE(1970,1,1)</f>
        <v>41558</v>
      </c>
    </row>
    <row r="1928" spans="1:21">
      <c r="A1928">
        <v>1926</v>
      </c>
      <c r="B1928" s="3" t="s">
        <v>1927</v>
      </c>
      <c r="C1928" s="3" t="s">
        <v>6036</v>
      </c>
      <c r="D1928" t="str" cm="1">
        <f t="array" ref="D19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28">
        <v>1500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 s="6">
        <f>Table1[[#This Row],[pledged]]/Table1[[#This Row],[goal]]</f>
        <v>1.9537933333333333</v>
      </c>
      <c r="Q1928" s="12">
        <f>Table1[[#This Row],[pledged]]/Table1[[#This Row],[backers_count]]</f>
        <v>27.3896261682243</v>
      </c>
      <c r="R1928" t="s">
        <v>8325</v>
      </c>
      <c r="S1928" t="s">
        <v>8329</v>
      </c>
      <c r="T1928" s="17">
        <f>(((Table1[[#This Row],[launched_at]]/60)/60)/24)+DATE(1970,1,1)</f>
        <v>40456.954351851848</v>
      </c>
      <c r="U1928" s="17">
        <f>(((Table1[[#This Row],[deadline]]/60)/60)/24)+DATE(1970,1,1)</f>
        <v>40484.018055555556</v>
      </c>
    </row>
    <row r="1929" spans="1:21">
      <c r="A1929">
        <v>1927</v>
      </c>
      <c r="B1929" s="3" t="s">
        <v>1928</v>
      </c>
      <c r="C1929" s="3" t="s">
        <v>6037</v>
      </c>
      <c r="D1929" t="str" cm="1">
        <f t="array" ref="D19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929">
        <v>600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 s="6">
        <f>Table1[[#This Row],[pledged]]/Table1[[#This Row],[goal]]</f>
        <v>1.0333333333333334</v>
      </c>
      <c r="Q1929" s="12">
        <f>Table1[[#This Row],[pledged]]/Table1[[#This Row],[backers_count]]</f>
        <v>56.363636363636367</v>
      </c>
      <c r="R1929" t="s">
        <v>8325</v>
      </c>
      <c r="S1929" t="s">
        <v>8329</v>
      </c>
      <c r="T1929" s="17">
        <f>(((Table1[[#This Row],[launched_at]]/60)/60)/24)+DATE(1970,1,1)</f>
        <v>40960.861562500002</v>
      </c>
      <c r="U1929" s="17">
        <f>(((Table1[[#This Row],[deadline]]/60)/60)/24)+DATE(1970,1,1)</f>
        <v>40976.207638888889</v>
      </c>
    </row>
    <row r="1930" spans="1:21">
      <c r="A1930">
        <v>1928</v>
      </c>
      <c r="B1930" s="3" t="s">
        <v>1929</v>
      </c>
      <c r="C1930" s="3" t="s">
        <v>6038</v>
      </c>
      <c r="D1930" t="str" cm="1">
        <f t="array" ref="D19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30">
        <v>2550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 s="6">
        <f>Table1[[#This Row],[pledged]]/Table1[[#This Row],[goal]]</f>
        <v>1.031372549019608</v>
      </c>
      <c r="Q1930" s="12">
        <f>Table1[[#This Row],[pledged]]/Table1[[#This Row],[backers_count]]</f>
        <v>77.352941176470594</v>
      </c>
      <c r="R1930" t="s">
        <v>8325</v>
      </c>
      <c r="S1930" t="s">
        <v>8329</v>
      </c>
      <c r="T1930" s="17">
        <f>(((Table1[[#This Row],[launched_at]]/60)/60)/24)+DATE(1970,1,1)</f>
        <v>41371.648078703707</v>
      </c>
      <c r="U1930" s="17">
        <f>(((Table1[[#This Row],[deadline]]/60)/60)/24)+DATE(1970,1,1)</f>
        <v>41401.648078703707</v>
      </c>
    </row>
    <row r="1931" spans="1:21">
      <c r="A1931">
        <v>1929</v>
      </c>
      <c r="B1931" s="3" t="s">
        <v>1930</v>
      </c>
      <c r="C1931" s="3" t="s">
        <v>6039</v>
      </c>
      <c r="D1931" t="str" cm="1">
        <f t="array" ref="D19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31">
        <v>3200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 s="6">
        <f>Table1[[#This Row],[pledged]]/Table1[[#This Row],[goal]]</f>
        <v>1.003125</v>
      </c>
      <c r="Q1931" s="12">
        <f>Table1[[#This Row],[pledged]]/Table1[[#This Row],[backers_count]]</f>
        <v>42.8</v>
      </c>
      <c r="R1931" t="s">
        <v>8325</v>
      </c>
      <c r="S1931" t="s">
        <v>8329</v>
      </c>
      <c r="T1931" s="17">
        <f>(((Table1[[#This Row],[launched_at]]/60)/60)/24)+DATE(1970,1,1)</f>
        <v>40687.021597222221</v>
      </c>
      <c r="U1931" s="17">
        <f>(((Table1[[#This Row],[deadline]]/60)/60)/24)+DATE(1970,1,1)</f>
        <v>40729.021597222221</v>
      </c>
    </row>
    <row r="1932" spans="1:21">
      <c r="A1932">
        <v>1930</v>
      </c>
      <c r="B1932" s="3" t="s">
        <v>1931</v>
      </c>
      <c r="C1932" s="3" t="s">
        <v>6040</v>
      </c>
      <c r="D1932" t="str" cm="1">
        <f t="array" ref="D19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32">
        <v>1000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 s="6">
        <f>Table1[[#This Row],[pledged]]/Table1[[#This Row],[goal]]</f>
        <v>1.27</v>
      </c>
      <c r="Q1932" s="12">
        <f>Table1[[#This Row],[pledged]]/Table1[[#This Row],[backers_count]]</f>
        <v>48.846153846153847</v>
      </c>
      <c r="R1932" t="s">
        <v>8325</v>
      </c>
      <c r="S1932" t="s">
        <v>8329</v>
      </c>
      <c r="T1932" s="17">
        <f>(((Table1[[#This Row],[launched_at]]/60)/60)/24)+DATE(1970,1,1)</f>
        <v>41402.558819444443</v>
      </c>
      <c r="U1932" s="17">
        <f>(((Table1[[#This Row],[deadline]]/60)/60)/24)+DATE(1970,1,1)</f>
        <v>41462.558819444443</v>
      </c>
    </row>
    <row r="1933" spans="1:21">
      <c r="A1933">
        <v>1931</v>
      </c>
      <c r="B1933" s="3" t="s">
        <v>1932</v>
      </c>
      <c r="C1933" s="3" t="s">
        <v>6041</v>
      </c>
      <c r="D1933" t="str" cm="1">
        <f t="array" ref="D19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33">
        <v>2000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 s="6">
        <f>Table1[[#This Row],[pledged]]/Table1[[#This Row],[goal]]</f>
        <v>1.20601</v>
      </c>
      <c r="Q1933" s="12">
        <f>Table1[[#This Row],[pledged]]/Table1[[#This Row],[backers_count]]</f>
        <v>48.240400000000001</v>
      </c>
      <c r="R1933" t="s">
        <v>8325</v>
      </c>
      <c r="S1933" t="s">
        <v>8329</v>
      </c>
      <c r="T1933" s="17">
        <f>(((Table1[[#This Row],[launched_at]]/60)/60)/24)+DATE(1970,1,1)</f>
        <v>41037.892465277779</v>
      </c>
      <c r="U1933" s="17">
        <f>(((Table1[[#This Row],[deadline]]/60)/60)/24)+DATE(1970,1,1)</f>
        <v>41051.145833333336</v>
      </c>
    </row>
    <row r="1934" spans="1:21">
      <c r="A1934">
        <v>1932</v>
      </c>
      <c r="B1934" s="3" t="s">
        <v>1933</v>
      </c>
      <c r="C1934" s="3" t="s">
        <v>6042</v>
      </c>
      <c r="D1934" t="str" cm="1">
        <f t="array" ref="D19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934">
        <v>5250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 s="6">
        <f>Table1[[#This Row],[pledged]]/Table1[[#This Row],[goal]]</f>
        <v>1.0699047619047619</v>
      </c>
      <c r="Q1934" s="12">
        <f>Table1[[#This Row],[pledged]]/Table1[[#This Row],[backers_count]]</f>
        <v>70.212500000000006</v>
      </c>
      <c r="R1934" t="s">
        <v>8325</v>
      </c>
      <c r="S1934" t="s">
        <v>8329</v>
      </c>
      <c r="T1934" s="17">
        <f>(((Table1[[#This Row],[launched_at]]/60)/60)/24)+DATE(1970,1,1)</f>
        <v>40911.809872685182</v>
      </c>
      <c r="U1934" s="17">
        <f>(((Table1[[#This Row],[deadline]]/60)/60)/24)+DATE(1970,1,1)</f>
        <v>40932.809872685182</v>
      </c>
    </row>
    <row r="1935" spans="1:21">
      <c r="A1935">
        <v>1933</v>
      </c>
      <c r="B1935" s="3" t="s">
        <v>1934</v>
      </c>
      <c r="C1935" s="3" t="s">
        <v>6043</v>
      </c>
      <c r="D1935" t="str" cm="1">
        <f t="array" ref="D19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935">
        <v>6000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 s="6">
        <f>Table1[[#This Row],[pledged]]/Table1[[#This Row],[goal]]</f>
        <v>1.7243333333333333</v>
      </c>
      <c r="Q1935" s="12">
        <f>Table1[[#This Row],[pledged]]/Table1[[#This Row],[backers_count]]</f>
        <v>94.054545454545448</v>
      </c>
      <c r="R1935" t="s">
        <v>8325</v>
      </c>
      <c r="S1935" t="s">
        <v>8329</v>
      </c>
      <c r="T1935" s="17">
        <f>(((Table1[[#This Row],[launched_at]]/60)/60)/24)+DATE(1970,1,1)</f>
        <v>41879.130868055552</v>
      </c>
      <c r="U1935" s="17">
        <f>(((Table1[[#This Row],[deadline]]/60)/60)/24)+DATE(1970,1,1)</f>
        <v>41909.130868055552</v>
      </c>
    </row>
    <row r="1936" spans="1:21">
      <c r="A1936">
        <v>1934</v>
      </c>
      <c r="B1936" s="3" t="s">
        <v>1935</v>
      </c>
      <c r="C1936" s="3" t="s">
        <v>6044</v>
      </c>
      <c r="D1936" t="str" cm="1">
        <f t="array" ref="D19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936">
        <v>5000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 s="6">
        <f>Table1[[#This Row],[pledged]]/Table1[[#This Row],[goal]]</f>
        <v>1.2362</v>
      </c>
      <c r="Q1936" s="12">
        <f>Table1[[#This Row],[pledged]]/Table1[[#This Row],[backers_count]]</f>
        <v>80.272727272727266</v>
      </c>
      <c r="R1936" t="s">
        <v>8325</v>
      </c>
      <c r="S1936" t="s">
        <v>8329</v>
      </c>
      <c r="T1936" s="17">
        <f>(((Table1[[#This Row],[launched_at]]/60)/60)/24)+DATE(1970,1,1)</f>
        <v>40865.867141203707</v>
      </c>
      <c r="U1936" s="17">
        <f>(((Table1[[#This Row],[deadline]]/60)/60)/24)+DATE(1970,1,1)</f>
        <v>40902.208333333336</v>
      </c>
    </row>
    <row r="1937" spans="1:21">
      <c r="A1937">
        <v>1935</v>
      </c>
      <c r="B1937" s="3" t="s">
        <v>1936</v>
      </c>
      <c r="C1937" s="3" t="s">
        <v>6045</v>
      </c>
      <c r="D1937" t="str" cm="1">
        <f t="array" ref="D19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37">
        <v>2500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 s="6">
        <f>Table1[[#This Row],[pledged]]/Table1[[#This Row],[goal]]</f>
        <v>1.0840000000000001</v>
      </c>
      <c r="Q1937" s="12">
        <f>Table1[[#This Row],[pledged]]/Table1[[#This Row],[backers_count]]</f>
        <v>54.2</v>
      </c>
      <c r="R1937" t="s">
        <v>8325</v>
      </c>
      <c r="S1937" t="s">
        <v>8329</v>
      </c>
      <c r="T1937" s="17">
        <f>(((Table1[[#This Row],[launched_at]]/60)/60)/24)+DATE(1970,1,1)</f>
        <v>41773.932534722226</v>
      </c>
      <c r="U1937" s="17">
        <f>(((Table1[[#This Row],[deadline]]/60)/60)/24)+DATE(1970,1,1)</f>
        <v>41811.207638888889</v>
      </c>
    </row>
    <row r="1938" spans="1:21">
      <c r="A1938">
        <v>1936</v>
      </c>
      <c r="B1938" s="3" t="s">
        <v>1937</v>
      </c>
      <c r="C1938" s="3" t="s">
        <v>6046</v>
      </c>
      <c r="D1938" t="str" cm="1">
        <f t="array" ref="D19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938">
        <v>7500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 s="6">
        <f>Table1[[#This Row],[pledged]]/Table1[[#This Row],[goal]]</f>
        <v>1.1652013333333333</v>
      </c>
      <c r="Q1938" s="12">
        <f>Table1[[#This Row],[pledged]]/Table1[[#This Row],[backers_count]]</f>
        <v>60.26903448275862</v>
      </c>
      <c r="R1938" t="s">
        <v>8325</v>
      </c>
      <c r="S1938" t="s">
        <v>8329</v>
      </c>
      <c r="T1938" s="17">
        <f>(((Table1[[#This Row],[launched_at]]/60)/60)/24)+DATE(1970,1,1)</f>
        <v>40852.889699074076</v>
      </c>
      <c r="U1938" s="17">
        <f>(((Table1[[#This Row],[deadline]]/60)/60)/24)+DATE(1970,1,1)</f>
        <v>40883.249305555553</v>
      </c>
    </row>
    <row r="1939" spans="1:21">
      <c r="A1939">
        <v>1937</v>
      </c>
      <c r="B1939" s="3" t="s">
        <v>1938</v>
      </c>
      <c r="C1939" s="3" t="s">
        <v>6047</v>
      </c>
      <c r="D1939" t="str" cm="1">
        <f t="array" ref="D19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939">
        <v>600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 s="6">
        <f>Table1[[#This Row],[pledged]]/Table1[[#This Row],[goal]]</f>
        <v>1.8724499999999999</v>
      </c>
      <c r="Q1939" s="12">
        <f>Table1[[#This Row],[pledged]]/Table1[[#This Row],[backers_count]]</f>
        <v>38.740344827586206</v>
      </c>
      <c r="R1939" t="s">
        <v>8325</v>
      </c>
      <c r="S1939" t="s">
        <v>8329</v>
      </c>
      <c r="T1939" s="17">
        <f>(((Table1[[#This Row],[launched_at]]/60)/60)/24)+DATE(1970,1,1)</f>
        <v>41059.118993055556</v>
      </c>
      <c r="U1939" s="17">
        <f>(((Table1[[#This Row],[deadline]]/60)/60)/24)+DATE(1970,1,1)</f>
        <v>41075.165972222225</v>
      </c>
    </row>
    <row r="1940" spans="1:21">
      <c r="A1940">
        <v>1938</v>
      </c>
      <c r="B1940" s="3" t="s">
        <v>1939</v>
      </c>
      <c r="C1940" s="3" t="s">
        <v>6048</v>
      </c>
      <c r="D1940" t="str" cm="1">
        <f t="array" ref="D19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940">
        <v>15000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 s="6">
        <f>Table1[[#This Row],[pledged]]/Table1[[#This Row],[goal]]</f>
        <v>1.1593333333333333</v>
      </c>
      <c r="Q1940" s="12">
        <f>Table1[[#This Row],[pledged]]/Table1[[#This Row],[backers_count]]</f>
        <v>152.54385964912279</v>
      </c>
      <c r="R1940" t="s">
        <v>8325</v>
      </c>
      <c r="S1940" t="s">
        <v>8329</v>
      </c>
      <c r="T1940" s="17">
        <f>(((Table1[[#This Row],[launched_at]]/60)/60)/24)+DATE(1970,1,1)</f>
        <v>41426.259618055556</v>
      </c>
      <c r="U1940" s="17">
        <f>(((Table1[[#This Row],[deadline]]/60)/60)/24)+DATE(1970,1,1)</f>
        <v>41457.208333333336</v>
      </c>
    </row>
    <row r="1941" spans="1:21">
      <c r="A1941">
        <v>1939</v>
      </c>
      <c r="B1941" s="3" t="s">
        <v>1940</v>
      </c>
      <c r="C1941" s="3" t="s">
        <v>6049</v>
      </c>
      <c r="D1941" t="str" cm="1">
        <f t="array" ref="D19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941">
        <v>10000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 s="6">
        <f>Table1[[#This Row],[pledged]]/Table1[[#This Row],[goal]]</f>
        <v>1.107</v>
      </c>
      <c r="Q1941" s="12">
        <f>Table1[[#This Row],[pledged]]/Table1[[#This Row],[backers_count]]</f>
        <v>115.3125</v>
      </c>
      <c r="R1941" t="s">
        <v>8325</v>
      </c>
      <c r="S1941" t="s">
        <v>8329</v>
      </c>
      <c r="T1941" s="17">
        <f>(((Table1[[#This Row],[launched_at]]/60)/60)/24)+DATE(1970,1,1)</f>
        <v>41313.985046296293</v>
      </c>
      <c r="U1941" s="17">
        <f>(((Table1[[#This Row],[deadline]]/60)/60)/24)+DATE(1970,1,1)</f>
        <v>41343.943379629629</v>
      </c>
    </row>
    <row r="1942" spans="1:21">
      <c r="A1942">
        <v>1940</v>
      </c>
      <c r="B1942" s="3" t="s">
        <v>1941</v>
      </c>
      <c r="C1942" s="3" t="s">
        <v>6050</v>
      </c>
      <c r="D1942" t="str" cm="1">
        <f t="array" ref="D19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942">
        <v>650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 s="6">
        <f>Table1[[#This Row],[pledged]]/Table1[[#This Row],[goal]]</f>
        <v>1.7092307692307693</v>
      </c>
      <c r="Q1942" s="12">
        <f>Table1[[#This Row],[pledged]]/Table1[[#This Row],[backers_count]]</f>
        <v>35.838709677419352</v>
      </c>
      <c r="R1942" t="s">
        <v>8325</v>
      </c>
      <c r="S1942" t="s">
        <v>8329</v>
      </c>
      <c r="T1942" s="17">
        <f>(((Table1[[#This Row],[launched_at]]/60)/60)/24)+DATE(1970,1,1)</f>
        <v>40670.507326388892</v>
      </c>
      <c r="U1942" s="17">
        <f>(((Table1[[#This Row],[deadline]]/60)/60)/24)+DATE(1970,1,1)</f>
        <v>40709.165972222225</v>
      </c>
    </row>
    <row r="1943" spans="1:21">
      <c r="A1943">
        <v>1941</v>
      </c>
      <c r="B1943" s="3" t="s">
        <v>1942</v>
      </c>
      <c r="C1943" s="3" t="s">
        <v>6051</v>
      </c>
      <c r="D1943" t="str" cm="1">
        <f t="array" ref="D19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43">
        <v>250000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 s="6">
        <f>Table1[[#This Row],[pledged]]/Table1[[#This Row],[goal]]</f>
        <v>1.2611835600000001</v>
      </c>
      <c r="Q1943" s="12">
        <f>Table1[[#This Row],[pledged]]/Table1[[#This Row],[backers_count]]</f>
        <v>64.570118779438872</v>
      </c>
      <c r="R1943" t="s">
        <v>8319</v>
      </c>
      <c r="S1943" t="s">
        <v>8349</v>
      </c>
      <c r="T1943" s="17">
        <f>(((Table1[[#This Row],[launched_at]]/60)/60)/24)+DATE(1970,1,1)</f>
        <v>41744.290868055556</v>
      </c>
      <c r="U1943" s="17">
        <f>(((Table1[[#This Row],[deadline]]/60)/60)/24)+DATE(1970,1,1)</f>
        <v>41774.290868055556</v>
      </c>
    </row>
    <row r="1944" spans="1:21">
      <c r="A1944">
        <v>1942</v>
      </c>
      <c r="B1944" s="3" t="s">
        <v>1943</v>
      </c>
      <c r="C1944" s="3" t="s">
        <v>6052</v>
      </c>
      <c r="D1944" t="str" cm="1">
        <f t="array" ref="D19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944">
        <v>6000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 s="6">
        <f>Table1[[#This Row],[pledged]]/Table1[[#This Row],[goal]]</f>
        <v>1.3844033333333334</v>
      </c>
      <c r="Q1944" s="12">
        <f>Table1[[#This Row],[pledged]]/Table1[[#This Row],[backers_count]]</f>
        <v>87.436000000000007</v>
      </c>
      <c r="R1944" t="s">
        <v>8319</v>
      </c>
      <c r="S1944" t="s">
        <v>8349</v>
      </c>
      <c r="T1944" s="17">
        <f>(((Table1[[#This Row],[launched_at]]/60)/60)/24)+DATE(1970,1,1)</f>
        <v>40638.828009259261</v>
      </c>
      <c r="U1944" s="17">
        <f>(((Table1[[#This Row],[deadline]]/60)/60)/24)+DATE(1970,1,1)</f>
        <v>40728.828009259261</v>
      </c>
    </row>
    <row r="1945" spans="1:21">
      <c r="A1945">
        <v>1943</v>
      </c>
      <c r="B1945" s="3" t="s">
        <v>1944</v>
      </c>
      <c r="C1945" s="3" t="s">
        <v>6053</v>
      </c>
      <c r="D1945" t="str" cm="1">
        <f t="array" ref="D19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945">
        <v>10000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 s="6">
        <f>Table1[[#This Row],[pledged]]/Table1[[#This Row],[goal]]</f>
        <v>17.052499999999998</v>
      </c>
      <c r="Q1945" s="12">
        <f>Table1[[#This Row],[pledged]]/Table1[[#This Row],[backers_count]]</f>
        <v>68.815577078288939</v>
      </c>
      <c r="R1945" t="s">
        <v>8319</v>
      </c>
      <c r="S1945" t="s">
        <v>8349</v>
      </c>
      <c r="T1945" s="17">
        <f>(((Table1[[#This Row],[launched_at]]/60)/60)/24)+DATE(1970,1,1)</f>
        <v>42548.269861111112</v>
      </c>
      <c r="U1945" s="17">
        <f>(((Table1[[#This Row],[deadline]]/60)/60)/24)+DATE(1970,1,1)</f>
        <v>42593.269861111112</v>
      </c>
    </row>
    <row r="1946" spans="1:21">
      <c r="A1946">
        <v>1944</v>
      </c>
      <c r="B1946" s="3" t="s">
        <v>1945</v>
      </c>
      <c r="C1946" s="3" t="s">
        <v>6054</v>
      </c>
      <c r="D1946" t="str" cm="1">
        <f t="array" ref="D19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1946">
        <v>40000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 s="6">
        <f>Table1[[#This Row],[pledged]]/Table1[[#This Row],[goal]]</f>
        <v>7.8805550000000002</v>
      </c>
      <c r="Q1946" s="12">
        <f>Table1[[#This Row],[pledged]]/Table1[[#This Row],[backers_count]]</f>
        <v>176.200223588597</v>
      </c>
      <c r="R1946" t="s">
        <v>8319</v>
      </c>
      <c r="S1946" t="s">
        <v>8349</v>
      </c>
      <c r="T1946" s="17">
        <f>(((Table1[[#This Row],[launched_at]]/60)/60)/24)+DATE(1970,1,1)</f>
        <v>41730.584374999999</v>
      </c>
      <c r="U1946" s="17">
        <f>(((Table1[[#This Row],[deadline]]/60)/60)/24)+DATE(1970,1,1)</f>
        <v>41760.584374999999</v>
      </c>
    </row>
    <row r="1947" spans="1:21">
      <c r="A1947">
        <v>1945</v>
      </c>
      <c r="B1947" s="3" t="s">
        <v>1946</v>
      </c>
      <c r="C1947" s="3" t="s">
        <v>6055</v>
      </c>
      <c r="D1947" t="str" cm="1">
        <f t="array" ref="D19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47">
        <v>100000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 s="6">
        <f>Table1[[#This Row],[pledged]]/Table1[[#This Row],[goal]]</f>
        <v>3.4801799999999998</v>
      </c>
      <c r="Q1947" s="12">
        <f>Table1[[#This Row],[pledged]]/Table1[[#This Row],[backers_count]]</f>
        <v>511.79117647058825</v>
      </c>
      <c r="R1947" t="s">
        <v>8319</v>
      </c>
      <c r="S1947" t="s">
        <v>8349</v>
      </c>
      <c r="T1947" s="17">
        <f>(((Table1[[#This Row],[launched_at]]/60)/60)/24)+DATE(1970,1,1)</f>
        <v>42157.251828703709</v>
      </c>
      <c r="U1947" s="17">
        <f>(((Table1[[#This Row],[deadline]]/60)/60)/24)+DATE(1970,1,1)</f>
        <v>42197.251828703709</v>
      </c>
    </row>
    <row r="1948" spans="1:21">
      <c r="A1948">
        <v>1946</v>
      </c>
      <c r="B1948" s="3" t="s">
        <v>1947</v>
      </c>
      <c r="C1948" s="3" t="s">
        <v>6056</v>
      </c>
      <c r="D1948" t="str" cm="1">
        <f t="array" ref="D19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948">
        <v>7500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 s="6">
        <f>Table1[[#This Row],[pledged]]/Table1[[#This Row],[goal]]</f>
        <v>1.4974666666666667</v>
      </c>
      <c r="Q1948" s="12">
        <f>Table1[[#This Row],[pledged]]/Table1[[#This Row],[backers_count]]</f>
        <v>160.44285714285715</v>
      </c>
      <c r="R1948" t="s">
        <v>8319</v>
      </c>
      <c r="S1948" t="s">
        <v>8349</v>
      </c>
      <c r="T1948" s="17">
        <f>(((Table1[[#This Row],[launched_at]]/60)/60)/24)+DATE(1970,1,1)</f>
        <v>41689.150011574071</v>
      </c>
      <c r="U1948" s="17">
        <f>(((Table1[[#This Row],[deadline]]/60)/60)/24)+DATE(1970,1,1)</f>
        <v>41749.108344907407</v>
      </c>
    </row>
    <row r="1949" spans="1:21">
      <c r="A1949">
        <v>1947</v>
      </c>
      <c r="B1949" s="3" t="s">
        <v>1948</v>
      </c>
      <c r="C1949" s="3" t="s">
        <v>6057</v>
      </c>
      <c r="D1949" t="str" cm="1">
        <f t="array" ref="D19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1949">
        <v>800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 s="6">
        <f>Table1[[#This Row],[pledged]]/Table1[[#This Row],[goal]]</f>
        <v>1.0063375000000001</v>
      </c>
      <c r="Q1949" s="12">
        <f>Table1[[#This Row],[pledged]]/Table1[[#This Row],[backers_count]]</f>
        <v>35.003043478260871</v>
      </c>
      <c r="R1949" t="s">
        <v>8319</v>
      </c>
      <c r="S1949" t="s">
        <v>8349</v>
      </c>
      <c r="T1949" s="17">
        <f>(((Table1[[#This Row],[launched_at]]/60)/60)/24)+DATE(1970,1,1)</f>
        <v>40102.918055555558</v>
      </c>
      <c r="U1949" s="17">
        <f>(((Table1[[#This Row],[deadline]]/60)/60)/24)+DATE(1970,1,1)</f>
        <v>40140.249305555553</v>
      </c>
    </row>
    <row r="1950" spans="1:21">
      <c r="A1950">
        <v>1948</v>
      </c>
      <c r="B1950" s="3" t="s">
        <v>1949</v>
      </c>
      <c r="C1950" s="3" t="s">
        <v>6058</v>
      </c>
      <c r="D1950" t="str" cm="1">
        <f t="array" ref="D19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50">
        <v>100000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 s="6">
        <f>Table1[[#This Row],[pledged]]/Table1[[#This Row],[goal]]</f>
        <v>8.0021100000000001</v>
      </c>
      <c r="Q1950" s="12">
        <f>Table1[[#This Row],[pledged]]/Table1[[#This Row],[backers_count]]</f>
        <v>188.50671378091872</v>
      </c>
      <c r="R1950" t="s">
        <v>8319</v>
      </c>
      <c r="S1950" t="s">
        <v>8349</v>
      </c>
      <c r="T1950" s="17">
        <f>(((Table1[[#This Row],[launched_at]]/60)/60)/24)+DATE(1970,1,1)</f>
        <v>42473.604270833333</v>
      </c>
      <c r="U1950" s="17">
        <f>(((Table1[[#This Row],[deadline]]/60)/60)/24)+DATE(1970,1,1)</f>
        <v>42527.709722222222</v>
      </c>
    </row>
    <row r="1951" spans="1:21">
      <c r="A1951">
        <v>1949</v>
      </c>
      <c r="B1951" s="3" t="s">
        <v>1950</v>
      </c>
      <c r="C1951" s="3" t="s">
        <v>6059</v>
      </c>
      <c r="D1951" t="str" cm="1">
        <f t="array" ref="D19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51">
        <v>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 s="6">
        <f>Table1[[#This Row],[pledged]]/Table1[[#This Row],[goal]]</f>
        <v>1.0600260000000001</v>
      </c>
      <c r="Q1951" s="12">
        <f>Table1[[#This Row],[pledged]]/Table1[[#This Row],[backers_count]]</f>
        <v>56.204984093319197</v>
      </c>
      <c r="R1951" t="s">
        <v>8319</v>
      </c>
      <c r="S1951" t="s">
        <v>8349</v>
      </c>
      <c r="T1951" s="17">
        <f>(((Table1[[#This Row],[launched_at]]/60)/60)/24)+DATE(1970,1,1)</f>
        <v>41800.423043981478</v>
      </c>
      <c r="U1951" s="17">
        <f>(((Table1[[#This Row],[deadline]]/60)/60)/24)+DATE(1970,1,1)</f>
        <v>41830.423043981478</v>
      </c>
    </row>
    <row r="1952" spans="1:21">
      <c r="A1952">
        <v>1950</v>
      </c>
      <c r="B1952" s="3" t="s">
        <v>1951</v>
      </c>
      <c r="C1952" s="3" t="s">
        <v>6060</v>
      </c>
      <c r="D1952" t="str" cm="1">
        <f t="array" ref="D19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1952">
        <v>48000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 s="6">
        <f>Table1[[#This Row],[pledged]]/Table1[[#This Row],[goal]]</f>
        <v>2.0051866666666669</v>
      </c>
      <c r="Q1952" s="12">
        <f>Table1[[#This Row],[pledged]]/Table1[[#This Row],[backers_count]]</f>
        <v>51.3054157782516</v>
      </c>
      <c r="R1952" t="s">
        <v>8319</v>
      </c>
      <c r="S1952" t="s">
        <v>8349</v>
      </c>
      <c r="T1952" s="17">
        <f>(((Table1[[#This Row],[launched_at]]/60)/60)/24)+DATE(1970,1,1)</f>
        <v>40624.181400462963</v>
      </c>
      <c r="U1952" s="17">
        <f>(((Table1[[#This Row],[deadline]]/60)/60)/24)+DATE(1970,1,1)</f>
        <v>40655.181400462963</v>
      </c>
    </row>
    <row r="1953" spans="1:21">
      <c r="A1953">
        <v>1951</v>
      </c>
      <c r="B1953" s="3" t="s">
        <v>1952</v>
      </c>
      <c r="C1953" s="3" t="s">
        <v>6061</v>
      </c>
      <c r="D1953" t="str" cm="1">
        <f t="array" ref="D19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53">
        <v>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 s="6">
        <f>Table1[[#This Row],[pledged]]/Table1[[#This Row],[goal]]</f>
        <v>2.1244399999999999</v>
      </c>
      <c r="Q1953" s="12">
        <f>Table1[[#This Row],[pledged]]/Table1[[#This Row],[backers_count]]</f>
        <v>127.36450839328538</v>
      </c>
      <c r="R1953" t="s">
        <v>8319</v>
      </c>
      <c r="S1953" t="s">
        <v>8349</v>
      </c>
      <c r="T1953" s="17">
        <f>(((Table1[[#This Row],[launched_at]]/60)/60)/24)+DATE(1970,1,1)</f>
        <v>42651.420567129629</v>
      </c>
      <c r="U1953" s="17">
        <f>(((Table1[[#This Row],[deadline]]/60)/60)/24)+DATE(1970,1,1)</f>
        <v>42681.462233796294</v>
      </c>
    </row>
    <row r="1954" spans="1:21">
      <c r="A1954">
        <v>1952</v>
      </c>
      <c r="B1954" s="3" t="s">
        <v>1953</v>
      </c>
      <c r="C1954" s="3" t="s">
        <v>6062</v>
      </c>
      <c r="D1954" t="str" cm="1">
        <f t="array" ref="D19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1954">
        <v>35000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 s="6">
        <f>Table1[[#This Row],[pledged]]/Table1[[#This Row],[goal]]</f>
        <v>1.9847237142857144</v>
      </c>
      <c r="Q1954" s="12">
        <f>Table1[[#This Row],[pledged]]/Table1[[#This Row],[backers_count]]</f>
        <v>101.85532258064516</v>
      </c>
      <c r="R1954" t="s">
        <v>8319</v>
      </c>
      <c r="S1954" t="s">
        <v>8349</v>
      </c>
      <c r="T1954" s="17">
        <f>(((Table1[[#This Row],[launched_at]]/60)/60)/24)+DATE(1970,1,1)</f>
        <v>41526.60665509259</v>
      </c>
      <c r="U1954" s="17">
        <f>(((Table1[[#This Row],[deadline]]/60)/60)/24)+DATE(1970,1,1)</f>
        <v>41563.60665509259</v>
      </c>
    </row>
    <row r="1955" spans="1:21">
      <c r="A1955">
        <v>1953</v>
      </c>
      <c r="B1955" s="3" t="s">
        <v>1954</v>
      </c>
      <c r="C1955" s="3" t="s">
        <v>6063</v>
      </c>
      <c r="D1955" t="str" cm="1">
        <f t="array" ref="D19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955">
        <v>15000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 s="6">
        <f>Table1[[#This Row],[pledged]]/Table1[[#This Row],[goal]]</f>
        <v>2.2594666666666665</v>
      </c>
      <c r="Q1955" s="12">
        <f>Table1[[#This Row],[pledged]]/Table1[[#This Row],[backers_count]]</f>
        <v>230.55782312925169</v>
      </c>
      <c r="R1955" t="s">
        <v>8319</v>
      </c>
      <c r="S1955" t="s">
        <v>8349</v>
      </c>
      <c r="T1955" s="17">
        <f>(((Table1[[#This Row],[launched_at]]/60)/60)/24)+DATE(1970,1,1)</f>
        <v>40941.199826388889</v>
      </c>
      <c r="U1955" s="17">
        <f>(((Table1[[#This Row],[deadline]]/60)/60)/24)+DATE(1970,1,1)</f>
        <v>40970.125</v>
      </c>
    </row>
    <row r="1956" spans="1:21">
      <c r="A1956">
        <v>1954</v>
      </c>
      <c r="B1956" s="3" t="s">
        <v>1955</v>
      </c>
      <c r="C1956" s="3" t="s">
        <v>6064</v>
      </c>
      <c r="D1956" t="str" cm="1">
        <f t="array" ref="D19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56">
        <v>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 s="6">
        <f>Table1[[#This Row],[pledged]]/Table1[[#This Row],[goal]]</f>
        <v>6.9894800000000004</v>
      </c>
      <c r="Q1956" s="12">
        <f>Table1[[#This Row],[pledged]]/Table1[[#This Row],[backers_count]]</f>
        <v>842.10602409638557</v>
      </c>
      <c r="R1956" t="s">
        <v>8319</v>
      </c>
      <c r="S1956" t="s">
        <v>8349</v>
      </c>
      <c r="T1956" s="17">
        <f>(((Table1[[#This Row],[launched_at]]/60)/60)/24)+DATE(1970,1,1)</f>
        <v>42394.580740740741</v>
      </c>
      <c r="U1956" s="17">
        <f>(((Table1[[#This Row],[deadline]]/60)/60)/24)+DATE(1970,1,1)</f>
        <v>42441.208333333328</v>
      </c>
    </row>
    <row r="1957" spans="1:21">
      <c r="A1957">
        <v>1955</v>
      </c>
      <c r="B1957" s="3" t="s">
        <v>1956</v>
      </c>
      <c r="C1957" s="3" t="s">
        <v>6065</v>
      </c>
      <c r="D1957" t="str" cm="1">
        <f t="array" ref="D19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1957">
        <v>42000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 s="6">
        <f>Table1[[#This Row],[pledged]]/Table1[[#This Row],[goal]]</f>
        <v>3.9859528571428569</v>
      </c>
      <c r="Q1957" s="12">
        <f>Table1[[#This Row],[pledged]]/Table1[[#This Row],[backers_count]]</f>
        <v>577.27593103448271</v>
      </c>
      <c r="R1957" t="s">
        <v>8319</v>
      </c>
      <c r="S1957" t="s">
        <v>8349</v>
      </c>
      <c r="T1957" s="17">
        <f>(((Table1[[#This Row],[launched_at]]/60)/60)/24)+DATE(1970,1,1)</f>
        <v>41020.271770833337</v>
      </c>
      <c r="U1957" s="17">
        <f>(((Table1[[#This Row],[deadline]]/60)/60)/24)+DATE(1970,1,1)</f>
        <v>41052.791666666664</v>
      </c>
    </row>
    <row r="1958" spans="1:21">
      <c r="A1958">
        <v>1956</v>
      </c>
      <c r="B1958" s="3" t="s">
        <v>1957</v>
      </c>
      <c r="C1958" s="3" t="s">
        <v>6066</v>
      </c>
      <c r="D1958" t="str" cm="1">
        <f t="array" ref="D19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58">
        <v>60000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 s="6">
        <f>Table1[[#This Row],[pledged]]/Table1[[#This Row],[goal]]</f>
        <v>2.9403333333333332</v>
      </c>
      <c r="Q1958" s="12">
        <f>Table1[[#This Row],[pledged]]/Table1[[#This Row],[backers_count]]</f>
        <v>483.34246575342468</v>
      </c>
      <c r="R1958" t="s">
        <v>8319</v>
      </c>
      <c r="S1958" t="s">
        <v>8349</v>
      </c>
      <c r="T1958" s="17">
        <f>(((Table1[[#This Row],[launched_at]]/60)/60)/24)+DATE(1970,1,1)</f>
        <v>42067.923668981486</v>
      </c>
      <c r="U1958" s="17">
        <f>(((Table1[[#This Row],[deadline]]/60)/60)/24)+DATE(1970,1,1)</f>
        <v>42112.882002314815</v>
      </c>
    </row>
    <row r="1959" spans="1:21">
      <c r="A1959">
        <v>1957</v>
      </c>
      <c r="B1959" s="3" t="s">
        <v>1958</v>
      </c>
      <c r="C1959" s="3" t="s">
        <v>6067</v>
      </c>
      <c r="D1959" t="str" cm="1">
        <f t="array" ref="D19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959">
        <v>30000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 s="6">
        <f>Table1[[#This Row],[pledged]]/Table1[[#This Row],[goal]]</f>
        <v>1.6750470000000002</v>
      </c>
      <c r="Q1959" s="12">
        <f>Table1[[#This Row],[pledged]]/Table1[[#This Row],[backers_count]]</f>
        <v>76.138500000000008</v>
      </c>
      <c r="R1959" t="s">
        <v>8319</v>
      </c>
      <c r="S1959" t="s">
        <v>8349</v>
      </c>
      <c r="T1959" s="17">
        <f>(((Table1[[#This Row],[launched_at]]/60)/60)/24)+DATE(1970,1,1)</f>
        <v>41179.098530092589</v>
      </c>
      <c r="U1959" s="17">
        <f>(((Table1[[#This Row],[deadline]]/60)/60)/24)+DATE(1970,1,1)</f>
        <v>41209.098530092589</v>
      </c>
    </row>
    <row r="1960" spans="1:21">
      <c r="A1960">
        <v>1958</v>
      </c>
      <c r="B1960" s="3" t="s">
        <v>1959</v>
      </c>
      <c r="C1960" s="3" t="s">
        <v>6068</v>
      </c>
      <c r="D1960" t="str" cm="1">
        <f t="array" ref="D19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960">
        <v>7000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 s="6">
        <f>Table1[[#This Row],[pledged]]/Table1[[#This Row],[goal]]</f>
        <v>14.355717142857143</v>
      </c>
      <c r="Q1960" s="12">
        <f>Table1[[#This Row],[pledged]]/Table1[[#This Row],[backers_count]]</f>
        <v>74.107684365781708</v>
      </c>
      <c r="R1960" t="s">
        <v>8319</v>
      </c>
      <c r="S1960" t="s">
        <v>8349</v>
      </c>
      <c r="T1960" s="17">
        <f>(((Table1[[#This Row],[launched_at]]/60)/60)/24)+DATE(1970,1,1)</f>
        <v>41326.987974537034</v>
      </c>
      <c r="U1960" s="17">
        <f>(((Table1[[#This Row],[deadline]]/60)/60)/24)+DATE(1970,1,1)</f>
        <v>41356.94630787037</v>
      </c>
    </row>
    <row r="1961" spans="1:21">
      <c r="A1961">
        <v>1959</v>
      </c>
      <c r="B1961" s="3" t="s">
        <v>1960</v>
      </c>
      <c r="C1961" s="3" t="s">
        <v>6069</v>
      </c>
      <c r="D1961" t="str" cm="1">
        <f t="array" ref="D19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961">
        <v>10000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 s="6">
        <f>Table1[[#This Row],[pledged]]/Table1[[#This Row],[goal]]</f>
        <v>1.5673440000000001</v>
      </c>
      <c r="Q1961" s="12">
        <f>Table1[[#This Row],[pledged]]/Table1[[#This Row],[backers_count]]</f>
        <v>36.965660377358489</v>
      </c>
      <c r="R1961" t="s">
        <v>8319</v>
      </c>
      <c r="S1961" t="s">
        <v>8349</v>
      </c>
      <c r="T1961" s="17">
        <f>(((Table1[[#This Row],[launched_at]]/60)/60)/24)+DATE(1970,1,1)</f>
        <v>41871.845601851855</v>
      </c>
      <c r="U1961" s="17">
        <f>(((Table1[[#This Row],[deadline]]/60)/60)/24)+DATE(1970,1,1)</f>
        <v>41913</v>
      </c>
    </row>
    <row r="1962" spans="1:21">
      <c r="A1962">
        <v>1960</v>
      </c>
      <c r="B1962" s="3" t="s">
        <v>1961</v>
      </c>
      <c r="C1962" s="3" t="s">
        <v>6070</v>
      </c>
      <c r="D1962" t="str" cm="1">
        <f t="array" ref="D19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62">
        <v>70000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 s="6">
        <f>Table1[[#This Row],[pledged]]/Table1[[#This Row],[goal]]</f>
        <v>1.1790285714285715</v>
      </c>
      <c r="Q1962" s="12">
        <f>Table1[[#This Row],[pledged]]/Table1[[#This Row],[backers_count]]</f>
        <v>2500.969696969697</v>
      </c>
      <c r="R1962" t="s">
        <v>8319</v>
      </c>
      <c r="S1962" t="s">
        <v>8349</v>
      </c>
      <c r="T1962" s="17">
        <f>(((Table1[[#This Row],[launched_at]]/60)/60)/24)+DATE(1970,1,1)</f>
        <v>41964.362743055557</v>
      </c>
      <c r="U1962" s="17">
        <f>(((Table1[[#This Row],[deadline]]/60)/60)/24)+DATE(1970,1,1)</f>
        <v>41994.362743055557</v>
      </c>
    </row>
    <row r="1963" spans="1:21">
      <c r="A1963">
        <v>1961</v>
      </c>
      <c r="B1963" s="3" t="s">
        <v>1962</v>
      </c>
      <c r="C1963" s="3" t="s">
        <v>6071</v>
      </c>
      <c r="D1963" t="str" cm="1">
        <f t="array" ref="D19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963">
        <v>10000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 s="6">
        <f>Table1[[#This Row],[pledged]]/Table1[[#This Row],[goal]]</f>
        <v>11.053811999999999</v>
      </c>
      <c r="Q1963" s="12">
        <f>Table1[[#This Row],[pledged]]/Table1[[#This Row],[backers_count]]</f>
        <v>67.690214329454989</v>
      </c>
      <c r="R1963" t="s">
        <v>8319</v>
      </c>
      <c r="S1963" t="s">
        <v>8349</v>
      </c>
      <c r="T1963" s="17">
        <f>(((Table1[[#This Row],[launched_at]]/60)/60)/24)+DATE(1970,1,1)</f>
        <v>41148.194641203707</v>
      </c>
      <c r="U1963" s="17">
        <f>(((Table1[[#This Row],[deadline]]/60)/60)/24)+DATE(1970,1,1)</f>
        <v>41188.165972222225</v>
      </c>
    </row>
    <row r="1964" spans="1:21">
      <c r="A1964">
        <v>1962</v>
      </c>
      <c r="B1964" s="3" t="s">
        <v>1963</v>
      </c>
      <c r="C1964" s="3" t="s">
        <v>6072</v>
      </c>
      <c r="D1964" t="str" cm="1">
        <f t="array" ref="D19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1964">
        <v>10000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 s="6">
        <f>Table1[[#This Row],[pledged]]/Table1[[#This Row],[goal]]</f>
        <v>1.9292499999999999</v>
      </c>
      <c r="Q1964" s="12">
        <f>Table1[[#This Row],[pledged]]/Table1[[#This Row],[backers_count]]</f>
        <v>63.04738562091503</v>
      </c>
      <c r="R1964" t="s">
        <v>8319</v>
      </c>
      <c r="S1964" t="s">
        <v>8349</v>
      </c>
      <c r="T1964" s="17">
        <f>(((Table1[[#This Row],[launched_at]]/60)/60)/24)+DATE(1970,1,1)</f>
        <v>41742.780509259261</v>
      </c>
      <c r="U1964" s="17">
        <f>(((Table1[[#This Row],[deadline]]/60)/60)/24)+DATE(1970,1,1)</f>
        <v>41772.780509259261</v>
      </c>
    </row>
    <row r="1965" spans="1:21">
      <c r="A1965">
        <v>1963</v>
      </c>
      <c r="B1965" s="3" t="s">
        <v>1964</v>
      </c>
      <c r="C1965" s="3" t="s">
        <v>6073</v>
      </c>
      <c r="D1965" t="str" cm="1">
        <f t="array" ref="D19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965">
        <v>19000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 s="6">
        <f>Table1[[#This Row],[pledged]]/Table1[[#This Row],[goal]]</f>
        <v>1.268842105263158</v>
      </c>
      <c r="Q1965" s="12">
        <f>Table1[[#This Row],[pledged]]/Table1[[#This Row],[backers_count]]</f>
        <v>117.6</v>
      </c>
      <c r="R1965" t="s">
        <v>8319</v>
      </c>
      <c r="S1965" t="s">
        <v>8349</v>
      </c>
      <c r="T1965" s="17">
        <f>(((Table1[[#This Row],[launched_at]]/60)/60)/24)+DATE(1970,1,1)</f>
        <v>41863.429791666669</v>
      </c>
      <c r="U1965" s="17">
        <f>(((Table1[[#This Row],[deadline]]/60)/60)/24)+DATE(1970,1,1)</f>
        <v>41898.429791666669</v>
      </c>
    </row>
    <row r="1966" spans="1:21">
      <c r="A1966">
        <v>1964</v>
      </c>
      <c r="B1966" s="3" t="s">
        <v>1965</v>
      </c>
      <c r="C1966" s="3" t="s">
        <v>6074</v>
      </c>
      <c r="D1966" t="str" cm="1">
        <f t="array" ref="D19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66">
        <v>89200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 s="6">
        <f>Table1[[#This Row],[pledged]]/Table1[[#This Row],[goal]]</f>
        <v>2.5957748878923765</v>
      </c>
      <c r="Q1966" s="12">
        <f>Table1[[#This Row],[pledged]]/Table1[[#This Row],[backers_count]]</f>
        <v>180.75185011709601</v>
      </c>
      <c r="R1966" t="s">
        <v>8319</v>
      </c>
      <c r="S1966" t="s">
        <v>8349</v>
      </c>
      <c r="T1966" s="17">
        <f>(((Table1[[#This Row],[launched_at]]/60)/60)/24)+DATE(1970,1,1)</f>
        <v>42452.272824074069</v>
      </c>
      <c r="U1966" s="17">
        <f>(((Table1[[#This Row],[deadline]]/60)/60)/24)+DATE(1970,1,1)</f>
        <v>42482.272824074069</v>
      </c>
    </row>
    <row r="1967" spans="1:21">
      <c r="A1967">
        <v>1965</v>
      </c>
      <c r="B1967" s="3" t="s">
        <v>1966</v>
      </c>
      <c r="C1967" s="3" t="s">
        <v>6075</v>
      </c>
      <c r="D1967" t="str" cm="1">
        <f t="array" ref="D19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967">
        <v>5000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 s="6">
        <f>Table1[[#This Row],[pledged]]/Table1[[#This Row],[goal]]</f>
        <v>2.6227999999999998</v>
      </c>
      <c r="Q1967" s="12">
        <f>Table1[[#This Row],[pledged]]/Table1[[#This Row],[backers_count]]</f>
        <v>127.32038834951456</v>
      </c>
      <c r="R1967" t="s">
        <v>8319</v>
      </c>
      <c r="S1967" t="s">
        <v>8349</v>
      </c>
      <c r="T1967" s="17">
        <f>(((Table1[[#This Row],[launched_at]]/60)/60)/24)+DATE(1970,1,1)</f>
        <v>40898.089236111111</v>
      </c>
      <c r="U1967" s="17">
        <f>(((Table1[[#This Row],[deadline]]/60)/60)/24)+DATE(1970,1,1)</f>
        <v>40920.041666666664</v>
      </c>
    </row>
    <row r="1968" spans="1:21">
      <c r="A1968">
        <v>1966</v>
      </c>
      <c r="B1968" s="3" t="s">
        <v>1967</v>
      </c>
      <c r="C1968" s="3" t="s">
        <v>6076</v>
      </c>
      <c r="D1968" t="str" cm="1">
        <f t="array" ref="D19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68">
        <v>100000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 s="6">
        <f>Table1[[#This Row],[pledged]]/Table1[[#This Row],[goal]]</f>
        <v>2.0674309000000002</v>
      </c>
      <c r="Q1968" s="12">
        <f>Table1[[#This Row],[pledged]]/Table1[[#This Row],[backers_count]]</f>
        <v>136.6444745538665</v>
      </c>
      <c r="R1968" t="s">
        <v>8319</v>
      </c>
      <c r="S1968" t="s">
        <v>8349</v>
      </c>
      <c r="T1968" s="17">
        <f>(((Table1[[#This Row],[launched_at]]/60)/60)/24)+DATE(1970,1,1)</f>
        <v>41835.540486111109</v>
      </c>
      <c r="U1968" s="17">
        <f>(((Table1[[#This Row],[deadline]]/60)/60)/24)+DATE(1970,1,1)</f>
        <v>41865.540486111109</v>
      </c>
    </row>
    <row r="1969" spans="1:21">
      <c r="A1969">
        <v>1967</v>
      </c>
      <c r="B1969" s="3" t="s">
        <v>1968</v>
      </c>
      <c r="C1969" s="3" t="s">
        <v>6077</v>
      </c>
      <c r="D1969" t="str" cm="1">
        <f t="array" ref="D19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969">
        <v>20000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 s="6">
        <f>Table1[[#This Row],[pledged]]/Table1[[#This Row],[goal]]</f>
        <v>3.7012999999999998</v>
      </c>
      <c r="Q1969" s="12">
        <f>Table1[[#This Row],[pledged]]/Table1[[#This Row],[backers_count]]</f>
        <v>182.78024691358024</v>
      </c>
      <c r="R1969" t="s">
        <v>8319</v>
      </c>
      <c r="S1969" t="s">
        <v>8349</v>
      </c>
      <c r="T1969" s="17">
        <f>(((Table1[[#This Row],[launched_at]]/60)/60)/24)+DATE(1970,1,1)</f>
        <v>41730.663530092592</v>
      </c>
      <c r="U1969" s="17">
        <f>(((Table1[[#This Row],[deadline]]/60)/60)/24)+DATE(1970,1,1)</f>
        <v>41760.663530092592</v>
      </c>
    </row>
    <row r="1970" spans="1:21">
      <c r="A1970">
        <v>1968</v>
      </c>
      <c r="B1970" s="3" t="s">
        <v>1969</v>
      </c>
      <c r="C1970" s="3" t="s">
        <v>6078</v>
      </c>
      <c r="D1970" t="str" cm="1">
        <f t="array" ref="D19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70">
        <v>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 s="6">
        <f>Table1[[#This Row],[pledged]]/Table1[[#This Row],[goal]]</f>
        <v>2.8496600000000001</v>
      </c>
      <c r="Q1970" s="12">
        <f>Table1[[#This Row],[pledged]]/Table1[[#This Row],[backers_count]]</f>
        <v>279.37843137254902</v>
      </c>
      <c r="R1970" t="s">
        <v>8319</v>
      </c>
      <c r="S1970" t="s">
        <v>8349</v>
      </c>
      <c r="T1970" s="17">
        <f>(((Table1[[#This Row],[launched_at]]/60)/60)/24)+DATE(1970,1,1)</f>
        <v>42676.586979166663</v>
      </c>
      <c r="U1970" s="17">
        <f>(((Table1[[#This Row],[deadline]]/60)/60)/24)+DATE(1970,1,1)</f>
        <v>42707.628645833334</v>
      </c>
    </row>
    <row r="1971" spans="1:21">
      <c r="A1971">
        <v>1969</v>
      </c>
      <c r="B1971" s="3" t="s">
        <v>1970</v>
      </c>
      <c r="C1971" s="3" t="s">
        <v>6079</v>
      </c>
      <c r="D1971" t="str" cm="1">
        <f t="array" ref="D19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971">
        <v>20000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 s="6">
        <f>Table1[[#This Row],[pledged]]/Table1[[#This Row],[goal]]</f>
        <v>5.7907999999999999</v>
      </c>
      <c r="Q1971" s="12">
        <f>Table1[[#This Row],[pledged]]/Table1[[#This Row],[backers_count]]</f>
        <v>61.375728669846318</v>
      </c>
      <c r="R1971" t="s">
        <v>8319</v>
      </c>
      <c r="S1971" t="s">
        <v>8349</v>
      </c>
      <c r="T1971" s="17">
        <f>(((Table1[[#This Row],[launched_at]]/60)/60)/24)+DATE(1970,1,1)</f>
        <v>42557.792453703703</v>
      </c>
      <c r="U1971" s="17">
        <f>(((Table1[[#This Row],[deadline]]/60)/60)/24)+DATE(1970,1,1)</f>
        <v>42587.792453703703</v>
      </c>
    </row>
    <row r="1972" spans="1:21">
      <c r="A1972">
        <v>1970</v>
      </c>
      <c r="B1972" s="3" t="s">
        <v>1971</v>
      </c>
      <c r="C1972" s="3" t="s">
        <v>6080</v>
      </c>
      <c r="D1972" t="str" cm="1">
        <f t="array" ref="D19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972">
        <v>5000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 s="6">
        <f>Table1[[#This Row],[pledged]]/Table1[[#This Row],[goal]]</f>
        <v>11.318</v>
      </c>
      <c r="Q1972" s="12">
        <f>Table1[[#This Row],[pledged]]/Table1[[#This Row],[backers_count]]</f>
        <v>80.727532097004286</v>
      </c>
      <c r="R1972" t="s">
        <v>8319</v>
      </c>
      <c r="S1972" t="s">
        <v>8349</v>
      </c>
      <c r="T1972" s="17">
        <f>(((Table1[[#This Row],[launched_at]]/60)/60)/24)+DATE(1970,1,1)</f>
        <v>41324.193298611113</v>
      </c>
      <c r="U1972" s="17">
        <f>(((Table1[[#This Row],[deadline]]/60)/60)/24)+DATE(1970,1,1)</f>
        <v>41384.151631944449</v>
      </c>
    </row>
    <row r="1973" spans="1:21">
      <c r="A1973">
        <v>1971</v>
      </c>
      <c r="B1973" s="3" t="s">
        <v>1972</v>
      </c>
      <c r="C1973" s="3" t="s">
        <v>6081</v>
      </c>
      <c r="D1973" t="str" cm="1">
        <f t="array" ref="D19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73">
        <v>400000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 s="6">
        <f>Table1[[#This Row],[pledged]]/Table1[[#This Row],[goal]]</f>
        <v>2.6302771750000002</v>
      </c>
      <c r="Q1973" s="12">
        <f>Table1[[#This Row],[pledged]]/Table1[[#This Row],[backers_count]]</f>
        <v>272.35590732591254</v>
      </c>
      <c r="R1973" t="s">
        <v>8319</v>
      </c>
      <c r="S1973" t="s">
        <v>8349</v>
      </c>
      <c r="T1973" s="17">
        <f>(((Table1[[#This Row],[launched_at]]/60)/60)/24)+DATE(1970,1,1)</f>
        <v>41561.500706018516</v>
      </c>
      <c r="U1973" s="17">
        <f>(((Table1[[#This Row],[deadline]]/60)/60)/24)+DATE(1970,1,1)</f>
        <v>41593.166666666664</v>
      </c>
    </row>
    <row r="1974" spans="1:21">
      <c r="A1974">
        <v>1972</v>
      </c>
      <c r="B1974" s="3" t="s">
        <v>1973</v>
      </c>
      <c r="C1974" s="3" t="s">
        <v>6082</v>
      </c>
      <c r="D1974" t="str" cm="1">
        <f t="array" ref="D19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74">
        <v>2500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 s="6">
        <f>Table1[[#This Row],[pledged]]/Table1[[#This Row],[goal]]</f>
        <v>6.7447999999999997</v>
      </c>
      <c r="Q1974" s="12">
        <f>Table1[[#This Row],[pledged]]/Table1[[#This Row],[backers_count]]</f>
        <v>70.848739495798313</v>
      </c>
      <c r="R1974" t="s">
        <v>8319</v>
      </c>
      <c r="S1974" t="s">
        <v>8349</v>
      </c>
      <c r="T1974" s="17">
        <f>(((Table1[[#This Row],[launched_at]]/60)/60)/24)+DATE(1970,1,1)</f>
        <v>41201.012083333335</v>
      </c>
      <c r="U1974" s="17">
        <f>(((Table1[[#This Row],[deadline]]/60)/60)/24)+DATE(1970,1,1)</f>
        <v>41231.053749999999</v>
      </c>
    </row>
    <row r="1975" spans="1:21">
      <c r="A1975">
        <v>1973</v>
      </c>
      <c r="B1975" s="3" t="s">
        <v>1974</v>
      </c>
      <c r="C1975" s="3" t="s">
        <v>6083</v>
      </c>
      <c r="D1975" t="str" cm="1">
        <f t="array" ref="D19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75">
        <v>198000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 s="6">
        <f>Table1[[#This Row],[pledged]]/Table1[[#This Row],[goal]]</f>
        <v>2.5683081313131315</v>
      </c>
      <c r="Q1975" s="12">
        <f>Table1[[#This Row],[pledged]]/Table1[[#This Row],[backers_count]]</f>
        <v>247.94003412969283</v>
      </c>
      <c r="R1975" t="s">
        <v>8319</v>
      </c>
      <c r="S1975" t="s">
        <v>8349</v>
      </c>
      <c r="T1975" s="17">
        <f>(((Table1[[#This Row],[launched_at]]/60)/60)/24)+DATE(1970,1,1)</f>
        <v>42549.722962962958</v>
      </c>
      <c r="U1975" s="17">
        <f>(((Table1[[#This Row],[deadline]]/60)/60)/24)+DATE(1970,1,1)</f>
        <v>42588.291666666672</v>
      </c>
    </row>
    <row r="1976" spans="1:21">
      <c r="A1976">
        <v>1974</v>
      </c>
      <c r="B1976" s="3" t="s">
        <v>1975</v>
      </c>
      <c r="C1976" s="3" t="s">
        <v>6084</v>
      </c>
      <c r="D1976" t="str" cm="1">
        <f t="array" ref="D19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1976">
        <v>20000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 s="6">
        <f>Table1[[#This Row],[pledged]]/Table1[[#This Row],[goal]]</f>
        <v>3.7549600000000001</v>
      </c>
      <c r="Q1976" s="12">
        <f>Table1[[#This Row],[pledged]]/Table1[[#This Row],[backers_count]]</f>
        <v>186.81393034825871</v>
      </c>
      <c r="R1976" t="s">
        <v>8319</v>
      </c>
      <c r="S1976" t="s">
        <v>8349</v>
      </c>
      <c r="T1976" s="17">
        <f>(((Table1[[#This Row],[launched_at]]/60)/60)/24)+DATE(1970,1,1)</f>
        <v>41445.334131944444</v>
      </c>
      <c r="U1976" s="17">
        <f>(((Table1[[#This Row],[deadline]]/60)/60)/24)+DATE(1970,1,1)</f>
        <v>41505.334131944444</v>
      </c>
    </row>
    <row r="1977" spans="1:21">
      <c r="A1977">
        <v>1975</v>
      </c>
      <c r="B1977" s="3" t="s">
        <v>1976</v>
      </c>
      <c r="C1977" s="3" t="s">
        <v>6085</v>
      </c>
      <c r="D1977" t="str" cm="1">
        <f t="array" ref="D19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977">
        <v>16000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 s="6">
        <f>Table1[[#This Row],[pledged]]/Table1[[#This Row],[goal]]</f>
        <v>2.0870837499999997</v>
      </c>
      <c r="Q1977" s="12">
        <f>Table1[[#This Row],[pledged]]/Table1[[#This Row],[backers_count]]</f>
        <v>131.98948616600788</v>
      </c>
      <c r="R1977" t="s">
        <v>8319</v>
      </c>
      <c r="S1977" t="s">
        <v>8349</v>
      </c>
      <c r="T1977" s="17">
        <f>(((Table1[[#This Row],[launched_at]]/60)/60)/24)+DATE(1970,1,1)</f>
        <v>41313.755219907405</v>
      </c>
      <c r="U1977" s="17">
        <f>(((Table1[[#This Row],[deadline]]/60)/60)/24)+DATE(1970,1,1)</f>
        <v>41343.755219907405</v>
      </c>
    </row>
    <row r="1978" spans="1:21">
      <c r="A1978">
        <v>1976</v>
      </c>
      <c r="B1978" s="3" t="s">
        <v>1977</v>
      </c>
      <c r="C1978" s="3" t="s">
        <v>6086</v>
      </c>
      <c r="D1978" t="str" cm="1">
        <f t="array" ref="D19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78">
        <v>4000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 s="6">
        <f>Table1[[#This Row],[pledged]]/Table1[[#This Row],[goal]]</f>
        <v>3.4660000000000002</v>
      </c>
      <c r="Q1978" s="12">
        <f>Table1[[#This Row],[pledged]]/Table1[[#This Row],[backers_count]]</f>
        <v>29.310782241014799</v>
      </c>
      <c r="R1978" t="s">
        <v>8319</v>
      </c>
      <c r="S1978" t="s">
        <v>8349</v>
      </c>
      <c r="T1978" s="17">
        <f>(((Table1[[#This Row],[launched_at]]/60)/60)/24)+DATE(1970,1,1)</f>
        <v>41438.899594907409</v>
      </c>
      <c r="U1978" s="17">
        <f>(((Table1[[#This Row],[deadline]]/60)/60)/24)+DATE(1970,1,1)</f>
        <v>41468.899594907409</v>
      </c>
    </row>
    <row r="1979" spans="1:21">
      <c r="A1979">
        <v>1977</v>
      </c>
      <c r="B1979" s="3" t="s">
        <v>1978</v>
      </c>
      <c r="C1979" s="3" t="s">
        <v>6087</v>
      </c>
      <c r="D1979" t="str" cm="1">
        <f t="array" ref="D19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79">
        <v>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 s="6">
        <f>Table1[[#This Row],[pledged]]/Table1[[#This Row],[goal]]</f>
        <v>4.0232999999999999</v>
      </c>
      <c r="Q1979" s="12">
        <f>Table1[[#This Row],[pledged]]/Table1[[#This Row],[backers_count]]</f>
        <v>245.02436053593178</v>
      </c>
      <c r="R1979" t="s">
        <v>8319</v>
      </c>
      <c r="S1979" t="s">
        <v>8349</v>
      </c>
      <c r="T1979" s="17">
        <f>(((Table1[[#This Row],[launched_at]]/60)/60)/24)+DATE(1970,1,1)</f>
        <v>42311.216898148152</v>
      </c>
      <c r="U1979" s="17">
        <f>(((Table1[[#This Row],[deadline]]/60)/60)/24)+DATE(1970,1,1)</f>
        <v>42357.332638888889</v>
      </c>
    </row>
    <row r="1980" spans="1:21">
      <c r="A1980">
        <v>1978</v>
      </c>
      <c r="B1980" s="3" t="s">
        <v>1979</v>
      </c>
      <c r="C1980" s="3" t="s">
        <v>6088</v>
      </c>
      <c r="D1980" t="str" cm="1">
        <f t="array" ref="D19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80">
        <v>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 s="6">
        <f>Table1[[#This Row],[pledged]]/Table1[[#This Row],[goal]]</f>
        <v>10.2684514</v>
      </c>
      <c r="Q1980" s="12">
        <f>Table1[[#This Row],[pledged]]/Table1[[#This Row],[backers_count]]</f>
        <v>1323.2540463917526</v>
      </c>
      <c r="R1980" t="s">
        <v>8319</v>
      </c>
      <c r="S1980" t="s">
        <v>8349</v>
      </c>
      <c r="T1980" s="17">
        <f>(((Table1[[#This Row],[launched_at]]/60)/60)/24)+DATE(1970,1,1)</f>
        <v>41039.225601851853</v>
      </c>
      <c r="U1980" s="17">
        <f>(((Table1[[#This Row],[deadline]]/60)/60)/24)+DATE(1970,1,1)</f>
        <v>41072.291666666664</v>
      </c>
    </row>
    <row r="1981" spans="1:21">
      <c r="A1981">
        <v>1979</v>
      </c>
      <c r="B1981" s="3" t="s">
        <v>1980</v>
      </c>
      <c r="C1981" s="3" t="s">
        <v>6089</v>
      </c>
      <c r="D1981" t="str" cm="1">
        <f t="array" ref="D19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81">
        <v>200000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 s="6">
        <f>Table1[[#This Row],[pledged]]/Table1[[#This Row],[goal]]</f>
        <v>1.14901155</v>
      </c>
      <c r="Q1981" s="12">
        <f>Table1[[#This Row],[pledged]]/Table1[[#This Row],[backers_count]]</f>
        <v>282.65966789667897</v>
      </c>
      <c r="R1981" t="s">
        <v>8319</v>
      </c>
      <c r="S1981" t="s">
        <v>8349</v>
      </c>
      <c r="T1981" s="17">
        <f>(((Table1[[#This Row],[launched_at]]/60)/60)/24)+DATE(1970,1,1)</f>
        <v>42290.460023148145</v>
      </c>
      <c r="U1981" s="17">
        <f>(((Table1[[#This Row],[deadline]]/60)/60)/24)+DATE(1970,1,1)</f>
        <v>42327.207638888889</v>
      </c>
    </row>
    <row r="1982" spans="1:21">
      <c r="A1982">
        <v>1980</v>
      </c>
      <c r="B1982" s="3" t="s">
        <v>1981</v>
      </c>
      <c r="C1982" s="3" t="s">
        <v>6090</v>
      </c>
      <c r="D1982" t="str" cm="1">
        <f t="array" ref="D19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82">
        <v>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 s="6">
        <f>Table1[[#This Row],[pledged]]/Table1[[#This Row],[goal]]</f>
        <v>3.5482402000000004</v>
      </c>
      <c r="Q1982" s="12">
        <f>Table1[[#This Row],[pledged]]/Table1[[#This Row],[backers_count]]</f>
        <v>91.214401028277635</v>
      </c>
      <c r="R1982" t="s">
        <v>8319</v>
      </c>
      <c r="S1982" t="s">
        <v>8349</v>
      </c>
      <c r="T1982" s="17">
        <f>(((Table1[[#This Row],[launched_at]]/60)/60)/24)+DATE(1970,1,1)</f>
        <v>42423.542384259257</v>
      </c>
      <c r="U1982" s="17">
        <f>(((Table1[[#This Row],[deadline]]/60)/60)/24)+DATE(1970,1,1)</f>
        <v>42463.500717592593</v>
      </c>
    </row>
    <row r="1983" spans="1:21">
      <c r="A1983">
        <v>1981</v>
      </c>
      <c r="B1983" s="3" t="s">
        <v>1982</v>
      </c>
      <c r="C1983" s="3" t="s">
        <v>6091</v>
      </c>
      <c r="D1983" t="str" cm="1">
        <f t="array" ref="D19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983">
        <v>7500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 s="6">
        <f>Table1[[#This Row],[pledged]]/Table1[[#This Row],[goal]]</f>
        <v>5.0799999999999998E-2</v>
      </c>
      <c r="Q1983" s="12">
        <f>Table1[[#This Row],[pledged]]/Table1[[#This Row],[backers_count]]</f>
        <v>31.75</v>
      </c>
      <c r="R1983" t="s">
        <v>8338</v>
      </c>
      <c r="S1983" t="s">
        <v>8350</v>
      </c>
      <c r="T1983" s="17">
        <f>(((Table1[[#This Row],[launched_at]]/60)/60)/24)+DATE(1970,1,1)</f>
        <v>41799.725289351853</v>
      </c>
      <c r="U1983" s="17">
        <f>(((Table1[[#This Row],[deadline]]/60)/60)/24)+DATE(1970,1,1)</f>
        <v>41829.725289351853</v>
      </c>
    </row>
    <row r="1984" spans="1:21">
      <c r="A1984">
        <v>1982</v>
      </c>
      <c r="B1984" s="3" t="s">
        <v>1983</v>
      </c>
      <c r="C1984" s="3" t="s">
        <v>6092</v>
      </c>
      <c r="D1984" t="str" cm="1">
        <f t="array" ref="D19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84">
        <v>180000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 s="6">
        <f>Table1[[#This Row],[pledged]]/Table1[[#This Row],[goal]]</f>
        <v>0</v>
      </c>
      <c r="Q1984" s="12" t="e">
        <f>Table1[[#This Row],[pledged]]/Table1[[#This Row],[backers_count]]</f>
        <v>#DIV/0!</v>
      </c>
      <c r="R1984" t="s">
        <v>8338</v>
      </c>
      <c r="S1984" t="s">
        <v>8350</v>
      </c>
      <c r="T1984" s="17">
        <f>(((Table1[[#This Row],[launched_at]]/60)/60)/24)+DATE(1970,1,1)</f>
        <v>42678.586655092593</v>
      </c>
      <c r="U1984" s="17">
        <f>(((Table1[[#This Row],[deadline]]/60)/60)/24)+DATE(1970,1,1)</f>
        <v>42708.628321759257</v>
      </c>
    </row>
    <row r="1985" spans="1:21">
      <c r="A1985">
        <v>1983</v>
      </c>
      <c r="B1985" s="3" t="s">
        <v>1984</v>
      </c>
      <c r="C1985" s="3" t="s">
        <v>6093</v>
      </c>
      <c r="D1985" t="str" cm="1">
        <f t="array" ref="D19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1985">
        <v>33000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 s="6">
        <f>Table1[[#This Row],[pledged]]/Table1[[#This Row],[goal]]</f>
        <v>4.2999999999999997E-2</v>
      </c>
      <c r="Q1985" s="12">
        <f>Table1[[#This Row],[pledged]]/Table1[[#This Row],[backers_count]]</f>
        <v>88.6875</v>
      </c>
      <c r="R1985" t="s">
        <v>8338</v>
      </c>
      <c r="S1985" t="s">
        <v>8350</v>
      </c>
      <c r="T1985" s="17">
        <f>(((Table1[[#This Row],[launched_at]]/60)/60)/24)+DATE(1970,1,1)</f>
        <v>42593.011782407411</v>
      </c>
      <c r="U1985" s="17">
        <f>(((Table1[[#This Row],[deadline]]/60)/60)/24)+DATE(1970,1,1)</f>
        <v>42615.291666666672</v>
      </c>
    </row>
    <row r="1986" spans="1:21" ht="43.2">
      <c r="A1986">
        <v>1984</v>
      </c>
      <c r="B1986" s="3" t="s">
        <v>1985</v>
      </c>
      <c r="C1986" s="3" t="s">
        <v>6094</v>
      </c>
      <c r="D1986" t="str" cm="1">
        <f t="array" ref="D19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1986">
        <v>15000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 s="6">
        <f>Table1[[#This Row],[pledged]]/Table1[[#This Row],[goal]]</f>
        <v>0.21146666666666666</v>
      </c>
      <c r="Q1986" s="12">
        <f>Table1[[#This Row],[pledged]]/Table1[[#This Row],[backers_count]]</f>
        <v>453.14285714285717</v>
      </c>
      <c r="R1986" t="s">
        <v>8338</v>
      </c>
      <c r="S1986" t="s">
        <v>8350</v>
      </c>
      <c r="T1986" s="17">
        <f>(((Table1[[#This Row],[launched_at]]/60)/60)/24)+DATE(1970,1,1)</f>
        <v>41913.790289351848</v>
      </c>
      <c r="U1986" s="17">
        <f>(((Table1[[#This Row],[deadline]]/60)/60)/24)+DATE(1970,1,1)</f>
        <v>41973.831956018519</v>
      </c>
    </row>
    <row r="1987" spans="1:21">
      <c r="A1987">
        <v>1985</v>
      </c>
      <c r="B1987" s="3" t="s">
        <v>1986</v>
      </c>
      <c r="C1987" s="3" t="s">
        <v>6095</v>
      </c>
      <c r="D1987" t="str" cm="1">
        <f t="array" ref="D19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87">
        <v>1600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 s="6">
        <f>Table1[[#This Row],[pledged]]/Table1[[#This Row],[goal]]</f>
        <v>3.1875000000000001E-2</v>
      </c>
      <c r="Q1987" s="12">
        <f>Table1[[#This Row],[pledged]]/Table1[[#This Row],[backers_count]]</f>
        <v>12.75</v>
      </c>
      <c r="R1987" t="s">
        <v>8338</v>
      </c>
      <c r="S1987" t="s">
        <v>8350</v>
      </c>
      <c r="T1987" s="17">
        <f>(((Table1[[#This Row],[launched_at]]/60)/60)/24)+DATE(1970,1,1)</f>
        <v>42555.698738425926</v>
      </c>
      <c r="U1987" s="17">
        <f>(((Table1[[#This Row],[deadline]]/60)/60)/24)+DATE(1970,1,1)</f>
        <v>42584.958333333328</v>
      </c>
    </row>
    <row r="1988" spans="1:21">
      <c r="A1988">
        <v>1986</v>
      </c>
      <c r="B1988" s="3" t="s">
        <v>1987</v>
      </c>
      <c r="C1988" s="3" t="s">
        <v>6096</v>
      </c>
      <c r="D1988" t="str" cm="1">
        <f t="array" ref="D19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88">
        <v>2000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 s="6">
        <f>Table1[[#This Row],[pledged]]/Table1[[#This Row],[goal]]</f>
        <v>5.0000000000000001E-4</v>
      </c>
      <c r="Q1988" s="12">
        <f>Table1[[#This Row],[pledged]]/Table1[[#This Row],[backers_count]]</f>
        <v>1</v>
      </c>
      <c r="R1988" t="s">
        <v>8338</v>
      </c>
      <c r="S1988" t="s">
        <v>8350</v>
      </c>
      <c r="T1988" s="17">
        <f>(((Table1[[#This Row],[launched_at]]/60)/60)/24)+DATE(1970,1,1)</f>
        <v>42413.433831018512</v>
      </c>
      <c r="U1988" s="17">
        <f>(((Table1[[#This Row],[deadline]]/60)/60)/24)+DATE(1970,1,1)</f>
        <v>42443.392164351855</v>
      </c>
    </row>
    <row r="1989" spans="1:21">
      <c r="A1989">
        <v>1987</v>
      </c>
      <c r="B1989" s="3" t="s">
        <v>1988</v>
      </c>
      <c r="C1989" s="3" t="s">
        <v>6097</v>
      </c>
      <c r="D1989" t="str" cm="1">
        <f t="array" ref="D19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989">
        <v>5500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 s="6">
        <f>Table1[[#This Row],[pledged]]/Table1[[#This Row],[goal]]</f>
        <v>0.42472727272727273</v>
      </c>
      <c r="Q1989" s="12">
        <f>Table1[[#This Row],[pledged]]/Table1[[#This Row],[backers_count]]</f>
        <v>83.428571428571431</v>
      </c>
      <c r="R1989" t="s">
        <v>8338</v>
      </c>
      <c r="S1989" t="s">
        <v>8350</v>
      </c>
      <c r="T1989" s="17">
        <f>(((Table1[[#This Row],[launched_at]]/60)/60)/24)+DATE(1970,1,1)</f>
        <v>42034.639768518522</v>
      </c>
      <c r="U1989" s="17">
        <f>(((Table1[[#This Row],[deadline]]/60)/60)/24)+DATE(1970,1,1)</f>
        <v>42064.639768518522</v>
      </c>
    </row>
    <row r="1990" spans="1:21">
      <c r="A1990">
        <v>1988</v>
      </c>
      <c r="B1990" s="3" t="s">
        <v>1989</v>
      </c>
      <c r="C1990" s="3" t="s">
        <v>6098</v>
      </c>
      <c r="D1990" t="str" cm="1">
        <f t="array" ref="D19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990">
        <v>6000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 s="6">
        <f>Table1[[#This Row],[pledged]]/Table1[[#This Row],[goal]]</f>
        <v>4.1666666666666666E-3</v>
      </c>
      <c r="Q1990" s="12">
        <f>Table1[[#This Row],[pledged]]/Table1[[#This Row],[backers_count]]</f>
        <v>25</v>
      </c>
      <c r="R1990" t="s">
        <v>8338</v>
      </c>
      <c r="S1990" t="s">
        <v>8350</v>
      </c>
      <c r="T1990" s="17">
        <f>(((Table1[[#This Row],[launched_at]]/60)/60)/24)+DATE(1970,1,1)</f>
        <v>42206.763217592597</v>
      </c>
      <c r="U1990" s="17">
        <f>(((Table1[[#This Row],[deadline]]/60)/60)/24)+DATE(1970,1,1)</f>
        <v>42236.763217592597</v>
      </c>
    </row>
    <row r="1991" spans="1:21">
      <c r="A1991">
        <v>1989</v>
      </c>
      <c r="B1991" s="3" t="s">
        <v>1990</v>
      </c>
      <c r="C1991" s="3" t="s">
        <v>6099</v>
      </c>
      <c r="D1991" t="str" cm="1">
        <f t="array" ref="D19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991">
        <v>5000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 s="6">
        <f>Table1[[#This Row],[pledged]]/Table1[[#This Row],[goal]]</f>
        <v>0.01</v>
      </c>
      <c r="Q1991" s="12">
        <f>Table1[[#This Row],[pledged]]/Table1[[#This Row],[backers_count]]</f>
        <v>50</v>
      </c>
      <c r="R1991" t="s">
        <v>8338</v>
      </c>
      <c r="S1991" t="s">
        <v>8350</v>
      </c>
      <c r="T1991" s="17">
        <f>(((Table1[[#This Row],[launched_at]]/60)/60)/24)+DATE(1970,1,1)</f>
        <v>42685.680648148147</v>
      </c>
      <c r="U1991" s="17">
        <f>(((Table1[[#This Row],[deadline]]/60)/60)/24)+DATE(1970,1,1)</f>
        <v>42715.680648148147</v>
      </c>
    </row>
    <row r="1992" spans="1:21">
      <c r="A1992">
        <v>1990</v>
      </c>
      <c r="B1992" s="3" t="s">
        <v>1991</v>
      </c>
      <c r="C1992" s="3" t="s">
        <v>6100</v>
      </c>
      <c r="D1992" t="str" cm="1">
        <f t="array" ref="D19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92">
        <v>3000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 s="6">
        <f>Table1[[#This Row],[pledged]]/Table1[[#This Row],[goal]]</f>
        <v>0.16966666666666666</v>
      </c>
      <c r="Q1992" s="12">
        <f>Table1[[#This Row],[pledged]]/Table1[[#This Row],[backers_count]]</f>
        <v>101.8</v>
      </c>
      <c r="R1992" t="s">
        <v>8338</v>
      </c>
      <c r="S1992" t="s">
        <v>8350</v>
      </c>
      <c r="T1992" s="17">
        <f>(((Table1[[#This Row],[launched_at]]/60)/60)/24)+DATE(1970,1,1)</f>
        <v>42398.195972222224</v>
      </c>
      <c r="U1992" s="17">
        <f>(((Table1[[#This Row],[deadline]]/60)/60)/24)+DATE(1970,1,1)</f>
        <v>42413.195972222224</v>
      </c>
    </row>
    <row r="1993" spans="1:21">
      <c r="A1993">
        <v>1991</v>
      </c>
      <c r="B1993" s="3" t="s">
        <v>1992</v>
      </c>
      <c r="C1993" s="3" t="s">
        <v>6101</v>
      </c>
      <c r="D1993" t="str" cm="1">
        <f t="array" ref="D19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93">
        <v>2000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 s="6">
        <f>Table1[[#This Row],[pledged]]/Table1[[#This Row],[goal]]</f>
        <v>7.0000000000000007E-2</v>
      </c>
      <c r="Q1993" s="12">
        <f>Table1[[#This Row],[pledged]]/Table1[[#This Row],[backers_count]]</f>
        <v>46.666666666666664</v>
      </c>
      <c r="R1993" t="s">
        <v>8338</v>
      </c>
      <c r="S1993" t="s">
        <v>8350</v>
      </c>
      <c r="T1993" s="17">
        <f>(((Table1[[#This Row],[launched_at]]/60)/60)/24)+DATE(1970,1,1)</f>
        <v>42167.89335648148</v>
      </c>
      <c r="U1993" s="17">
        <f>(((Table1[[#This Row],[deadline]]/60)/60)/24)+DATE(1970,1,1)</f>
        <v>42188.89335648148</v>
      </c>
    </row>
    <row r="1994" spans="1:21">
      <c r="A1994">
        <v>1992</v>
      </c>
      <c r="B1994" s="3" t="s">
        <v>1993</v>
      </c>
      <c r="C1994" s="3" t="s">
        <v>6102</v>
      </c>
      <c r="D1994" t="str" cm="1">
        <f t="array" ref="D19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94">
        <v>1500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 s="6">
        <f>Table1[[#This Row],[pledged]]/Table1[[#This Row],[goal]]</f>
        <v>1.3333333333333333E-3</v>
      </c>
      <c r="Q1994" s="12">
        <f>Table1[[#This Row],[pledged]]/Table1[[#This Row],[backers_count]]</f>
        <v>1</v>
      </c>
      <c r="R1994" t="s">
        <v>8338</v>
      </c>
      <c r="S1994" t="s">
        <v>8350</v>
      </c>
      <c r="T1994" s="17">
        <f>(((Table1[[#This Row],[launched_at]]/60)/60)/24)+DATE(1970,1,1)</f>
        <v>42023.143414351856</v>
      </c>
      <c r="U1994" s="17">
        <f>(((Table1[[#This Row],[deadline]]/60)/60)/24)+DATE(1970,1,1)</f>
        <v>42053.143414351856</v>
      </c>
    </row>
    <row r="1995" spans="1:21">
      <c r="A1995">
        <v>1993</v>
      </c>
      <c r="B1995" s="3" t="s">
        <v>1994</v>
      </c>
      <c r="C1995" s="3" t="s">
        <v>6103</v>
      </c>
      <c r="D1995" t="str" cm="1">
        <f t="array" ref="D19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95">
        <v>2000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 s="6">
        <f>Table1[[#This Row],[pledged]]/Table1[[#This Row],[goal]]</f>
        <v>0</v>
      </c>
      <c r="Q1995" s="12" t="e">
        <f>Table1[[#This Row],[pledged]]/Table1[[#This Row],[backers_count]]</f>
        <v>#DIV/0!</v>
      </c>
      <c r="R1995" t="s">
        <v>8338</v>
      </c>
      <c r="S1995" t="s">
        <v>8350</v>
      </c>
      <c r="T1995" s="17">
        <f>(((Table1[[#This Row],[launched_at]]/60)/60)/24)+DATE(1970,1,1)</f>
        <v>42329.58839120371</v>
      </c>
      <c r="U1995" s="17">
        <f>(((Table1[[#This Row],[deadline]]/60)/60)/24)+DATE(1970,1,1)</f>
        <v>42359.58839120371</v>
      </c>
    </row>
    <row r="1996" spans="1:21">
      <c r="A1996">
        <v>1994</v>
      </c>
      <c r="B1996" s="3" t="s">
        <v>1995</v>
      </c>
      <c r="C1996" s="3" t="s">
        <v>6104</v>
      </c>
      <c r="D1996" t="str" cm="1">
        <f t="array" ref="D19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96">
        <v>3200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 s="6">
        <f>Table1[[#This Row],[pledged]]/Table1[[#This Row],[goal]]</f>
        <v>0</v>
      </c>
      <c r="Q1996" s="12" t="e">
        <f>Table1[[#This Row],[pledged]]/Table1[[#This Row],[backers_count]]</f>
        <v>#DIV/0!</v>
      </c>
      <c r="R1996" t="s">
        <v>8338</v>
      </c>
      <c r="S1996" t="s">
        <v>8350</v>
      </c>
      <c r="T1996" s="17">
        <f>(((Table1[[#This Row],[launched_at]]/60)/60)/24)+DATE(1970,1,1)</f>
        <v>42651.006273148145</v>
      </c>
      <c r="U1996" s="17">
        <f>(((Table1[[#This Row],[deadline]]/60)/60)/24)+DATE(1970,1,1)</f>
        <v>42711.047939814816</v>
      </c>
    </row>
    <row r="1997" spans="1:21">
      <c r="A1997">
        <v>1995</v>
      </c>
      <c r="B1997" s="3" t="s">
        <v>1996</v>
      </c>
      <c r="C1997" s="3" t="s">
        <v>6105</v>
      </c>
      <c r="D1997" t="str" cm="1">
        <f t="array" ref="D19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1997">
        <v>1000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 s="6">
        <f>Table1[[#This Row],[pledged]]/Table1[[#This Row],[goal]]</f>
        <v>7.8E-2</v>
      </c>
      <c r="Q1997" s="12">
        <f>Table1[[#This Row],[pledged]]/Table1[[#This Row],[backers_count]]</f>
        <v>26</v>
      </c>
      <c r="R1997" t="s">
        <v>8338</v>
      </c>
      <c r="S1997" t="s">
        <v>8350</v>
      </c>
      <c r="T1997" s="17">
        <f>(((Table1[[#This Row],[launched_at]]/60)/60)/24)+DATE(1970,1,1)</f>
        <v>42181.902037037042</v>
      </c>
      <c r="U1997" s="17">
        <f>(((Table1[[#This Row],[deadline]]/60)/60)/24)+DATE(1970,1,1)</f>
        <v>42201.902037037042</v>
      </c>
    </row>
    <row r="1998" spans="1:21">
      <c r="A1998">
        <v>1996</v>
      </c>
      <c r="B1998" s="3" t="s">
        <v>1997</v>
      </c>
      <c r="C1998" s="3" t="s">
        <v>6106</v>
      </c>
      <c r="D1998" t="str" cm="1">
        <f t="array" ref="D19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1998">
        <v>133800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 s="6">
        <f>Table1[[#This Row],[pledged]]/Table1[[#This Row],[goal]]</f>
        <v>0</v>
      </c>
      <c r="Q1998" s="12" t="e">
        <f>Table1[[#This Row],[pledged]]/Table1[[#This Row],[backers_count]]</f>
        <v>#DIV/0!</v>
      </c>
      <c r="R1998" t="s">
        <v>8338</v>
      </c>
      <c r="S1998" t="s">
        <v>8350</v>
      </c>
      <c r="T1998" s="17">
        <f>(((Table1[[#This Row],[launched_at]]/60)/60)/24)+DATE(1970,1,1)</f>
        <v>41800.819571759261</v>
      </c>
      <c r="U1998" s="17">
        <f>(((Table1[[#This Row],[deadline]]/60)/60)/24)+DATE(1970,1,1)</f>
        <v>41830.819571759261</v>
      </c>
    </row>
    <row r="1999" spans="1:21">
      <c r="A1999">
        <v>1997</v>
      </c>
      <c r="B1999" s="3" t="s">
        <v>1998</v>
      </c>
      <c r="C1999" s="3" t="s">
        <v>6107</v>
      </c>
      <c r="D1999" t="str" cm="1">
        <f t="array" ref="D19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1999">
        <v>6500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 s="6">
        <f>Table1[[#This Row],[pledged]]/Table1[[#This Row],[goal]]</f>
        <v>0</v>
      </c>
      <c r="Q1999" s="12" t="e">
        <f>Table1[[#This Row],[pledged]]/Table1[[#This Row],[backers_count]]</f>
        <v>#DIV/0!</v>
      </c>
      <c r="R1999" t="s">
        <v>8338</v>
      </c>
      <c r="S1999" t="s">
        <v>8350</v>
      </c>
      <c r="T1999" s="17">
        <f>(((Table1[[#This Row],[launched_at]]/60)/60)/24)+DATE(1970,1,1)</f>
        <v>41847.930694444447</v>
      </c>
      <c r="U1999" s="17">
        <f>(((Table1[[#This Row],[deadline]]/60)/60)/24)+DATE(1970,1,1)</f>
        <v>41877.930694444447</v>
      </c>
    </row>
    <row r="2000" spans="1:21">
      <c r="A2000">
        <v>1998</v>
      </c>
      <c r="B2000" s="3" t="s">
        <v>1999</v>
      </c>
      <c r="C2000" s="3" t="s">
        <v>6108</v>
      </c>
      <c r="D2000" t="str" cm="1">
        <f t="array" ref="D20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00">
        <v>2500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 s="6">
        <f>Table1[[#This Row],[pledged]]/Table1[[#This Row],[goal]]</f>
        <v>0.26200000000000001</v>
      </c>
      <c r="Q2000" s="12">
        <f>Table1[[#This Row],[pledged]]/Table1[[#This Row],[backers_count]]</f>
        <v>218.33333333333334</v>
      </c>
      <c r="R2000" t="s">
        <v>8338</v>
      </c>
      <c r="S2000" t="s">
        <v>8350</v>
      </c>
      <c r="T2000" s="17">
        <f>(((Table1[[#This Row],[launched_at]]/60)/60)/24)+DATE(1970,1,1)</f>
        <v>41807.118495370371</v>
      </c>
      <c r="U2000" s="17">
        <f>(((Table1[[#This Row],[deadline]]/60)/60)/24)+DATE(1970,1,1)</f>
        <v>41852.118495370371</v>
      </c>
    </row>
    <row r="2001" spans="1:21">
      <c r="A2001">
        <v>1999</v>
      </c>
      <c r="B2001" s="3" t="s">
        <v>2000</v>
      </c>
      <c r="C2001" s="3" t="s">
        <v>6109</v>
      </c>
      <c r="D2001" t="str" cm="1">
        <f t="array" ref="D20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001">
        <v>31000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 s="6">
        <f>Table1[[#This Row],[pledged]]/Table1[[#This Row],[goal]]</f>
        <v>7.6129032258064515E-3</v>
      </c>
      <c r="Q2001" s="12">
        <f>Table1[[#This Row],[pledged]]/Table1[[#This Row],[backers_count]]</f>
        <v>33.714285714285715</v>
      </c>
      <c r="R2001" t="s">
        <v>8338</v>
      </c>
      <c r="S2001" t="s">
        <v>8350</v>
      </c>
      <c r="T2001" s="17">
        <f>(((Table1[[#This Row],[launched_at]]/60)/60)/24)+DATE(1970,1,1)</f>
        <v>41926.482731481483</v>
      </c>
      <c r="U2001" s="17">
        <f>(((Table1[[#This Row],[deadline]]/60)/60)/24)+DATE(1970,1,1)</f>
        <v>41956.524398148147</v>
      </c>
    </row>
    <row r="2002" spans="1:21">
      <c r="A2002">
        <v>2000</v>
      </c>
      <c r="B2002" s="3" t="s">
        <v>2001</v>
      </c>
      <c r="C2002" s="3" t="s">
        <v>6110</v>
      </c>
      <c r="D2002" t="str" cm="1">
        <f t="array" ref="D20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002">
        <v>5000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 s="6">
        <f>Table1[[#This Row],[pledged]]/Table1[[#This Row],[goal]]</f>
        <v>0.125</v>
      </c>
      <c r="Q2002" s="12">
        <f>Table1[[#This Row],[pledged]]/Table1[[#This Row],[backers_count]]</f>
        <v>25</v>
      </c>
      <c r="R2002" t="s">
        <v>8338</v>
      </c>
      <c r="S2002" t="s">
        <v>8350</v>
      </c>
      <c r="T2002" s="17">
        <f>(((Table1[[#This Row],[launched_at]]/60)/60)/24)+DATE(1970,1,1)</f>
        <v>42345.951539351852</v>
      </c>
      <c r="U2002" s="17">
        <f>(((Table1[[#This Row],[deadline]]/60)/60)/24)+DATE(1970,1,1)</f>
        <v>42375.951539351852</v>
      </c>
    </row>
    <row r="2003" spans="1:21">
      <c r="A2003">
        <v>2001</v>
      </c>
      <c r="B2003" s="3" t="s">
        <v>2002</v>
      </c>
      <c r="C2003" s="3" t="s">
        <v>6111</v>
      </c>
      <c r="D2003" t="str" cm="1">
        <f t="array" ref="D20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03">
        <v>55000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 s="6">
        <f>Table1[[#This Row],[pledged]]/Table1[[#This Row],[goal]]</f>
        <v>3.8212909090909091</v>
      </c>
      <c r="Q2003" s="12">
        <f>Table1[[#This Row],[pledged]]/Table1[[#This Row],[backers_count]]</f>
        <v>128.38790470372632</v>
      </c>
      <c r="R2003" t="s">
        <v>8319</v>
      </c>
      <c r="S2003" t="s">
        <v>8349</v>
      </c>
      <c r="T2003" s="17">
        <f>(((Table1[[#This Row],[launched_at]]/60)/60)/24)+DATE(1970,1,1)</f>
        <v>42136.209675925929</v>
      </c>
      <c r="U2003" s="17">
        <f>(((Table1[[#This Row],[deadline]]/60)/60)/24)+DATE(1970,1,1)</f>
        <v>42167.833333333328</v>
      </c>
    </row>
    <row r="2004" spans="1:21">
      <c r="A2004">
        <v>2002</v>
      </c>
      <c r="B2004" s="3" t="s">
        <v>2003</v>
      </c>
      <c r="C2004" s="3" t="s">
        <v>6112</v>
      </c>
      <c r="D2004" t="str" cm="1">
        <f t="array" ref="D20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04">
        <v>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 s="6">
        <f>Table1[[#This Row],[pledged]]/Table1[[#This Row],[goal]]</f>
        <v>2.1679422000000002</v>
      </c>
      <c r="Q2004" s="12">
        <f>Table1[[#This Row],[pledged]]/Table1[[#This Row],[backers_count]]</f>
        <v>78.834261818181815</v>
      </c>
      <c r="R2004" t="s">
        <v>8319</v>
      </c>
      <c r="S2004" t="s">
        <v>8349</v>
      </c>
      <c r="T2004" s="17">
        <f>(((Table1[[#This Row],[launched_at]]/60)/60)/24)+DATE(1970,1,1)</f>
        <v>42728.71230324074</v>
      </c>
      <c r="U2004" s="17">
        <f>(((Table1[[#This Row],[deadline]]/60)/60)/24)+DATE(1970,1,1)</f>
        <v>42758.71230324074</v>
      </c>
    </row>
    <row r="2005" spans="1:21">
      <c r="A2005">
        <v>2003</v>
      </c>
      <c r="B2005" s="3" t="s">
        <v>2004</v>
      </c>
      <c r="C2005" s="3" t="s">
        <v>6113</v>
      </c>
      <c r="D2005" t="str" cm="1">
        <f t="array" ref="D20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005">
        <v>500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 s="6">
        <f>Table1[[#This Row],[pledged]]/Table1[[#This Row],[goal]]</f>
        <v>3.12</v>
      </c>
      <c r="Q2005" s="12">
        <f>Table1[[#This Row],[pledged]]/Table1[[#This Row],[backers_count]]</f>
        <v>91.764705882352942</v>
      </c>
      <c r="R2005" t="s">
        <v>8319</v>
      </c>
      <c r="S2005" t="s">
        <v>8349</v>
      </c>
      <c r="T2005" s="17">
        <f>(((Table1[[#This Row],[launched_at]]/60)/60)/24)+DATE(1970,1,1)</f>
        <v>40347.125601851854</v>
      </c>
      <c r="U2005" s="17">
        <f>(((Table1[[#This Row],[deadline]]/60)/60)/24)+DATE(1970,1,1)</f>
        <v>40361.958333333336</v>
      </c>
    </row>
    <row r="2006" spans="1:21">
      <c r="A2006">
        <v>2004</v>
      </c>
      <c r="B2006" s="3" t="s">
        <v>2005</v>
      </c>
      <c r="C2006" s="3" t="s">
        <v>6114</v>
      </c>
      <c r="D2006" t="str" cm="1">
        <f t="array" ref="D20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06">
        <v>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 s="6">
        <f>Table1[[#This Row],[pledged]]/Table1[[#This Row],[goal]]</f>
        <v>2.3442048</v>
      </c>
      <c r="Q2006" s="12">
        <f>Table1[[#This Row],[pledged]]/Table1[[#This Row],[backers_count]]</f>
        <v>331.10237288135596</v>
      </c>
      <c r="R2006" t="s">
        <v>8319</v>
      </c>
      <c r="S2006" t="s">
        <v>8349</v>
      </c>
      <c r="T2006" s="17">
        <f>(((Table1[[#This Row],[launched_at]]/60)/60)/24)+DATE(1970,1,1)</f>
        <v>41800.604895833334</v>
      </c>
      <c r="U2006" s="17">
        <f>(((Table1[[#This Row],[deadline]]/60)/60)/24)+DATE(1970,1,1)</f>
        <v>41830.604895833334</v>
      </c>
    </row>
    <row r="2007" spans="1:21">
      <c r="A2007">
        <v>2005</v>
      </c>
      <c r="B2007" s="3" t="s">
        <v>2006</v>
      </c>
      <c r="C2007" s="3" t="s">
        <v>6115</v>
      </c>
      <c r="D2007" t="str" cm="1">
        <f t="array" ref="D20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007">
        <v>30000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 s="6">
        <f>Table1[[#This Row],[pledged]]/Table1[[#This Row],[goal]]</f>
        <v>1.236801</v>
      </c>
      <c r="Q2007" s="12">
        <f>Table1[[#This Row],[pledged]]/Table1[[#This Row],[backers_count]]</f>
        <v>194.26193717277485</v>
      </c>
      <c r="R2007" t="s">
        <v>8319</v>
      </c>
      <c r="S2007" t="s">
        <v>8349</v>
      </c>
      <c r="T2007" s="17">
        <f>(((Table1[[#This Row],[launched_at]]/60)/60)/24)+DATE(1970,1,1)</f>
        <v>41535.812708333331</v>
      </c>
      <c r="U2007" s="17">
        <f>(((Table1[[#This Row],[deadline]]/60)/60)/24)+DATE(1970,1,1)</f>
        <v>41563.165972222225</v>
      </c>
    </row>
    <row r="2008" spans="1:21">
      <c r="A2008">
        <v>2006</v>
      </c>
      <c r="B2008" s="3" t="s">
        <v>2007</v>
      </c>
      <c r="C2008" s="3" t="s">
        <v>6116</v>
      </c>
      <c r="D2008" t="str" cm="1">
        <f t="array" ref="D20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08">
        <v>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 s="6">
        <f>Table1[[#This Row],[pledged]]/Table1[[#This Row],[goal]]</f>
        <v>2.4784000000000002</v>
      </c>
      <c r="Q2008" s="12">
        <f>Table1[[#This Row],[pledged]]/Table1[[#This Row],[backers_count]]</f>
        <v>408.97689768976898</v>
      </c>
      <c r="R2008" t="s">
        <v>8319</v>
      </c>
      <c r="S2008" t="s">
        <v>8349</v>
      </c>
      <c r="T2008" s="17">
        <f>(((Table1[[#This Row],[launched_at]]/60)/60)/24)+DATE(1970,1,1)</f>
        <v>41941.500520833331</v>
      </c>
      <c r="U2008" s="17">
        <f>(((Table1[[#This Row],[deadline]]/60)/60)/24)+DATE(1970,1,1)</f>
        <v>41976.542187500003</v>
      </c>
    </row>
    <row r="2009" spans="1:21">
      <c r="A2009">
        <v>2007</v>
      </c>
      <c r="B2009" s="3" t="s">
        <v>2008</v>
      </c>
      <c r="C2009" s="3" t="s">
        <v>6117</v>
      </c>
      <c r="D2009" t="str" cm="1">
        <f t="array" ref="D20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009">
        <v>10000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 s="6">
        <f>Table1[[#This Row],[pledged]]/Table1[[#This Row],[goal]]</f>
        <v>1.157092</v>
      </c>
      <c r="Q2009" s="12">
        <f>Table1[[#This Row],[pledged]]/Table1[[#This Row],[backers_count]]</f>
        <v>84.459270072992695</v>
      </c>
      <c r="R2009" t="s">
        <v>8319</v>
      </c>
      <c r="S2009" t="s">
        <v>8349</v>
      </c>
      <c r="T2009" s="17">
        <f>(((Table1[[#This Row],[launched_at]]/60)/60)/24)+DATE(1970,1,1)</f>
        <v>40347.837800925925</v>
      </c>
      <c r="U2009" s="17">
        <f>(((Table1[[#This Row],[deadline]]/60)/60)/24)+DATE(1970,1,1)</f>
        <v>40414.166666666664</v>
      </c>
    </row>
    <row r="2010" spans="1:21">
      <c r="A2010">
        <v>2008</v>
      </c>
      <c r="B2010" s="3" t="s">
        <v>2009</v>
      </c>
      <c r="C2010" s="3" t="s">
        <v>6118</v>
      </c>
      <c r="D2010" t="str" cm="1">
        <f t="array" ref="D20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10">
        <v>1570.79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 s="6">
        <f>Table1[[#This Row],[pledged]]/Table1[[#This Row],[goal]]</f>
        <v>1.1707484768810599</v>
      </c>
      <c r="Q2010" s="12">
        <f>Table1[[#This Row],[pledged]]/Table1[[#This Row],[backers_count]]</f>
        <v>44.853658536585364</v>
      </c>
      <c r="R2010" t="s">
        <v>8319</v>
      </c>
      <c r="S2010" t="s">
        <v>8349</v>
      </c>
      <c r="T2010" s="17">
        <f>(((Table1[[#This Row],[launched_at]]/60)/60)/24)+DATE(1970,1,1)</f>
        <v>40761.604421296295</v>
      </c>
      <c r="U2010" s="17">
        <f>(((Table1[[#This Row],[deadline]]/60)/60)/24)+DATE(1970,1,1)</f>
        <v>40805.604421296295</v>
      </c>
    </row>
    <row r="2011" spans="1:21">
      <c r="A2011">
        <v>2009</v>
      </c>
      <c r="B2011" s="3" t="s">
        <v>2010</v>
      </c>
      <c r="C2011" s="3" t="s">
        <v>6119</v>
      </c>
      <c r="D2011" t="str" cm="1">
        <f t="array" ref="D20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11">
        <v>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 s="6">
        <f>Table1[[#This Row],[pledged]]/Table1[[#This Row],[goal]]</f>
        <v>3.05158</v>
      </c>
      <c r="Q2011" s="12">
        <f>Table1[[#This Row],[pledged]]/Table1[[#This Row],[backers_count]]</f>
        <v>383.3643216080402</v>
      </c>
      <c r="R2011" t="s">
        <v>8319</v>
      </c>
      <c r="S2011" t="s">
        <v>8349</v>
      </c>
      <c r="T2011" s="17">
        <f>(((Table1[[#This Row],[launched_at]]/60)/60)/24)+DATE(1970,1,1)</f>
        <v>42661.323414351849</v>
      </c>
      <c r="U2011" s="17">
        <f>(((Table1[[#This Row],[deadline]]/60)/60)/24)+DATE(1970,1,1)</f>
        <v>42697.365081018521</v>
      </c>
    </row>
    <row r="2012" spans="1:21">
      <c r="A2012">
        <v>2010</v>
      </c>
      <c r="B2012" s="3" t="s">
        <v>2011</v>
      </c>
      <c r="C2012" s="3" t="s">
        <v>6120</v>
      </c>
      <c r="D2012" t="str" cm="1">
        <f t="array" ref="D20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012">
        <v>30000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 s="6">
        <f>Table1[[#This Row],[pledged]]/Table1[[#This Row],[goal]]</f>
        <v>3.2005299999999997</v>
      </c>
      <c r="Q2012" s="12">
        <f>Table1[[#This Row],[pledged]]/Table1[[#This Row],[backers_count]]</f>
        <v>55.276856649395505</v>
      </c>
      <c r="R2012" t="s">
        <v>8319</v>
      </c>
      <c r="S2012" t="s">
        <v>8349</v>
      </c>
      <c r="T2012" s="17">
        <f>(((Table1[[#This Row],[launched_at]]/60)/60)/24)+DATE(1970,1,1)</f>
        <v>42570.996423611112</v>
      </c>
      <c r="U2012" s="17">
        <f>(((Table1[[#This Row],[deadline]]/60)/60)/24)+DATE(1970,1,1)</f>
        <v>42600.996423611112</v>
      </c>
    </row>
    <row r="2013" spans="1:21">
      <c r="A2013">
        <v>2011</v>
      </c>
      <c r="B2013" s="3" t="s">
        <v>2012</v>
      </c>
      <c r="C2013" s="3" t="s">
        <v>6121</v>
      </c>
      <c r="D2013" t="str" cm="1">
        <f t="array" ref="D20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13">
        <v>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 s="6">
        <f>Table1[[#This Row],[pledged]]/Table1[[#This Row],[goal]]</f>
        <v>8.1956399999999991</v>
      </c>
      <c r="Q2013" s="12">
        <f>Table1[[#This Row],[pledged]]/Table1[[#This Row],[backers_count]]</f>
        <v>422.02059732234807</v>
      </c>
      <c r="R2013" t="s">
        <v>8319</v>
      </c>
      <c r="S2013" t="s">
        <v>8349</v>
      </c>
      <c r="T2013" s="17">
        <f>(((Table1[[#This Row],[launched_at]]/60)/60)/24)+DATE(1970,1,1)</f>
        <v>42347.358483796299</v>
      </c>
      <c r="U2013" s="17">
        <f>(((Table1[[#This Row],[deadline]]/60)/60)/24)+DATE(1970,1,1)</f>
        <v>42380.958333333328</v>
      </c>
    </row>
    <row r="2014" spans="1:21">
      <c r="A2014">
        <v>2012</v>
      </c>
      <c r="B2014" s="3" t="s">
        <v>2013</v>
      </c>
      <c r="C2014" s="3" t="s">
        <v>6122</v>
      </c>
      <c r="D2014" t="str" cm="1">
        <f t="array" ref="D20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014">
        <v>5000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 s="6">
        <f>Table1[[#This Row],[pledged]]/Table1[[#This Row],[goal]]</f>
        <v>2.3490000000000002</v>
      </c>
      <c r="Q2014" s="12">
        <f>Table1[[#This Row],[pledged]]/Table1[[#This Row],[backers_count]]</f>
        <v>64.180327868852459</v>
      </c>
      <c r="R2014" t="s">
        <v>8319</v>
      </c>
      <c r="S2014" t="s">
        <v>8349</v>
      </c>
      <c r="T2014" s="17">
        <f>(((Table1[[#This Row],[launched_at]]/60)/60)/24)+DATE(1970,1,1)</f>
        <v>42010.822233796294</v>
      </c>
      <c r="U2014" s="17">
        <f>(((Table1[[#This Row],[deadline]]/60)/60)/24)+DATE(1970,1,1)</f>
        <v>42040.822233796294</v>
      </c>
    </row>
    <row r="2015" spans="1:21">
      <c r="A2015">
        <v>2013</v>
      </c>
      <c r="B2015" s="3" t="s">
        <v>2014</v>
      </c>
      <c r="C2015" s="3" t="s">
        <v>6123</v>
      </c>
      <c r="D2015" t="str" cm="1">
        <f t="array" ref="D20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15">
        <v>160000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 s="6">
        <f>Table1[[#This Row],[pledged]]/Table1[[#This Row],[goal]]</f>
        <v>4.9491375</v>
      </c>
      <c r="Q2015" s="12">
        <f>Table1[[#This Row],[pledged]]/Table1[[#This Row],[backers_count]]</f>
        <v>173.57781674704077</v>
      </c>
      <c r="R2015" t="s">
        <v>8319</v>
      </c>
      <c r="S2015" t="s">
        <v>8349</v>
      </c>
      <c r="T2015" s="17">
        <f>(((Table1[[#This Row],[launched_at]]/60)/60)/24)+DATE(1970,1,1)</f>
        <v>42499.960810185185</v>
      </c>
      <c r="U2015" s="17">
        <f>(((Table1[[#This Row],[deadline]]/60)/60)/24)+DATE(1970,1,1)</f>
        <v>42559.960810185185</v>
      </c>
    </row>
    <row r="2016" spans="1:21">
      <c r="A2016">
        <v>2014</v>
      </c>
      <c r="B2016" s="3" t="s">
        <v>2015</v>
      </c>
      <c r="C2016" s="3" t="s">
        <v>6124</v>
      </c>
      <c r="D2016" t="str" cm="1">
        <f t="array" ref="D20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016">
        <v>30000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 s="6">
        <f>Table1[[#This Row],[pledged]]/Table1[[#This Row],[goal]]</f>
        <v>78.137822333333332</v>
      </c>
      <c r="Q2016" s="12">
        <f>Table1[[#This Row],[pledged]]/Table1[[#This Row],[backers_count]]</f>
        <v>88.601680840609291</v>
      </c>
      <c r="R2016" t="s">
        <v>8319</v>
      </c>
      <c r="S2016" t="s">
        <v>8349</v>
      </c>
      <c r="T2016" s="17">
        <f>(((Table1[[#This Row],[launched_at]]/60)/60)/24)+DATE(1970,1,1)</f>
        <v>41324.214571759258</v>
      </c>
      <c r="U2016" s="17">
        <f>(((Table1[[#This Row],[deadline]]/60)/60)/24)+DATE(1970,1,1)</f>
        <v>41358.172905092593</v>
      </c>
    </row>
    <row r="2017" spans="1:21">
      <c r="A2017">
        <v>2015</v>
      </c>
      <c r="B2017" s="3" t="s">
        <v>2016</v>
      </c>
      <c r="C2017" s="3" t="s">
        <v>6125</v>
      </c>
      <c r="D2017" t="str" cm="1">
        <f t="array" ref="D20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017">
        <v>7200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 s="6">
        <f>Table1[[#This Row],[pledged]]/Table1[[#This Row],[goal]]</f>
        <v>1.1300013888888889</v>
      </c>
      <c r="Q2017" s="12">
        <f>Table1[[#This Row],[pledged]]/Table1[[#This Row],[backers_count]]</f>
        <v>50.222283950617282</v>
      </c>
      <c r="R2017" t="s">
        <v>8319</v>
      </c>
      <c r="S2017" t="s">
        <v>8349</v>
      </c>
      <c r="T2017" s="17">
        <f>(((Table1[[#This Row],[launched_at]]/60)/60)/24)+DATE(1970,1,1)</f>
        <v>40765.876886574071</v>
      </c>
      <c r="U2017" s="17">
        <f>(((Table1[[#This Row],[deadline]]/60)/60)/24)+DATE(1970,1,1)</f>
        <v>40795.876886574071</v>
      </c>
    </row>
    <row r="2018" spans="1:21">
      <c r="A2018">
        <v>2016</v>
      </c>
      <c r="B2018" s="3" t="s">
        <v>2017</v>
      </c>
      <c r="C2018" s="3" t="s">
        <v>6126</v>
      </c>
      <c r="D2018" t="str" cm="1">
        <f t="array" ref="D20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018">
        <v>10000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 s="6">
        <f>Table1[[#This Row],[pledged]]/Table1[[#This Row],[goal]]</f>
        <v>9.2154220000000002</v>
      </c>
      <c r="Q2018" s="12">
        <f>Table1[[#This Row],[pledged]]/Table1[[#This Row],[backers_count]]</f>
        <v>192.38876826722338</v>
      </c>
      <c r="R2018" t="s">
        <v>8319</v>
      </c>
      <c r="S2018" t="s">
        <v>8349</v>
      </c>
      <c r="T2018" s="17">
        <f>(((Table1[[#This Row],[launched_at]]/60)/60)/24)+DATE(1970,1,1)</f>
        <v>41312.88077546296</v>
      </c>
      <c r="U2018" s="17">
        <f>(((Table1[[#This Row],[deadline]]/60)/60)/24)+DATE(1970,1,1)</f>
        <v>41342.88077546296</v>
      </c>
    </row>
    <row r="2019" spans="1:21">
      <c r="A2019">
        <v>2017</v>
      </c>
      <c r="B2019" s="3" t="s">
        <v>2018</v>
      </c>
      <c r="C2019" s="3" t="s">
        <v>6127</v>
      </c>
      <c r="D2019" t="str" cm="1">
        <f t="array" ref="D20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019">
        <v>25000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 s="6">
        <f>Table1[[#This Row],[pledged]]/Table1[[#This Row],[goal]]</f>
        <v>1.2510239999999999</v>
      </c>
      <c r="Q2019" s="12">
        <f>Table1[[#This Row],[pledged]]/Table1[[#This Row],[backers_count]]</f>
        <v>73.416901408450698</v>
      </c>
      <c r="R2019" t="s">
        <v>8319</v>
      </c>
      <c r="S2019" t="s">
        <v>8349</v>
      </c>
      <c r="T2019" s="17">
        <f>(((Table1[[#This Row],[launched_at]]/60)/60)/24)+DATE(1970,1,1)</f>
        <v>40961.057349537034</v>
      </c>
      <c r="U2019" s="17">
        <f>(((Table1[[#This Row],[deadline]]/60)/60)/24)+DATE(1970,1,1)</f>
        <v>40992.166666666664</v>
      </c>
    </row>
    <row r="2020" spans="1:21">
      <c r="A2020">
        <v>2018</v>
      </c>
      <c r="B2020" s="3" t="s">
        <v>2019</v>
      </c>
      <c r="C2020" s="3" t="s">
        <v>6128</v>
      </c>
      <c r="D2020" t="str" cm="1">
        <f t="array" ref="D20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20">
        <v>65000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 s="6">
        <f>Table1[[#This Row],[pledged]]/Table1[[#This Row],[goal]]</f>
        <v>1.0224343076923077</v>
      </c>
      <c r="Q2020" s="12">
        <f>Table1[[#This Row],[pledged]]/Table1[[#This Row],[backers_count]]</f>
        <v>147.68495555555555</v>
      </c>
      <c r="R2020" t="s">
        <v>8319</v>
      </c>
      <c r="S2020" t="s">
        <v>8349</v>
      </c>
      <c r="T2020" s="17">
        <f>(((Table1[[#This Row],[launched_at]]/60)/60)/24)+DATE(1970,1,1)</f>
        <v>42199.365844907406</v>
      </c>
      <c r="U2020" s="17">
        <f>(((Table1[[#This Row],[deadline]]/60)/60)/24)+DATE(1970,1,1)</f>
        <v>42229.365844907406</v>
      </c>
    </row>
    <row r="2021" spans="1:21">
      <c r="A2021">
        <v>2019</v>
      </c>
      <c r="B2021" s="3" t="s">
        <v>2020</v>
      </c>
      <c r="C2021" s="3" t="s">
        <v>6129</v>
      </c>
      <c r="D2021" t="str" cm="1">
        <f t="array" ref="D20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2021">
        <v>40000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 s="6">
        <f>Table1[[#This Row],[pledged]]/Table1[[#This Row],[goal]]</f>
        <v>4.8490975000000001</v>
      </c>
      <c r="Q2021" s="12">
        <f>Table1[[#This Row],[pledged]]/Table1[[#This Row],[backers_count]]</f>
        <v>108.96848314606741</v>
      </c>
      <c r="R2021" t="s">
        <v>8319</v>
      </c>
      <c r="S2021" t="s">
        <v>8349</v>
      </c>
      <c r="T2021" s="17">
        <f>(((Table1[[#This Row],[launched_at]]/60)/60)/24)+DATE(1970,1,1)</f>
        <v>42605.70857638889</v>
      </c>
      <c r="U2021" s="17">
        <f>(((Table1[[#This Row],[deadline]]/60)/60)/24)+DATE(1970,1,1)</f>
        <v>42635.70857638889</v>
      </c>
    </row>
    <row r="2022" spans="1:21">
      <c r="A2022">
        <v>2020</v>
      </c>
      <c r="B2022" s="3" t="s">
        <v>2021</v>
      </c>
      <c r="C2022" s="3" t="s">
        <v>6130</v>
      </c>
      <c r="D2022" t="str" cm="1">
        <f t="array" ref="D20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22">
        <v>1500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 s="6">
        <f>Table1[[#This Row],[pledged]]/Table1[[#This Row],[goal]]</f>
        <v>1.9233333333333333</v>
      </c>
      <c r="Q2022" s="12">
        <f>Table1[[#This Row],[pledged]]/Table1[[#This Row],[backers_count]]</f>
        <v>23.647540983606557</v>
      </c>
      <c r="R2022" t="s">
        <v>8319</v>
      </c>
      <c r="S2022" t="s">
        <v>8349</v>
      </c>
      <c r="T2022" s="17">
        <f>(((Table1[[#This Row],[launched_at]]/60)/60)/24)+DATE(1970,1,1)</f>
        <v>41737.097499999996</v>
      </c>
      <c r="U2022" s="17">
        <f>(((Table1[[#This Row],[deadline]]/60)/60)/24)+DATE(1970,1,1)</f>
        <v>41773.961111111108</v>
      </c>
    </row>
    <row r="2023" spans="1:21">
      <c r="A2023">
        <v>2021</v>
      </c>
      <c r="B2023" s="3" t="s">
        <v>2022</v>
      </c>
      <c r="C2023" s="3" t="s">
        <v>6131</v>
      </c>
      <c r="D2023" t="str" cm="1">
        <f t="array" ref="D20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023">
        <v>5000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 s="6">
        <f>Table1[[#This Row],[pledged]]/Table1[[#This Row],[goal]]</f>
        <v>2.8109999999999999</v>
      </c>
      <c r="Q2023" s="12">
        <f>Table1[[#This Row],[pledged]]/Table1[[#This Row],[backers_count]]</f>
        <v>147.94736842105263</v>
      </c>
      <c r="R2023" t="s">
        <v>8319</v>
      </c>
      <c r="S2023" t="s">
        <v>8349</v>
      </c>
      <c r="T2023" s="17">
        <f>(((Table1[[#This Row],[launched_at]]/60)/60)/24)+DATE(1970,1,1)</f>
        <v>41861.070567129631</v>
      </c>
      <c r="U2023" s="17">
        <f>(((Table1[[#This Row],[deadline]]/60)/60)/24)+DATE(1970,1,1)</f>
        <v>41906.070567129631</v>
      </c>
    </row>
    <row r="2024" spans="1:21">
      <c r="A2024">
        <v>2022</v>
      </c>
      <c r="B2024" s="3" t="s">
        <v>2023</v>
      </c>
      <c r="C2024" s="3" t="s">
        <v>6132</v>
      </c>
      <c r="D2024" t="str" cm="1">
        <f t="array" ref="D20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24">
        <v>100000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 s="6">
        <f>Table1[[#This Row],[pledged]]/Table1[[#This Row],[goal]]</f>
        <v>1.2513700000000001</v>
      </c>
      <c r="Q2024" s="12">
        <f>Table1[[#This Row],[pledged]]/Table1[[#This Row],[backers_count]]</f>
        <v>385.03692307692307</v>
      </c>
      <c r="R2024" t="s">
        <v>8319</v>
      </c>
      <c r="S2024" t="s">
        <v>8349</v>
      </c>
      <c r="T2024" s="17">
        <f>(((Table1[[#This Row],[launched_at]]/60)/60)/24)+DATE(1970,1,1)</f>
        <v>42502.569120370375</v>
      </c>
      <c r="U2024" s="17">
        <f>(((Table1[[#This Row],[deadline]]/60)/60)/24)+DATE(1970,1,1)</f>
        <v>42532.569120370375</v>
      </c>
    </row>
    <row r="2025" spans="1:21">
      <c r="A2025">
        <v>2023</v>
      </c>
      <c r="B2025" s="3" t="s">
        <v>2024</v>
      </c>
      <c r="C2025" s="3" t="s">
        <v>6133</v>
      </c>
      <c r="D2025" t="str" cm="1">
        <f t="array" ref="D20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25">
        <v>100000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 s="6">
        <f>Table1[[#This Row],[pledged]]/Table1[[#This Row],[goal]]</f>
        <v>1.61459</v>
      </c>
      <c r="Q2025" s="12">
        <f>Table1[[#This Row],[pledged]]/Table1[[#This Row],[backers_count]]</f>
        <v>457.39093484419266</v>
      </c>
      <c r="R2025" t="s">
        <v>8319</v>
      </c>
      <c r="S2025" t="s">
        <v>8349</v>
      </c>
      <c r="T2025" s="17">
        <f>(((Table1[[#This Row],[launched_at]]/60)/60)/24)+DATE(1970,1,1)</f>
        <v>42136.420752314814</v>
      </c>
      <c r="U2025" s="17">
        <f>(((Table1[[#This Row],[deadline]]/60)/60)/24)+DATE(1970,1,1)</f>
        <v>42166.420752314814</v>
      </c>
    </row>
    <row r="2026" spans="1:21">
      <c r="A2026">
        <v>2024</v>
      </c>
      <c r="B2026" s="3" t="s">
        <v>2025</v>
      </c>
      <c r="C2026" s="3" t="s">
        <v>6134</v>
      </c>
      <c r="D2026" t="str" cm="1">
        <f t="array" ref="D20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26">
        <v>4000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 s="6">
        <f>Table1[[#This Row],[pledged]]/Table1[[#This Row],[goal]]</f>
        <v>5.8535000000000004</v>
      </c>
      <c r="Q2026" s="12">
        <f>Table1[[#This Row],[pledged]]/Table1[[#This Row],[backers_count]]</f>
        <v>222.99047619047619</v>
      </c>
      <c r="R2026" t="s">
        <v>8319</v>
      </c>
      <c r="S2026" t="s">
        <v>8349</v>
      </c>
      <c r="T2026" s="17">
        <f>(((Table1[[#This Row],[launched_at]]/60)/60)/24)+DATE(1970,1,1)</f>
        <v>41099.966944444444</v>
      </c>
      <c r="U2026" s="17">
        <f>(((Table1[[#This Row],[deadline]]/60)/60)/24)+DATE(1970,1,1)</f>
        <v>41134.125</v>
      </c>
    </row>
    <row r="2027" spans="1:21">
      <c r="A2027">
        <v>2025</v>
      </c>
      <c r="B2027" s="3" t="s">
        <v>2026</v>
      </c>
      <c r="C2027" s="3" t="s">
        <v>6135</v>
      </c>
      <c r="D2027" t="str" cm="1">
        <f t="array" ref="D20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27">
        <v>80000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 s="6">
        <f>Table1[[#This Row],[pledged]]/Table1[[#This Row],[goal]]</f>
        <v>2.0114999999999998</v>
      </c>
      <c r="Q2027" s="12">
        <f>Table1[[#This Row],[pledged]]/Table1[[#This Row],[backers_count]]</f>
        <v>220.74074074074073</v>
      </c>
      <c r="R2027" t="s">
        <v>8319</v>
      </c>
      <c r="S2027" t="s">
        <v>8349</v>
      </c>
      <c r="T2027" s="17">
        <f>(((Table1[[#This Row],[launched_at]]/60)/60)/24)+DATE(1970,1,1)</f>
        <v>42136.184560185182</v>
      </c>
      <c r="U2027" s="17">
        <f>(((Table1[[#This Row],[deadline]]/60)/60)/24)+DATE(1970,1,1)</f>
        <v>42166.184560185182</v>
      </c>
    </row>
    <row r="2028" spans="1:21">
      <c r="A2028">
        <v>2026</v>
      </c>
      <c r="B2028" s="3" t="s">
        <v>2027</v>
      </c>
      <c r="C2028" s="3" t="s">
        <v>6136</v>
      </c>
      <c r="D2028" t="str" cm="1">
        <f t="array" ref="D20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028">
        <v>25000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 s="6">
        <f>Table1[[#This Row],[pledged]]/Table1[[#This Row],[goal]]</f>
        <v>1.3348307999999998</v>
      </c>
      <c r="Q2028" s="12">
        <f>Table1[[#This Row],[pledged]]/Table1[[#This Row],[backers_count]]</f>
        <v>73.503898678414089</v>
      </c>
      <c r="R2028" t="s">
        <v>8319</v>
      </c>
      <c r="S2028" t="s">
        <v>8349</v>
      </c>
      <c r="T2028" s="17">
        <f>(((Table1[[#This Row],[launched_at]]/60)/60)/24)+DATE(1970,1,1)</f>
        <v>41704.735937500001</v>
      </c>
      <c r="U2028" s="17">
        <f>(((Table1[[#This Row],[deadline]]/60)/60)/24)+DATE(1970,1,1)</f>
        <v>41750.165972222225</v>
      </c>
    </row>
    <row r="2029" spans="1:21">
      <c r="A2029">
        <v>2027</v>
      </c>
      <c r="B2029" s="3" t="s">
        <v>2028</v>
      </c>
      <c r="C2029" s="3" t="s">
        <v>6137</v>
      </c>
      <c r="D2029" t="str" cm="1">
        <f t="array" ref="D20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29">
        <v>100000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 s="6">
        <f>Table1[[#This Row],[pledged]]/Table1[[#This Row],[goal]]</f>
        <v>1.2024900000000001</v>
      </c>
      <c r="Q2029" s="12">
        <f>Table1[[#This Row],[pledged]]/Table1[[#This Row],[backers_count]]</f>
        <v>223.09647495361781</v>
      </c>
      <c r="R2029" t="s">
        <v>8319</v>
      </c>
      <c r="S2029" t="s">
        <v>8349</v>
      </c>
      <c r="T2029" s="17">
        <f>(((Table1[[#This Row],[launched_at]]/60)/60)/24)+DATE(1970,1,1)</f>
        <v>42048.813877314817</v>
      </c>
      <c r="U2029" s="17">
        <f>(((Table1[[#This Row],[deadline]]/60)/60)/24)+DATE(1970,1,1)</f>
        <v>42093.772210648152</v>
      </c>
    </row>
    <row r="2030" spans="1:21">
      <c r="A2030">
        <v>2028</v>
      </c>
      <c r="B2030" s="3" t="s">
        <v>2029</v>
      </c>
      <c r="C2030" s="3" t="s">
        <v>6138</v>
      </c>
      <c r="D2030" t="str" cm="1">
        <f t="array" ref="D20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30">
        <v>3000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 s="6">
        <f>Table1[[#This Row],[pledged]]/Table1[[#This Row],[goal]]</f>
        <v>1.2616666666666667</v>
      </c>
      <c r="Q2030" s="12">
        <f>Table1[[#This Row],[pledged]]/Table1[[#This Row],[backers_count]]</f>
        <v>47.911392405063289</v>
      </c>
      <c r="R2030" t="s">
        <v>8319</v>
      </c>
      <c r="S2030" t="s">
        <v>8349</v>
      </c>
      <c r="T2030" s="17">
        <f>(((Table1[[#This Row],[launched_at]]/60)/60)/24)+DATE(1970,1,1)</f>
        <v>40215.919050925928</v>
      </c>
      <c r="U2030" s="17">
        <f>(((Table1[[#This Row],[deadline]]/60)/60)/24)+DATE(1970,1,1)</f>
        <v>40252.913194444445</v>
      </c>
    </row>
    <row r="2031" spans="1:21">
      <c r="A2031">
        <v>2029</v>
      </c>
      <c r="B2031" s="3" t="s">
        <v>2030</v>
      </c>
      <c r="C2031" s="3" t="s">
        <v>6139</v>
      </c>
      <c r="D2031" t="str" cm="1">
        <f t="array" ref="D20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31">
        <v>2500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 s="6">
        <f>Table1[[#This Row],[pledged]]/Table1[[#This Row],[goal]]</f>
        <v>3.6120000000000001</v>
      </c>
      <c r="Q2031" s="12">
        <f>Table1[[#This Row],[pledged]]/Table1[[#This Row],[backers_count]]</f>
        <v>96.063829787234042</v>
      </c>
      <c r="R2031" t="s">
        <v>8319</v>
      </c>
      <c r="S2031" t="s">
        <v>8349</v>
      </c>
      <c r="T2031" s="17">
        <f>(((Table1[[#This Row],[launched_at]]/60)/60)/24)+DATE(1970,1,1)</f>
        <v>41848.021770833337</v>
      </c>
      <c r="U2031" s="17">
        <f>(((Table1[[#This Row],[deadline]]/60)/60)/24)+DATE(1970,1,1)</f>
        <v>41878.021770833337</v>
      </c>
    </row>
    <row r="2032" spans="1:21">
      <c r="A2032">
        <v>2030</v>
      </c>
      <c r="B2032" s="3" t="s">
        <v>2031</v>
      </c>
      <c r="C2032" s="3" t="s">
        <v>6140</v>
      </c>
      <c r="D2032" t="str" cm="1">
        <f t="array" ref="D20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032">
        <v>32768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 s="6">
        <f>Table1[[#This Row],[pledged]]/Table1[[#This Row],[goal]]</f>
        <v>2.26239013671875</v>
      </c>
      <c r="Q2032" s="12">
        <f>Table1[[#This Row],[pledged]]/Table1[[#This Row],[backers_count]]</f>
        <v>118.6144</v>
      </c>
      <c r="R2032" t="s">
        <v>8319</v>
      </c>
      <c r="S2032" t="s">
        <v>8349</v>
      </c>
      <c r="T2032" s="17">
        <f>(((Table1[[#This Row],[launched_at]]/60)/60)/24)+DATE(1970,1,1)</f>
        <v>41212.996481481481</v>
      </c>
      <c r="U2032" s="17">
        <f>(((Table1[[#This Row],[deadline]]/60)/60)/24)+DATE(1970,1,1)</f>
        <v>41242.996481481481</v>
      </c>
    </row>
    <row r="2033" spans="1:21">
      <c r="A2033">
        <v>2031</v>
      </c>
      <c r="B2033" s="3" t="s">
        <v>2032</v>
      </c>
      <c r="C2033" s="3" t="s">
        <v>6141</v>
      </c>
      <c r="D2033" t="str" cm="1">
        <f t="array" ref="D20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33">
        <v>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 s="6">
        <f>Table1[[#This Row],[pledged]]/Table1[[#This Row],[goal]]</f>
        <v>1.2035</v>
      </c>
      <c r="Q2033" s="12">
        <f>Table1[[#This Row],[pledged]]/Table1[[#This Row],[backers_count]]</f>
        <v>118.45472440944881</v>
      </c>
      <c r="R2033" t="s">
        <v>8319</v>
      </c>
      <c r="S2033" t="s">
        <v>8349</v>
      </c>
      <c r="T2033" s="17">
        <f>(((Table1[[#This Row],[launched_at]]/60)/60)/24)+DATE(1970,1,1)</f>
        <v>41975.329317129625</v>
      </c>
      <c r="U2033" s="17">
        <f>(((Table1[[#This Row],[deadline]]/60)/60)/24)+DATE(1970,1,1)</f>
        <v>42013.041666666672</v>
      </c>
    </row>
    <row r="2034" spans="1:21">
      <c r="A2034">
        <v>2032</v>
      </c>
      <c r="B2034" s="3" t="s">
        <v>2033</v>
      </c>
      <c r="C2034" s="3" t="s">
        <v>6142</v>
      </c>
      <c r="D2034" t="str" cm="1">
        <f t="array" ref="D20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034">
        <v>25000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 s="6">
        <f>Table1[[#This Row],[pledged]]/Table1[[#This Row],[goal]]</f>
        <v>3.0418799999999999</v>
      </c>
      <c r="Q2034" s="12">
        <f>Table1[[#This Row],[pledged]]/Table1[[#This Row],[backers_count]]</f>
        <v>143.21468926553672</v>
      </c>
      <c r="R2034" t="s">
        <v>8319</v>
      </c>
      <c r="S2034" t="s">
        <v>8349</v>
      </c>
      <c r="T2034" s="17">
        <f>(((Table1[[#This Row],[launched_at]]/60)/60)/24)+DATE(1970,1,1)</f>
        <v>42689.565671296295</v>
      </c>
      <c r="U2034" s="17">
        <f>(((Table1[[#This Row],[deadline]]/60)/60)/24)+DATE(1970,1,1)</f>
        <v>42719.208333333328</v>
      </c>
    </row>
    <row r="2035" spans="1:21">
      <c r="A2035">
        <v>2033</v>
      </c>
      <c r="B2035" s="3" t="s">
        <v>2034</v>
      </c>
      <c r="C2035" s="3" t="s">
        <v>6143</v>
      </c>
      <c r="D2035" t="str" cm="1">
        <f t="array" ref="D20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035">
        <v>25000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 s="6">
        <f>Table1[[#This Row],[pledged]]/Table1[[#This Row],[goal]]</f>
        <v>1.7867599999999999</v>
      </c>
      <c r="Q2035" s="12">
        <f>Table1[[#This Row],[pledged]]/Table1[[#This Row],[backers_count]]</f>
        <v>282.71518987341773</v>
      </c>
      <c r="R2035" t="s">
        <v>8319</v>
      </c>
      <c r="S2035" t="s">
        <v>8349</v>
      </c>
      <c r="T2035" s="17">
        <f>(((Table1[[#This Row],[launched_at]]/60)/60)/24)+DATE(1970,1,1)</f>
        <v>41725.082384259258</v>
      </c>
      <c r="U2035" s="17">
        <f>(((Table1[[#This Row],[deadline]]/60)/60)/24)+DATE(1970,1,1)</f>
        <v>41755.082384259258</v>
      </c>
    </row>
    <row r="2036" spans="1:21">
      <c r="A2036">
        <v>2034</v>
      </c>
      <c r="B2036" s="3" t="s">
        <v>2035</v>
      </c>
      <c r="C2036" s="3" t="s">
        <v>6144</v>
      </c>
      <c r="D2036" t="str" cm="1">
        <f t="array" ref="D20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36">
        <v>78000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 s="6">
        <f>Table1[[#This Row],[pledged]]/Table1[[#This Row],[goal]]</f>
        <v>3.868199871794872</v>
      </c>
      <c r="Q2036" s="12">
        <f>Table1[[#This Row],[pledged]]/Table1[[#This Row],[backers_count]]</f>
        <v>593.93620078740162</v>
      </c>
      <c r="R2036" t="s">
        <v>8319</v>
      </c>
      <c r="S2036" t="s">
        <v>8349</v>
      </c>
      <c r="T2036" s="17">
        <f>(((Table1[[#This Row],[launched_at]]/60)/60)/24)+DATE(1970,1,1)</f>
        <v>42076.130011574074</v>
      </c>
      <c r="U2036" s="17">
        <f>(((Table1[[#This Row],[deadline]]/60)/60)/24)+DATE(1970,1,1)</f>
        <v>42131.290277777778</v>
      </c>
    </row>
    <row r="2037" spans="1:21">
      <c r="A2037">
        <v>2035</v>
      </c>
      <c r="B2037" s="3" t="s">
        <v>2036</v>
      </c>
      <c r="C2037" s="3" t="s">
        <v>6145</v>
      </c>
      <c r="D2037" t="str" cm="1">
        <f t="array" ref="D20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37">
        <v>80000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 s="6">
        <f>Table1[[#This Row],[pledged]]/Table1[[#This Row],[goal]]</f>
        <v>2.1103642500000004</v>
      </c>
      <c r="Q2037" s="12">
        <f>Table1[[#This Row],[pledged]]/Table1[[#This Row],[backers_count]]</f>
        <v>262.15704968944101</v>
      </c>
      <c r="R2037" t="s">
        <v>8319</v>
      </c>
      <c r="S2037" t="s">
        <v>8349</v>
      </c>
      <c r="T2037" s="17">
        <f>(((Table1[[#This Row],[launched_at]]/60)/60)/24)+DATE(1970,1,1)</f>
        <v>42311.625081018516</v>
      </c>
      <c r="U2037" s="17">
        <f>(((Table1[[#This Row],[deadline]]/60)/60)/24)+DATE(1970,1,1)</f>
        <v>42357.041666666672</v>
      </c>
    </row>
    <row r="2038" spans="1:21">
      <c r="A2038">
        <v>2036</v>
      </c>
      <c r="B2038" s="3" t="s">
        <v>2037</v>
      </c>
      <c r="C2038" s="3" t="s">
        <v>6146</v>
      </c>
      <c r="D2038" t="str" cm="1">
        <f t="array" ref="D20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038">
        <v>30000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 s="6">
        <f>Table1[[#This Row],[pledged]]/Table1[[#This Row],[goal]]</f>
        <v>1.3166833333333334</v>
      </c>
      <c r="Q2038" s="12">
        <f>Table1[[#This Row],[pledged]]/Table1[[#This Row],[backers_count]]</f>
        <v>46.580778301886795</v>
      </c>
      <c r="R2038" t="s">
        <v>8319</v>
      </c>
      <c r="S2038" t="s">
        <v>8349</v>
      </c>
      <c r="T2038" s="17">
        <f>(((Table1[[#This Row],[launched_at]]/60)/60)/24)+DATE(1970,1,1)</f>
        <v>41738.864803240744</v>
      </c>
      <c r="U2038" s="17">
        <f>(((Table1[[#This Row],[deadline]]/60)/60)/24)+DATE(1970,1,1)</f>
        <v>41768.864803240744</v>
      </c>
    </row>
    <row r="2039" spans="1:21">
      <c r="A2039">
        <v>2037</v>
      </c>
      <c r="B2039" s="3" t="s">
        <v>2038</v>
      </c>
      <c r="C2039" s="3" t="s">
        <v>6147</v>
      </c>
      <c r="D2039" t="str" cm="1">
        <f t="array" ref="D20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039">
        <v>10000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 s="6">
        <f>Table1[[#This Row],[pledged]]/Table1[[#This Row],[goal]]</f>
        <v>3.0047639999999998</v>
      </c>
      <c r="Q2039" s="12">
        <f>Table1[[#This Row],[pledged]]/Table1[[#This Row],[backers_count]]</f>
        <v>70.041118881118877</v>
      </c>
      <c r="R2039" t="s">
        <v>8319</v>
      </c>
      <c r="S2039" t="s">
        <v>8349</v>
      </c>
      <c r="T2039" s="17">
        <f>(((Table1[[#This Row],[launched_at]]/60)/60)/24)+DATE(1970,1,1)</f>
        <v>41578.210104166668</v>
      </c>
      <c r="U2039" s="17">
        <f>(((Table1[[#This Row],[deadline]]/60)/60)/24)+DATE(1970,1,1)</f>
        <v>41638.251770833333</v>
      </c>
    </row>
    <row r="2040" spans="1:21">
      <c r="A2040">
        <v>2038</v>
      </c>
      <c r="B2040" s="3" t="s">
        <v>2039</v>
      </c>
      <c r="C2040" s="3" t="s">
        <v>6148</v>
      </c>
      <c r="D2040" t="str" cm="1">
        <f t="array" ref="D20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040">
        <v>8000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 s="6">
        <f>Table1[[#This Row],[pledged]]/Table1[[#This Row],[goal]]</f>
        <v>4.2051249999999998</v>
      </c>
      <c r="Q2040" s="12">
        <f>Table1[[#This Row],[pledged]]/Table1[[#This Row],[backers_count]]</f>
        <v>164.90686274509804</v>
      </c>
      <c r="R2040" t="s">
        <v>8319</v>
      </c>
      <c r="S2040" t="s">
        <v>8349</v>
      </c>
      <c r="T2040" s="17">
        <f>(((Table1[[#This Row],[launched_at]]/60)/60)/24)+DATE(1970,1,1)</f>
        <v>41424.27107638889</v>
      </c>
      <c r="U2040" s="17">
        <f>(((Table1[[#This Row],[deadline]]/60)/60)/24)+DATE(1970,1,1)</f>
        <v>41456.75</v>
      </c>
    </row>
    <row r="2041" spans="1:21">
      <c r="A2041">
        <v>2039</v>
      </c>
      <c r="B2041" s="3" t="s">
        <v>2040</v>
      </c>
      <c r="C2041" s="3" t="s">
        <v>6149</v>
      </c>
      <c r="D2041" t="str" cm="1">
        <f t="array" ref="D20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41">
        <v>125000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 s="6">
        <f>Table1[[#This Row],[pledged]]/Table1[[#This Row],[goal]]</f>
        <v>1.362168</v>
      </c>
      <c r="Q2041" s="12">
        <f>Table1[[#This Row],[pledged]]/Table1[[#This Row],[backers_count]]</f>
        <v>449.26385224274406</v>
      </c>
      <c r="R2041" t="s">
        <v>8319</v>
      </c>
      <c r="S2041" t="s">
        <v>8349</v>
      </c>
      <c r="T2041" s="17">
        <f>(((Table1[[#This Row],[launched_at]]/60)/60)/24)+DATE(1970,1,1)</f>
        <v>42675.438946759255</v>
      </c>
      <c r="U2041" s="17">
        <f>(((Table1[[#This Row],[deadline]]/60)/60)/24)+DATE(1970,1,1)</f>
        <v>42705.207638888889</v>
      </c>
    </row>
    <row r="2042" spans="1:21" ht="28.8">
      <c r="A2042">
        <v>2040</v>
      </c>
      <c r="B2042" s="3" t="s">
        <v>2041</v>
      </c>
      <c r="C2042" s="3" t="s">
        <v>6150</v>
      </c>
      <c r="D2042" t="str" cm="1">
        <f t="array" ref="D20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42">
        <v>3000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 s="6">
        <f>Table1[[#This Row],[pledged]]/Table1[[#This Row],[goal]]</f>
        <v>2.4817133333333334</v>
      </c>
      <c r="Q2042" s="12">
        <f>Table1[[#This Row],[pledged]]/Table1[[#This Row],[backers_count]]</f>
        <v>27.472841328413285</v>
      </c>
      <c r="R2042" t="s">
        <v>8319</v>
      </c>
      <c r="S2042" t="s">
        <v>8349</v>
      </c>
      <c r="T2042" s="17">
        <f>(((Table1[[#This Row],[launched_at]]/60)/60)/24)+DATE(1970,1,1)</f>
        <v>41578.927118055559</v>
      </c>
      <c r="U2042" s="17">
        <f>(((Table1[[#This Row],[deadline]]/60)/60)/24)+DATE(1970,1,1)</f>
        <v>41593.968784722223</v>
      </c>
    </row>
    <row r="2043" spans="1:21">
      <c r="A2043">
        <v>2041</v>
      </c>
      <c r="B2043" s="3" t="s">
        <v>2042</v>
      </c>
      <c r="C2043" s="3" t="s">
        <v>6151</v>
      </c>
      <c r="D2043" t="str" cm="1">
        <f t="array" ref="D20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043">
        <v>9500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 s="6">
        <f>Table1[[#This Row],[pledged]]/Table1[[#This Row],[goal]]</f>
        <v>1.8186315789473684</v>
      </c>
      <c r="Q2043" s="12">
        <f>Table1[[#This Row],[pledged]]/Table1[[#This Row],[backers_count]]</f>
        <v>143.97499999999999</v>
      </c>
      <c r="R2043" t="s">
        <v>8319</v>
      </c>
      <c r="S2043" t="s">
        <v>8349</v>
      </c>
      <c r="T2043" s="17">
        <f>(((Table1[[#This Row],[launched_at]]/60)/60)/24)+DATE(1970,1,1)</f>
        <v>42654.525775462964</v>
      </c>
      <c r="U2043" s="17">
        <f>(((Table1[[#This Row],[deadline]]/60)/60)/24)+DATE(1970,1,1)</f>
        <v>42684.567442129628</v>
      </c>
    </row>
    <row r="2044" spans="1:21">
      <c r="A2044">
        <v>2042</v>
      </c>
      <c r="B2044" s="3" t="s">
        <v>2043</v>
      </c>
      <c r="C2044" s="3" t="s">
        <v>6152</v>
      </c>
      <c r="D2044" t="str" cm="1">
        <f t="array" ref="D20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044">
        <v>10000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 s="6">
        <f>Table1[[#This Row],[pledged]]/Table1[[#This Row],[goal]]</f>
        <v>1.2353000000000001</v>
      </c>
      <c r="Q2044" s="12">
        <f>Table1[[#This Row],[pledged]]/Table1[[#This Row],[backers_count]]</f>
        <v>88.23571428571428</v>
      </c>
      <c r="R2044" t="s">
        <v>8319</v>
      </c>
      <c r="S2044" t="s">
        <v>8349</v>
      </c>
      <c r="T2044" s="17">
        <f>(((Table1[[#This Row],[launched_at]]/60)/60)/24)+DATE(1970,1,1)</f>
        <v>42331.708032407405</v>
      </c>
      <c r="U2044" s="17">
        <f>(((Table1[[#This Row],[deadline]]/60)/60)/24)+DATE(1970,1,1)</f>
        <v>42391.708032407405</v>
      </c>
    </row>
    <row r="2045" spans="1:21">
      <c r="A2045">
        <v>2043</v>
      </c>
      <c r="B2045" s="3" t="s">
        <v>2044</v>
      </c>
      <c r="C2045" s="3" t="s">
        <v>6153</v>
      </c>
      <c r="D2045" t="str" cm="1">
        <f t="array" ref="D20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45">
        <v>1385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 s="6">
        <f>Table1[[#This Row],[pledged]]/Table1[[#This Row],[goal]]</f>
        <v>5.0620938628158845</v>
      </c>
      <c r="Q2045" s="12">
        <f>Table1[[#This Row],[pledged]]/Table1[[#This Row],[backers_count]]</f>
        <v>36.326424870466319</v>
      </c>
      <c r="R2045" t="s">
        <v>8319</v>
      </c>
      <c r="S2045" t="s">
        <v>8349</v>
      </c>
      <c r="T2045" s="17">
        <f>(((Table1[[#This Row],[launched_at]]/60)/60)/24)+DATE(1970,1,1)</f>
        <v>42661.176817129628</v>
      </c>
      <c r="U2045" s="17">
        <f>(((Table1[[#This Row],[deadline]]/60)/60)/24)+DATE(1970,1,1)</f>
        <v>42715.207638888889</v>
      </c>
    </row>
    <row r="2046" spans="1:21">
      <c r="A2046">
        <v>2044</v>
      </c>
      <c r="B2046" s="3" t="s">
        <v>2045</v>
      </c>
      <c r="C2046" s="3" t="s">
        <v>6154</v>
      </c>
      <c r="D2046" t="str" cm="1">
        <f t="array" ref="D20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046">
        <v>15000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 s="6">
        <f>Table1[[#This Row],[pledged]]/Table1[[#This Row],[goal]]</f>
        <v>1.0821333333333334</v>
      </c>
      <c r="Q2046" s="12">
        <f>Table1[[#This Row],[pledged]]/Table1[[#This Row],[backers_count]]</f>
        <v>90.177777777777777</v>
      </c>
      <c r="R2046" t="s">
        <v>8319</v>
      </c>
      <c r="S2046" t="s">
        <v>8349</v>
      </c>
      <c r="T2046" s="17">
        <f>(((Table1[[#This Row],[launched_at]]/60)/60)/24)+DATE(1970,1,1)</f>
        <v>42138.684189814812</v>
      </c>
      <c r="U2046" s="17">
        <f>(((Table1[[#This Row],[deadline]]/60)/60)/24)+DATE(1970,1,1)</f>
        <v>42168.684189814812</v>
      </c>
    </row>
    <row r="2047" spans="1:21">
      <c r="A2047">
        <v>2045</v>
      </c>
      <c r="B2047" s="3" t="s">
        <v>2046</v>
      </c>
      <c r="C2047" s="3" t="s">
        <v>6155</v>
      </c>
      <c r="D2047" t="str" cm="1">
        <f t="array" ref="D20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47">
        <v>4900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 s="6">
        <f>Table1[[#This Row],[pledged]]/Table1[[#This Row],[goal]]</f>
        <v>8.1918387755102042</v>
      </c>
      <c r="Q2047" s="12">
        <f>Table1[[#This Row],[pledged]]/Table1[[#This Row],[backers_count]]</f>
        <v>152.62361216730039</v>
      </c>
      <c r="R2047" t="s">
        <v>8319</v>
      </c>
      <c r="S2047" t="s">
        <v>8349</v>
      </c>
      <c r="T2047" s="17">
        <f>(((Table1[[#This Row],[launched_at]]/60)/60)/24)+DATE(1970,1,1)</f>
        <v>41069.088506944441</v>
      </c>
      <c r="U2047" s="17">
        <f>(((Table1[[#This Row],[deadline]]/60)/60)/24)+DATE(1970,1,1)</f>
        <v>41099.088506944441</v>
      </c>
    </row>
    <row r="2048" spans="1:21">
      <c r="A2048">
        <v>2046</v>
      </c>
      <c r="B2048" s="3" t="s">
        <v>2047</v>
      </c>
      <c r="C2048" s="3" t="s">
        <v>6156</v>
      </c>
      <c r="D2048" t="str" cm="1">
        <f t="array" ref="D20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048">
        <v>10000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 s="6">
        <f>Table1[[#This Row],[pledged]]/Table1[[#This Row],[goal]]</f>
        <v>1.2110000000000001</v>
      </c>
      <c r="Q2048" s="12">
        <f>Table1[[#This Row],[pledged]]/Table1[[#This Row],[backers_count]]</f>
        <v>55.806451612903224</v>
      </c>
      <c r="R2048" t="s">
        <v>8319</v>
      </c>
      <c r="S2048" t="s">
        <v>8349</v>
      </c>
      <c r="T2048" s="17">
        <f>(((Table1[[#This Row],[launched_at]]/60)/60)/24)+DATE(1970,1,1)</f>
        <v>41387.171805555554</v>
      </c>
      <c r="U2048" s="17">
        <f>(((Table1[[#This Row],[deadline]]/60)/60)/24)+DATE(1970,1,1)</f>
        <v>41417.171805555554</v>
      </c>
    </row>
    <row r="2049" spans="1:21">
      <c r="A2049">
        <v>2047</v>
      </c>
      <c r="B2049" s="3" t="s">
        <v>2048</v>
      </c>
      <c r="C2049" s="3" t="s">
        <v>6157</v>
      </c>
      <c r="D2049" t="str" cm="1">
        <f t="array" ref="D20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49">
        <v>98000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 s="6">
        <f>Table1[[#This Row],[pledged]]/Table1[[#This Row],[goal]]</f>
        <v>1.0299897959183673</v>
      </c>
      <c r="Q2049" s="12">
        <f>Table1[[#This Row],[pledged]]/Table1[[#This Row],[backers_count]]</f>
        <v>227.85327313769753</v>
      </c>
      <c r="R2049" t="s">
        <v>8319</v>
      </c>
      <c r="S2049" t="s">
        <v>8349</v>
      </c>
      <c r="T2049" s="17">
        <f>(((Table1[[#This Row],[launched_at]]/60)/60)/24)+DATE(1970,1,1)</f>
        <v>42081.903587962966</v>
      </c>
      <c r="U2049" s="17">
        <f>(((Table1[[#This Row],[deadline]]/60)/60)/24)+DATE(1970,1,1)</f>
        <v>42111</v>
      </c>
    </row>
    <row r="2050" spans="1:21">
      <c r="A2050">
        <v>2048</v>
      </c>
      <c r="B2050" s="3" t="s">
        <v>2049</v>
      </c>
      <c r="C2050" s="3" t="s">
        <v>6158</v>
      </c>
      <c r="D2050" t="str" cm="1">
        <f t="array" ref="D20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50">
        <v>85000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 s="6">
        <f>Table1[[#This Row],[pledged]]/Table1[[#This Row],[goal]]</f>
        <v>1.4833229411764706</v>
      </c>
      <c r="Q2050" s="12">
        <f>Table1[[#This Row],[pledged]]/Table1[[#This Row],[backers_count]]</f>
        <v>91.82989803350327</v>
      </c>
      <c r="R2050" t="s">
        <v>8319</v>
      </c>
      <c r="S2050" t="s">
        <v>8349</v>
      </c>
      <c r="T2050" s="17">
        <f>(((Table1[[#This Row],[launched_at]]/60)/60)/24)+DATE(1970,1,1)</f>
        <v>41387.651516203703</v>
      </c>
      <c r="U2050" s="17">
        <f>(((Table1[[#This Row],[deadline]]/60)/60)/24)+DATE(1970,1,1)</f>
        <v>41417.651516203703</v>
      </c>
    </row>
    <row r="2051" spans="1:21">
      <c r="A2051">
        <v>2049</v>
      </c>
      <c r="B2051" s="3" t="s">
        <v>2050</v>
      </c>
      <c r="C2051" s="3" t="s">
        <v>6159</v>
      </c>
      <c r="D2051" t="str" cm="1">
        <f t="array" ref="D20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51">
        <v>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 s="6">
        <f>Table1[[#This Row],[pledged]]/Table1[[#This Row],[goal]]</f>
        <v>1.2019070000000001</v>
      </c>
      <c r="Q2051" s="12">
        <f>Table1[[#This Row],[pledged]]/Table1[[#This Row],[backers_count]]</f>
        <v>80.991037735849048</v>
      </c>
      <c r="R2051" t="s">
        <v>8319</v>
      </c>
      <c r="S2051" t="s">
        <v>8349</v>
      </c>
      <c r="T2051" s="17">
        <f>(((Table1[[#This Row],[launched_at]]/60)/60)/24)+DATE(1970,1,1)</f>
        <v>41575.527349537035</v>
      </c>
      <c r="U2051" s="17">
        <f>(((Table1[[#This Row],[deadline]]/60)/60)/24)+DATE(1970,1,1)</f>
        <v>41610.957638888889</v>
      </c>
    </row>
    <row r="2052" spans="1:21">
      <c r="A2052">
        <v>2050</v>
      </c>
      <c r="B2052" s="3" t="s">
        <v>2051</v>
      </c>
      <c r="C2052" s="3" t="s">
        <v>6160</v>
      </c>
      <c r="D2052" t="str" cm="1">
        <f t="array" ref="D20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052">
        <v>10000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 s="6">
        <f>Table1[[#This Row],[pledged]]/Table1[[#This Row],[goal]]</f>
        <v>4.7327000000000004</v>
      </c>
      <c r="Q2052" s="12">
        <f>Table1[[#This Row],[pledged]]/Table1[[#This Row],[backers_count]]</f>
        <v>278.39411764705881</v>
      </c>
      <c r="R2052" t="s">
        <v>8319</v>
      </c>
      <c r="S2052" t="s">
        <v>8349</v>
      </c>
      <c r="T2052" s="17">
        <f>(((Table1[[#This Row],[launched_at]]/60)/60)/24)+DATE(1970,1,1)</f>
        <v>42115.071504629625</v>
      </c>
      <c r="U2052" s="17">
        <f>(((Table1[[#This Row],[deadline]]/60)/60)/24)+DATE(1970,1,1)</f>
        <v>42155.071504629625</v>
      </c>
    </row>
    <row r="2053" spans="1:21">
      <c r="A2053">
        <v>2051</v>
      </c>
      <c r="B2053" s="3" t="s">
        <v>2052</v>
      </c>
      <c r="C2053" s="3" t="s">
        <v>6161</v>
      </c>
      <c r="D2053" t="str" cm="1">
        <f t="array" ref="D20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053">
        <v>8000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 s="6">
        <f>Table1[[#This Row],[pledged]]/Table1[[#This Row],[goal]]</f>
        <v>1.303625</v>
      </c>
      <c r="Q2053" s="12">
        <f>Table1[[#This Row],[pledged]]/Table1[[#This Row],[backers_count]]</f>
        <v>43.095041322314053</v>
      </c>
      <c r="R2053" t="s">
        <v>8319</v>
      </c>
      <c r="S2053" t="s">
        <v>8349</v>
      </c>
      <c r="T2053" s="17">
        <f>(((Table1[[#This Row],[launched_at]]/60)/60)/24)+DATE(1970,1,1)</f>
        <v>41604.022418981483</v>
      </c>
      <c r="U2053" s="17">
        <f>(((Table1[[#This Row],[deadline]]/60)/60)/24)+DATE(1970,1,1)</f>
        <v>41634.022418981483</v>
      </c>
    </row>
    <row r="2054" spans="1:21">
      <c r="A2054">
        <v>2052</v>
      </c>
      <c r="B2054" s="3" t="s">
        <v>2053</v>
      </c>
      <c r="C2054" s="3" t="s">
        <v>6162</v>
      </c>
      <c r="D2054" t="str" cm="1">
        <f t="array" ref="D20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54">
        <v>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 s="6">
        <f>Table1[[#This Row],[pledged]]/Table1[[#This Row],[goal]]</f>
        <v>3.5304799999999998</v>
      </c>
      <c r="Q2054" s="12">
        <f>Table1[[#This Row],[pledged]]/Table1[[#This Row],[backers_count]]</f>
        <v>326.29205175600737</v>
      </c>
      <c r="R2054" t="s">
        <v>8319</v>
      </c>
      <c r="S2054" t="s">
        <v>8349</v>
      </c>
      <c r="T2054" s="17">
        <f>(((Table1[[#This Row],[launched_at]]/60)/60)/24)+DATE(1970,1,1)</f>
        <v>42375.08394675926</v>
      </c>
      <c r="U2054" s="17">
        <f>(((Table1[[#This Row],[deadline]]/60)/60)/24)+DATE(1970,1,1)</f>
        <v>42420.08394675926</v>
      </c>
    </row>
    <row r="2055" spans="1:21">
      <c r="A2055">
        <v>2053</v>
      </c>
      <c r="B2055" s="3" t="s">
        <v>2054</v>
      </c>
      <c r="C2055" s="3" t="s">
        <v>6163</v>
      </c>
      <c r="D2055" t="str" cm="1">
        <f t="array" ref="D20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055">
        <v>5000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 s="6">
        <f>Table1[[#This Row],[pledged]]/Table1[[#This Row],[goal]]</f>
        <v>1.0102</v>
      </c>
      <c r="Q2055" s="12">
        <f>Table1[[#This Row],[pledged]]/Table1[[#This Row],[backers_count]]</f>
        <v>41.743801652892564</v>
      </c>
      <c r="R2055" t="s">
        <v>8319</v>
      </c>
      <c r="S2055" t="s">
        <v>8349</v>
      </c>
      <c r="T2055" s="17">
        <f>(((Table1[[#This Row],[launched_at]]/60)/60)/24)+DATE(1970,1,1)</f>
        <v>42303.617488425924</v>
      </c>
      <c r="U2055" s="17">
        <f>(((Table1[[#This Row],[deadline]]/60)/60)/24)+DATE(1970,1,1)</f>
        <v>42333.659155092595</v>
      </c>
    </row>
    <row r="2056" spans="1:21">
      <c r="A2056">
        <v>2054</v>
      </c>
      <c r="B2056" s="3" t="s">
        <v>2055</v>
      </c>
      <c r="C2056" s="3" t="s">
        <v>6164</v>
      </c>
      <c r="D2056" t="str" cm="1">
        <f t="array" ref="D20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056">
        <v>35000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 s="6">
        <f>Table1[[#This Row],[pledged]]/Table1[[#This Row],[goal]]</f>
        <v>1.1359142857142857</v>
      </c>
      <c r="Q2056" s="12">
        <f>Table1[[#This Row],[pledged]]/Table1[[#This Row],[backers_count]]</f>
        <v>64.020933977455712</v>
      </c>
      <c r="R2056" t="s">
        <v>8319</v>
      </c>
      <c r="S2056" t="s">
        <v>8349</v>
      </c>
      <c r="T2056" s="17">
        <f>(((Table1[[#This Row],[launched_at]]/60)/60)/24)+DATE(1970,1,1)</f>
        <v>41731.520949074074</v>
      </c>
      <c r="U2056" s="17">
        <f>(((Table1[[#This Row],[deadline]]/60)/60)/24)+DATE(1970,1,1)</f>
        <v>41761.520949074074</v>
      </c>
    </row>
    <row r="2057" spans="1:21">
      <c r="A2057">
        <v>2055</v>
      </c>
      <c r="B2057" s="3" t="s">
        <v>2056</v>
      </c>
      <c r="C2057" s="3" t="s">
        <v>6165</v>
      </c>
      <c r="D2057" t="str" cm="1">
        <f t="array" ref="D20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057">
        <v>6000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 s="6">
        <f>Table1[[#This Row],[pledged]]/Table1[[#This Row],[goal]]</f>
        <v>1.6741666666666666</v>
      </c>
      <c r="Q2057" s="12">
        <f>Table1[[#This Row],[pledged]]/Table1[[#This Row],[backers_count]]</f>
        <v>99.455445544554451</v>
      </c>
      <c r="R2057" t="s">
        <v>8319</v>
      </c>
      <c r="S2057" t="s">
        <v>8349</v>
      </c>
      <c r="T2057" s="17">
        <f>(((Table1[[#This Row],[launched_at]]/60)/60)/24)+DATE(1970,1,1)</f>
        <v>41946.674108796295</v>
      </c>
      <c r="U2057" s="17">
        <f>(((Table1[[#This Row],[deadline]]/60)/60)/24)+DATE(1970,1,1)</f>
        <v>41976.166666666672</v>
      </c>
    </row>
    <row r="2058" spans="1:21">
      <c r="A2058">
        <v>2056</v>
      </c>
      <c r="B2058" s="3" t="s">
        <v>2057</v>
      </c>
      <c r="C2058" s="3" t="s">
        <v>6166</v>
      </c>
      <c r="D2058" t="str" cm="1">
        <f t="array" ref="D20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58">
        <v>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 s="6">
        <f>Table1[[#This Row],[pledged]]/Table1[[#This Row],[goal]]</f>
        <v>1.5345200000000001</v>
      </c>
      <c r="Q2058" s="12">
        <f>Table1[[#This Row],[pledged]]/Table1[[#This Row],[backers_count]]</f>
        <v>138.49458483754512</v>
      </c>
      <c r="R2058" t="s">
        <v>8319</v>
      </c>
      <c r="S2058" t="s">
        <v>8349</v>
      </c>
      <c r="T2058" s="17">
        <f>(((Table1[[#This Row],[launched_at]]/60)/60)/24)+DATE(1970,1,1)</f>
        <v>41351.76090277778</v>
      </c>
      <c r="U2058" s="17">
        <f>(((Table1[[#This Row],[deadline]]/60)/60)/24)+DATE(1970,1,1)</f>
        <v>41381.76090277778</v>
      </c>
    </row>
    <row r="2059" spans="1:21">
      <c r="A2059">
        <v>2057</v>
      </c>
      <c r="B2059" s="3" t="s">
        <v>2058</v>
      </c>
      <c r="C2059" s="3" t="s">
        <v>6167</v>
      </c>
      <c r="D2059" t="str" cm="1">
        <f t="array" ref="D20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059">
        <v>15000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 s="6">
        <f>Table1[[#This Row],[pledged]]/Table1[[#This Row],[goal]]</f>
        <v>2.022322</v>
      </c>
      <c r="Q2059" s="12">
        <f>Table1[[#This Row],[pledged]]/Table1[[#This Row],[backers_count]]</f>
        <v>45.547792792792798</v>
      </c>
      <c r="R2059" t="s">
        <v>8319</v>
      </c>
      <c r="S2059" t="s">
        <v>8349</v>
      </c>
      <c r="T2059" s="17">
        <f>(((Table1[[#This Row],[launched_at]]/60)/60)/24)+DATE(1970,1,1)</f>
        <v>42396.494583333333</v>
      </c>
      <c r="U2059" s="17">
        <f>(((Table1[[#This Row],[deadline]]/60)/60)/24)+DATE(1970,1,1)</f>
        <v>42426.494583333333</v>
      </c>
    </row>
    <row r="2060" spans="1:21">
      <c r="A2060">
        <v>2058</v>
      </c>
      <c r="B2060" s="3" t="s">
        <v>2059</v>
      </c>
      <c r="C2060" s="3" t="s">
        <v>6168</v>
      </c>
      <c r="D2060" t="str" cm="1">
        <f t="array" ref="D20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60">
        <v>2560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 s="6">
        <f>Table1[[#This Row],[pledged]]/Table1[[#This Row],[goal]]</f>
        <v>1.6828125</v>
      </c>
      <c r="Q2060" s="12">
        <f>Table1[[#This Row],[pledged]]/Table1[[#This Row],[backers_count]]</f>
        <v>10.507317073170732</v>
      </c>
      <c r="R2060" t="s">
        <v>8319</v>
      </c>
      <c r="S2060" t="s">
        <v>8349</v>
      </c>
      <c r="T2060" s="17">
        <f>(((Table1[[#This Row],[launched_at]]/60)/60)/24)+DATE(1970,1,1)</f>
        <v>42026.370717592596</v>
      </c>
      <c r="U2060" s="17">
        <f>(((Table1[[#This Row],[deadline]]/60)/60)/24)+DATE(1970,1,1)</f>
        <v>42065.833333333328</v>
      </c>
    </row>
    <row r="2061" spans="1:21">
      <c r="A2061">
        <v>2059</v>
      </c>
      <c r="B2061" s="3" t="s">
        <v>2060</v>
      </c>
      <c r="C2061" s="3" t="s">
        <v>6169</v>
      </c>
      <c r="D2061" t="str" cm="1">
        <f t="array" ref="D20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061">
        <v>30000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 s="6">
        <f>Table1[[#This Row],[pledged]]/Table1[[#This Row],[goal]]</f>
        <v>1.4345666666666668</v>
      </c>
      <c r="Q2061" s="12">
        <f>Table1[[#This Row],[pledged]]/Table1[[#This Row],[backers_count]]</f>
        <v>114.76533333333333</v>
      </c>
      <c r="R2061" t="s">
        <v>8319</v>
      </c>
      <c r="S2061" t="s">
        <v>8349</v>
      </c>
      <c r="T2061" s="17">
        <f>(((Table1[[#This Row],[launched_at]]/60)/60)/24)+DATE(1970,1,1)</f>
        <v>42361.602476851855</v>
      </c>
      <c r="U2061" s="17">
        <f>(((Table1[[#This Row],[deadline]]/60)/60)/24)+DATE(1970,1,1)</f>
        <v>42400.915972222225</v>
      </c>
    </row>
    <row r="2062" spans="1:21">
      <c r="A2062">
        <v>2060</v>
      </c>
      <c r="B2062" s="3" t="s">
        <v>2061</v>
      </c>
      <c r="C2062" s="3" t="s">
        <v>6170</v>
      </c>
      <c r="D2062" t="str" cm="1">
        <f t="array" ref="D20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062">
        <v>25000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 s="6">
        <f>Table1[[#This Row],[pledged]]/Table1[[#This Row],[goal]]</f>
        <v>1.964</v>
      </c>
      <c r="Q2062" s="12">
        <f>Table1[[#This Row],[pledged]]/Table1[[#This Row],[backers_count]]</f>
        <v>35.997067448680355</v>
      </c>
      <c r="R2062" t="s">
        <v>8319</v>
      </c>
      <c r="S2062" t="s">
        <v>8349</v>
      </c>
      <c r="T2062" s="17">
        <f>(((Table1[[#This Row],[launched_at]]/60)/60)/24)+DATE(1970,1,1)</f>
        <v>41783.642939814818</v>
      </c>
      <c r="U2062" s="17">
        <f>(((Table1[[#This Row],[deadline]]/60)/60)/24)+DATE(1970,1,1)</f>
        <v>41843.642939814818</v>
      </c>
    </row>
    <row r="2063" spans="1:21">
      <c r="A2063">
        <v>2061</v>
      </c>
      <c r="B2063" s="3" t="s">
        <v>2062</v>
      </c>
      <c r="C2063" s="3" t="s">
        <v>6171</v>
      </c>
      <c r="D2063" t="str" cm="1">
        <f t="array" ref="D20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063">
        <v>5000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 s="6">
        <f>Table1[[#This Row],[pledged]]/Table1[[#This Row],[goal]]</f>
        <v>1.0791999999999999</v>
      </c>
      <c r="Q2063" s="12">
        <f>Table1[[#This Row],[pledged]]/Table1[[#This Row],[backers_count]]</f>
        <v>154.17142857142858</v>
      </c>
      <c r="R2063" t="s">
        <v>8319</v>
      </c>
      <c r="S2063" t="s">
        <v>8349</v>
      </c>
      <c r="T2063" s="17">
        <f>(((Table1[[#This Row],[launched_at]]/60)/60)/24)+DATE(1970,1,1)</f>
        <v>42705.764513888891</v>
      </c>
      <c r="U2063" s="17">
        <f>(((Table1[[#This Row],[deadline]]/60)/60)/24)+DATE(1970,1,1)</f>
        <v>42735.764513888891</v>
      </c>
    </row>
    <row r="2064" spans="1:21">
      <c r="A2064">
        <v>2062</v>
      </c>
      <c r="B2064" s="3" t="s">
        <v>2063</v>
      </c>
      <c r="C2064" s="3" t="s">
        <v>6172</v>
      </c>
      <c r="D2064" t="str" cm="1">
        <f t="array" ref="D20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64">
        <v>100000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 s="6">
        <f>Table1[[#This Row],[pledged]]/Table1[[#This Row],[goal]]</f>
        <v>1.14977</v>
      </c>
      <c r="Q2064" s="12">
        <f>Table1[[#This Row],[pledged]]/Table1[[#This Row],[backers_count]]</f>
        <v>566.38916256157631</v>
      </c>
      <c r="R2064" t="s">
        <v>8319</v>
      </c>
      <c r="S2064" t="s">
        <v>8349</v>
      </c>
      <c r="T2064" s="17">
        <f>(((Table1[[#This Row],[launched_at]]/60)/60)/24)+DATE(1970,1,1)</f>
        <v>42423.3830787037</v>
      </c>
      <c r="U2064" s="17">
        <f>(((Table1[[#This Row],[deadline]]/60)/60)/24)+DATE(1970,1,1)</f>
        <v>42453.341412037036</v>
      </c>
    </row>
    <row r="2065" spans="1:21">
      <c r="A2065">
        <v>2063</v>
      </c>
      <c r="B2065" s="3" t="s">
        <v>2064</v>
      </c>
      <c r="C2065" s="3" t="s">
        <v>6173</v>
      </c>
      <c r="D2065" t="str" cm="1">
        <f t="array" ref="D20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65">
        <v>4000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 s="6">
        <f>Table1[[#This Row],[pledged]]/Table1[[#This Row],[goal]]</f>
        <v>1.4804999999999999</v>
      </c>
      <c r="Q2065" s="12">
        <f>Table1[[#This Row],[pledged]]/Table1[[#This Row],[backers_count]]</f>
        <v>120.85714285714286</v>
      </c>
      <c r="R2065" t="s">
        <v>8319</v>
      </c>
      <c r="S2065" t="s">
        <v>8349</v>
      </c>
      <c r="T2065" s="17">
        <f>(((Table1[[#This Row],[launched_at]]/60)/60)/24)+DATE(1970,1,1)</f>
        <v>42472.73265046296</v>
      </c>
      <c r="U2065" s="17">
        <f>(((Table1[[#This Row],[deadline]]/60)/60)/24)+DATE(1970,1,1)</f>
        <v>42505.73265046296</v>
      </c>
    </row>
    <row r="2066" spans="1:21">
      <c r="A2066">
        <v>2064</v>
      </c>
      <c r="B2066" s="3" t="s">
        <v>2065</v>
      </c>
      <c r="C2066" s="3" t="s">
        <v>6174</v>
      </c>
      <c r="D2066" t="str" cm="1">
        <f t="array" ref="D20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66">
        <v>261962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 s="6">
        <f>Table1[[#This Row],[pledged]]/Table1[[#This Row],[goal]]</f>
        <v>1.9116676082790633</v>
      </c>
      <c r="Q2066" s="12">
        <f>Table1[[#This Row],[pledged]]/Table1[[#This Row],[backers_count]]</f>
        <v>86.163845492085343</v>
      </c>
      <c r="R2066" t="s">
        <v>8319</v>
      </c>
      <c r="S2066" t="s">
        <v>8349</v>
      </c>
      <c r="T2066" s="17">
        <f>(((Table1[[#This Row],[launched_at]]/60)/60)/24)+DATE(1970,1,1)</f>
        <v>41389.364849537036</v>
      </c>
      <c r="U2066" s="17">
        <f>(((Table1[[#This Row],[deadline]]/60)/60)/24)+DATE(1970,1,1)</f>
        <v>41425.5</v>
      </c>
    </row>
    <row r="2067" spans="1:21">
      <c r="A2067">
        <v>2065</v>
      </c>
      <c r="B2067" s="3" t="s">
        <v>2066</v>
      </c>
      <c r="C2067" s="3" t="s">
        <v>6175</v>
      </c>
      <c r="D2067" t="str" cm="1">
        <f t="array" ref="D20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2067">
        <v>40000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 s="6">
        <f>Table1[[#This Row],[pledged]]/Table1[[#This Row],[goal]]</f>
        <v>1.99215125</v>
      </c>
      <c r="Q2067" s="12">
        <f>Table1[[#This Row],[pledged]]/Table1[[#This Row],[backers_count]]</f>
        <v>51.212114395886893</v>
      </c>
      <c r="R2067" t="s">
        <v>8319</v>
      </c>
      <c r="S2067" t="s">
        <v>8349</v>
      </c>
      <c r="T2067" s="17">
        <f>(((Table1[[#This Row],[launched_at]]/60)/60)/24)+DATE(1970,1,1)</f>
        <v>41603.333668981482</v>
      </c>
      <c r="U2067" s="17">
        <f>(((Table1[[#This Row],[deadline]]/60)/60)/24)+DATE(1970,1,1)</f>
        <v>41633.333668981482</v>
      </c>
    </row>
    <row r="2068" spans="1:21">
      <c r="A2068">
        <v>2066</v>
      </c>
      <c r="B2068" s="3" t="s">
        <v>2067</v>
      </c>
      <c r="C2068" s="3" t="s">
        <v>6176</v>
      </c>
      <c r="D2068" t="str" cm="1">
        <f t="array" ref="D20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68">
        <v>2000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 s="6">
        <f>Table1[[#This Row],[pledged]]/Table1[[#This Row],[goal]]</f>
        <v>2.1859999999999999</v>
      </c>
      <c r="Q2068" s="12">
        <f>Table1[[#This Row],[pledged]]/Table1[[#This Row],[backers_count]]</f>
        <v>67.261538461538464</v>
      </c>
      <c r="R2068" t="s">
        <v>8319</v>
      </c>
      <c r="S2068" t="s">
        <v>8349</v>
      </c>
      <c r="T2068" s="17">
        <f>(((Table1[[#This Row],[launched_at]]/60)/60)/24)+DATE(1970,1,1)</f>
        <v>41844.771793981483</v>
      </c>
      <c r="U2068" s="17">
        <f>(((Table1[[#This Row],[deadline]]/60)/60)/24)+DATE(1970,1,1)</f>
        <v>41874.771793981483</v>
      </c>
    </row>
    <row r="2069" spans="1:21">
      <c r="A2069">
        <v>2067</v>
      </c>
      <c r="B2069" s="3" t="s">
        <v>2068</v>
      </c>
      <c r="C2069" s="3" t="s">
        <v>6177</v>
      </c>
      <c r="D2069" t="str" cm="1">
        <f t="array" ref="D20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069">
        <v>495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 s="6">
        <f>Table1[[#This Row],[pledged]]/Table1[[#This Row],[goal]]</f>
        <v>1.2686868686868686</v>
      </c>
      <c r="Q2069" s="12">
        <f>Table1[[#This Row],[pledged]]/Table1[[#This Row],[backers_count]]</f>
        <v>62.8</v>
      </c>
      <c r="R2069" t="s">
        <v>8319</v>
      </c>
      <c r="S2069" t="s">
        <v>8349</v>
      </c>
      <c r="T2069" s="17">
        <f>(((Table1[[#This Row],[launched_at]]/60)/60)/24)+DATE(1970,1,1)</f>
        <v>42115.853888888887</v>
      </c>
      <c r="U2069" s="17">
        <f>(((Table1[[#This Row],[deadline]]/60)/60)/24)+DATE(1970,1,1)</f>
        <v>42148.853888888887</v>
      </c>
    </row>
    <row r="2070" spans="1:21">
      <c r="A2070">
        <v>2068</v>
      </c>
      <c r="B2070" s="3" t="s">
        <v>2069</v>
      </c>
      <c r="C2070" s="3" t="s">
        <v>6178</v>
      </c>
      <c r="D2070" t="str" cm="1">
        <f t="array" ref="D20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070">
        <v>25000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 s="6">
        <f>Table1[[#This Row],[pledged]]/Table1[[#This Row],[goal]]</f>
        <v>1.0522388</v>
      </c>
      <c r="Q2070" s="12">
        <f>Table1[[#This Row],[pledged]]/Table1[[#This Row],[backers_count]]</f>
        <v>346.13118421052633</v>
      </c>
      <c r="R2070" t="s">
        <v>8319</v>
      </c>
      <c r="S2070" t="s">
        <v>8349</v>
      </c>
      <c r="T2070" s="17">
        <f>(((Table1[[#This Row],[launched_at]]/60)/60)/24)+DATE(1970,1,1)</f>
        <v>42633.841608796298</v>
      </c>
      <c r="U2070" s="17">
        <f>(((Table1[[#This Row],[deadline]]/60)/60)/24)+DATE(1970,1,1)</f>
        <v>42663.841608796298</v>
      </c>
    </row>
    <row r="2071" spans="1:21">
      <c r="A2071">
        <v>2069</v>
      </c>
      <c r="B2071" s="3" t="s">
        <v>2070</v>
      </c>
      <c r="C2071" s="3" t="s">
        <v>6179</v>
      </c>
      <c r="D2071" t="str" cm="1">
        <f t="array" ref="D20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71">
        <v>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 s="6">
        <f>Table1[[#This Row],[pledged]]/Table1[[#This Row],[goal]]</f>
        <v>1.2840666000000001</v>
      </c>
      <c r="Q2071" s="12">
        <f>Table1[[#This Row],[pledged]]/Table1[[#This Row],[backers_count]]</f>
        <v>244.11912547528519</v>
      </c>
      <c r="R2071" t="s">
        <v>8319</v>
      </c>
      <c r="S2071" t="s">
        <v>8349</v>
      </c>
      <c r="T2071" s="17">
        <f>(((Table1[[#This Row],[launched_at]]/60)/60)/24)+DATE(1970,1,1)</f>
        <v>42340.972118055557</v>
      </c>
      <c r="U2071" s="17">
        <f>(((Table1[[#This Row],[deadline]]/60)/60)/24)+DATE(1970,1,1)</f>
        <v>42371.972118055557</v>
      </c>
    </row>
    <row r="2072" spans="1:21">
      <c r="A2072">
        <v>2070</v>
      </c>
      <c r="B2072" s="3" t="s">
        <v>2071</v>
      </c>
      <c r="C2072" s="3" t="s">
        <v>6180</v>
      </c>
      <c r="D2072" t="str" cm="1">
        <f t="array" ref="D20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72">
        <v>125000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 s="6">
        <f>Table1[[#This Row],[pledged]]/Table1[[#This Row],[goal]]</f>
        <v>3.1732719999999999</v>
      </c>
      <c r="Q2072" s="12">
        <f>Table1[[#This Row],[pledged]]/Table1[[#This Row],[backers_count]]</f>
        <v>259.25424836601309</v>
      </c>
      <c r="R2072" t="s">
        <v>8319</v>
      </c>
      <c r="S2072" t="s">
        <v>8349</v>
      </c>
      <c r="T2072" s="17">
        <f>(((Table1[[#This Row],[launched_at]]/60)/60)/24)+DATE(1970,1,1)</f>
        <v>42519.6565162037</v>
      </c>
      <c r="U2072" s="17">
        <f>(((Table1[[#This Row],[deadline]]/60)/60)/24)+DATE(1970,1,1)</f>
        <v>42549.6565162037</v>
      </c>
    </row>
    <row r="2073" spans="1:21">
      <c r="A2073">
        <v>2071</v>
      </c>
      <c r="B2073" s="3" t="s">
        <v>2072</v>
      </c>
      <c r="C2073" s="3" t="s">
        <v>6181</v>
      </c>
      <c r="D2073" t="str" cm="1">
        <f t="array" ref="D20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073">
        <v>20000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 s="6">
        <f>Table1[[#This Row],[pledged]]/Table1[[#This Row],[goal]]</f>
        <v>2.8073000000000001</v>
      </c>
      <c r="Q2073" s="12">
        <f>Table1[[#This Row],[pledged]]/Table1[[#This Row],[backers_count]]</f>
        <v>201.96402877697841</v>
      </c>
      <c r="R2073" t="s">
        <v>8319</v>
      </c>
      <c r="S2073" t="s">
        <v>8349</v>
      </c>
      <c r="T2073" s="17">
        <f>(((Table1[[#This Row],[launched_at]]/60)/60)/24)+DATE(1970,1,1)</f>
        <v>42600.278749999998</v>
      </c>
      <c r="U2073" s="17">
        <f>(((Table1[[#This Row],[deadline]]/60)/60)/24)+DATE(1970,1,1)</f>
        <v>42645.278749999998</v>
      </c>
    </row>
    <row r="2074" spans="1:21">
      <c r="A2074">
        <v>2072</v>
      </c>
      <c r="B2074" s="3" t="s">
        <v>2073</v>
      </c>
      <c r="C2074" s="3" t="s">
        <v>6182</v>
      </c>
      <c r="D2074" t="str" cm="1">
        <f t="array" ref="D20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74">
        <v>71500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 s="6">
        <f>Table1[[#This Row],[pledged]]/Table1[[#This Row],[goal]]</f>
        <v>1.1073146853146854</v>
      </c>
      <c r="Q2074" s="12">
        <f>Table1[[#This Row],[pledged]]/Table1[[#This Row],[backers_count]]</f>
        <v>226.20857142857142</v>
      </c>
      <c r="R2074" t="s">
        <v>8319</v>
      </c>
      <c r="S2074" t="s">
        <v>8349</v>
      </c>
      <c r="T2074" s="17">
        <f>(((Table1[[#This Row],[launched_at]]/60)/60)/24)+DATE(1970,1,1)</f>
        <v>42467.581388888888</v>
      </c>
      <c r="U2074" s="17">
        <f>(((Table1[[#This Row],[deadline]]/60)/60)/24)+DATE(1970,1,1)</f>
        <v>42497.581388888888</v>
      </c>
    </row>
    <row r="2075" spans="1:21">
      <c r="A2075">
        <v>2073</v>
      </c>
      <c r="B2075" s="3" t="s">
        <v>2074</v>
      </c>
      <c r="C2075" s="3" t="s">
        <v>6183</v>
      </c>
      <c r="D2075" t="str" cm="1">
        <f t="array" ref="D20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75">
        <v>100000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 s="6">
        <f>Table1[[#This Row],[pledged]]/Table1[[#This Row],[goal]]</f>
        <v>1.5260429999999998</v>
      </c>
      <c r="Q2075" s="12">
        <f>Table1[[#This Row],[pledged]]/Table1[[#This Row],[backers_count]]</f>
        <v>324.69</v>
      </c>
      <c r="R2075" t="s">
        <v>8319</v>
      </c>
      <c r="S2075" t="s">
        <v>8349</v>
      </c>
      <c r="T2075" s="17">
        <f>(((Table1[[#This Row],[launched_at]]/60)/60)/24)+DATE(1970,1,1)</f>
        <v>42087.668032407411</v>
      </c>
      <c r="U2075" s="17">
        <f>(((Table1[[#This Row],[deadline]]/60)/60)/24)+DATE(1970,1,1)</f>
        <v>42132.668032407411</v>
      </c>
    </row>
    <row r="2076" spans="1:21">
      <c r="A2076">
        <v>2074</v>
      </c>
      <c r="B2076" s="3" t="s">
        <v>2075</v>
      </c>
      <c r="C2076" s="3" t="s">
        <v>6184</v>
      </c>
      <c r="D2076" t="str" cm="1">
        <f t="array" ref="D20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076">
        <v>600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 s="6">
        <f>Table1[[#This Row],[pledged]]/Table1[[#This Row],[goal]]</f>
        <v>1.0249999999999999</v>
      </c>
      <c r="Q2076" s="12">
        <f>Table1[[#This Row],[pledged]]/Table1[[#This Row],[backers_count]]</f>
        <v>205</v>
      </c>
      <c r="R2076" t="s">
        <v>8319</v>
      </c>
      <c r="S2076" t="s">
        <v>8349</v>
      </c>
      <c r="T2076" s="17">
        <f>(((Table1[[#This Row],[launched_at]]/60)/60)/24)+DATE(1970,1,1)</f>
        <v>42466.826180555552</v>
      </c>
      <c r="U2076" s="17">
        <f>(((Table1[[#This Row],[deadline]]/60)/60)/24)+DATE(1970,1,1)</f>
        <v>42496.826180555552</v>
      </c>
    </row>
    <row r="2077" spans="1:21">
      <c r="A2077">
        <v>2075</v>
      </c>
      <c r="B2077" s="3" t="s">
        <v>2076</v>
      </c>
      <c r="C2077" s="3" t="s">
        <v>6185</v>
      </c>
      <c r="D2077" t="str" cm="1">
        <f t="array" ref="D20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077">
        <v>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 s="6">
        <f>Table1[[#This Row],[pledged]]/Table1[[#This Row],[goal]]</f>
        <v>16.783738373837384</v>
      </c>
      <c r="Q2077" s="12">
        <f>Table1[[#This Row],[pledged]]/Table1[[#This Row],[backers_count]]</f>
        <v>20.465926829268295</v>
      </c>
      <c r="R2077" t="s">
        <v>8319</v>
      </c>
      <c r="S2077" t="s">
        <v>8349</v>
      </c>
      <c r="T2077" s="17">
        <f>(((Table1[[#This Row],[launched_at]]/60)/60)/24)+DATE(1970,1,1)</f>
        <v>41450.681574074071</v>
      </c>
      <c r="U2077" s="17">
        <f>(((Table1[[#This Row],[deadline]]/60)/60)/24)+DATE(1970,1,1)</f>
        <v>41480.681574074071</v>
      </c>
    </row>
    <row r="2078" spans="1:21">
      <c r="A2078">
        <v>2076</v>
      </c>
      <c r="B2078" s="3" t="s">
        <v>2077</v>
      </c>
      <c r="C2078" s="3" t="s">
        <v>6186</v>
      </c>
      <c r="D2078" t="str" cm="1">
        <f t="array" ref="D20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78">
        <v>179000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 s="6">
        <f>Table1[[#This Row],[pledged]]/Table1[[#This Row],[goal]]</f>
        <v>5.4334915642458101</v>
      </c>
      <c r="Q2078" s="12">
        <f>Table1[[#This Row],[pledged]]/Table1[[#This Row],[backers_count]]</f>
        <v>116.35303146309367</v>
      </c>
      <c r="R2078" t="s">
        <v>8319</v>
      </c>
      <c r="S2078" t="s">
        <v>8349</v>
      </c>
      <c r="T2078" s="17">
        <f>(((Table1[[#This Row],[launched_at]]/60)/60)/24)+DATE(1970,1,1)</f>
        <v>41803.880659722221</v>
      </c>
      <c r="U2078" s="17">
        <f>(((Table1[[#This Row],[deadline]]/60)/60)/24)+DATE(1970,1,1)</f>
        <v>41843.880659722221</v>
      </c>
    </row>
    <row r="2079" spans="1:21">
      <c r="A2079">
        <v>2077</v>
      </c>
      <c r="B2079" s="3" t="s">
        <v>2078</v>
      </c>
      <c r="C2079" s="3" t="s">
        <v>6187</v>
      </c>
      <c r="D2079" t="str" cm="1">
        <f t="array" ref="D20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079">
        <v>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 s="6">
        <f>Table1[[#This Row],[pledged]]/Table1[[#This Row],[goal]]</f>
        <v>1.1550800000000001</v>
      </c>
      <c r="Q2079" s="12">
        <f>Table1[[#This Row],[pledged]]/Table1[[#This Row],[backers_count]]</f>
        <v>307.20212765957444</v>
      </c>
      <c r="R2079" t="s">
        <v>8319</v>
      </c>
      <c r="S2079" t="s">
        <v>8349</v>
      </c>
      <c r="T2079" s="17">
        <f>(((Table1[[#This Row],[launched_at]]/60)/60)/24)+DATE(1970,1,1)</f>
        <v>42103.042546296296</v>
      </c>
      <c r="U2079" s="17">
        <f>(((Table1[[#This Row],[deadline]]/60)/60)/24)+DATE(1970,1,1)</f>
        <v>42160.875</v>
      </c>
    </row>
    <row r="2080" spans="1:21">
      <c r="A2080">
        <v>2078</v>
      </c>
      <c r="B2080" s="3" t="s">
        <v>2079</v>
      </c>
      <c r="C2080" s="3" t="s">
        <v>6188</v>
      </c>
      <c r="D2080" t="str" cm="1">
        <f t="array" ref="D20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080">
        <v>20000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 s="6">
        <f>Table1[[#This Row],[pledged]]/Table1[[#This Row],[goal]]</f>
        <v>1.3120499999999999</v>
      </c>
      <c r="Q2080" s="12">
        <f>Table1[[#This Row],[pledged]]/Table1[[#This Row],[backers_count]]</f>
        <v>546.6875</v>
      </c>
      <c r="R2080" t="s">
        <v>8319</v>
      </c>
      <c r="S2080" t="s">
        <v>8349</v>
      </c>
      <c r="T2080" s="17">
        <f>(((Table1[[#This Row],[launched_at]]/60)/60)/24)+DATE(1970,1,1)</f>
        <v>42692.771493055552</v>
      </c>
      <c r="U2080" s="17">
        <f>(((Table1[[#This Row],[deadline]]/60)/60)/24)+DATE(1970,1,1)</f>
        <v>42722.771493055552</v>
      </c>
    </row>
    <row r="2081" spans="1:21">
      <c r="A2081">
        <v>2079</v>
      </c>
      <c r="B2081" s="3" t="s">
        <v>2080</v>
      </c>
      <c r="C2081" s="3" t="s">
        <v>6189</v>
      </c>
      <c r="D2081" t="str" cm="1">
        <f t="array" ref="D20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081">
        <v>10000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 s="6">
        <f>Table1[[#This Row],[pledged]]/Table1[[#This Row],[goal]]</f>
        <v>2.8816999999999999</v>
      </c>
      <c r="Q2081" s="12">
        <f>Table1[[#This Row],[pledged]]/Table1[[#This Row],[backers_count]]</f>
        <v>47.474464579901152</v>
      </c>
      <c r="R2081" t="s">
        <v>8319</v>
      </c>
      <c r="S2081" t="s">
        <v>8349</v>
      </c>
      <c r="T2081" s="17">
        <f>(((Table1[[#This Row],[launched_at]]/60)/60)/24)+DATE(1970,1,1)</f>
        <v>42150.71056712963</v>
      </c>
      <c r="U2081" s="17">
        <f>(((Table1[[#This Row],[deadline]]/60)/60)/24)+DATE(1970,1,1)</f>
        <v>42180.791666666672</v>
      </c>
    </row>
    <row r="2082" spans="1:21">
      <c r="A2082">
        <v>2080</v>
      </c>
      <c r="B2082" s="3" t="s">
        <v>2081</v>
      </c>
      <c r="C2082" s="3" t="s">
        <v>6190</v>
      </c>
      <c r="D2082" t="str" cm="1">
        <f t="array" ref="D20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82">
        <v>1000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 s="6">
        <f>Table1[[#This Row],[pledged]]/Table1[[#This Row],[goal]]</f>
        <v>5.0780000000000003</v>
      </c>
      <c r="Q2082" s="12">
        <f>Table1[[#This Row],[pledged]]/Table1[[#This Row],[backers_count]]</f>
        <v>101.56</v>
      </c>
      <c r="R2082" t="s">
        <v>8319</v>
      </c>
      <c r="S2082" t="s">
        <v>8349</v>
      </c>
      <c r="T2082" s="17">
        <f>(((Table1[[#This Row],[launched_at]]/60)/60)/24)+DATE(1970,1,1)</f>
        <v>42289.957175925927</v>
      </c>
      <c r="U2082" s="17">
        <f>(((Table1[[#This Row],[deadline]]/60)/60)/24)+DATE(1970,1,1)</f>
        <v>42319.998842592591</v>
      </c>
    </row>
    <row r="2083" spans="1:21">
      <c r="A2083">
        <v>2081</v>
      </c>
      <c r="B2083" s="3" t="s">
        <v>2082</v>
      </c>
      <c r="C2083" s="3" t="s">
        <v>6191</v>
      </c>
      <c r="D2083" t="str" cm="1">
        <f t="array" ref="D20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83">
        <v>3500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 s="6">
        <f>Table1[[#This Row],[pledged]]/Table1[[#This Row],[goal]]</f>
        <v>1.1457142857142857</v>
      </c>
      <c r="Q2083" s="12">
        <f>Table1[[#This Row],[pledged]]/Table1[[#This Row],[backers_count]]</f>
        <v>72.909090909090907</v>
      </c>
      <c r="R2083" t="s">
        <v>8325</v>
      </c>
      <c r="S2083" t="s">
        <v>8329</v>
      </c>
      <c r="T2083" s="17">
        <f>(((Table1[[#This Row],[launched_at]]/60)/60)/24)+DATE(1970,1,1)</f>
        <v>41004.156886574077</v>
      </c>
      <c r="U2083" s="17">
        <f>(((Table1[[#This Row],[deadline]]/60)/60)/24)+DATE(1970,1,1)</f>
        <v>41045.207638888889</v>
      </c>
    </row>
    <row r="2084" spans="1:21">
      <c r="A2084">
        <v>2082</v>
      </c>
      <c r="B2084" s="3" t="s">
        <v>2083</v>
      </c>
      <c r="C2084" s="3" t="s">
        <v>6192</v>
      </c>
      <c r="D2084" t="str" cm="1">
        <f t="array" ref="D20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84">
        <v>1500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 s="6">
        <f>Table1[[#This Row],[pledged]]/Table1[[#This Row],[goal]]</f>
        <v>1.1073333333333333</v>
      </c>
      <c r="Q2084" s="12">
        <f>Table1[[#This Row],[pledged]]/Table1[[#This Row],[backers_count]]</f>
        <v>43.710526315789473</v>
      </c>
      <c r="R2084" t="s">
        <v>8325</v>
      </c>
      <c r="S2084" t="s">
        <v>8329</v>
      </c>
      <c r="T2084" s="17">
        <f>(((Table1[[#This Row],[launched_at]]/60)/60)/24)+DATE(1970,1,1)</f>
        <v>40811.120324074072</v>
      </c>
      <c r="U2084" s="17">
        <f>(((Table1[[#This Row],[deadline]]/60)/60)/24)+DATE(1970,1,1)</f>
        <v>40871.161990740737</v>
      </c>
    </row>
    <row r="2085" spans="1:21">
      <c r="A2085">
        <v>2083</v>
      </c>
      <c r="B2085" s="3" t="s">
        <v>2084</v>
      </c>
      <c r="C2085" s="3" t="s">
        <v>6193</v>
      </c>
      <c r="D2085" t="str" cm="1">
        <f t="array" ref="D20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085">
        <v>750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 s="6">
        <f>Table1[[#This Row],[pledged]]/Table1[[#This Row],[goal]]</f>
        <v>1.1333333333333333</v>
      </c>
      <c r="Q2085" s="12">
        <f>Table1[[#This Row],[pledged]]/Table1[[#This Row],[backers_count]]</f>
        <v>34</v>
      </c>
      <c r="R2085" t="s">
        <v>8325</v>
      </c>
      <c r="S2085" t="s">
        <v>8329</v>
      </c>
      <c r="T2085" s="17">
        <f>(((Table1[[#This Row],[launched_at]]/60)/60)/24)+DATE(1970,1,1)</f>
        <v>41034.72216435185</v>
      </c>
      <c r="U2085" s="17">
        <f>(((Table1[[#This Row],[deadline]]/60)/60)/24)+DATE(1970,1,1)</f>
        <v>41064.72216435185</v>
      </c>
    </row>
    <row r="2086" spans="1:21">
      <c r="A2086">
        <v>2084</v>
      </c>
      <c r="B2086" s="3" t="s">
        <v>2085</v>
      </c>
      <c r="C2086" s="3" t="s">
        <v>6194</v>
      </c>
      <c r="D2086" t="str" cm="1">
        <f t="array" ref="D20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86">
        <v>3000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 s="6">
        <f>Table1[[#This Row],[pledged]]/Table1[[#This Row],[goal]]</f>
        <v>1.0833333333333333</v>
      </c>
      <c r="Q2086" s="12">
        <f>Table1[[#This Row],[pledged]]/Table1[[#This Row],[backers_count]]</f>
        <v>70.652173913043484</v>
      </c>
      <c r="R2086" t="s">
        <v>8325</v>
      </c>
      <c r="S2086" t="s">
        <v>8329</v>
      </c>
      <c r="T2086" s="17">
        <f>(((Table1[[#This Row],[launched_at]]/60)/60)/24)+DATE(1970,1,1)</f>
        <v>41731.833124999997</v>
      </c>
      <c r="U2086" s="17">
        <f>(((Table1[[#This Row],[deadline]]/60)/60)/24)+DATE(1970,1,1)</f>
        <v>41763.290972222225</v>
      </c>
    </row>
    <row r="2087" spans="1:21">
      <c r="A2087">
        <v>2085</v>
      </c>
      <c r="B2087" s="3" t="s">
        <v>2086</v>
      </c>
      <c r="C2087" s="3" t="s">
        <v>6195</v>
      </c>
      <c r="D2087" t="str" cm="1">
        <f t="array" ref="D20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087">
        <v>6000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 s="6">
        <f>Table1[[#This Row],[pledged]]/Table1[[#This Row],[goal]]</f>
        <v>1.2353333333333334</v>
      </c>
      <c r="Q2087" s="12">
        <f>Table1[[#This Row],[pledged]]/Table1[[#This Row],[backers_count]]</f>
        <v>89.301204819277103</v>
      </c>
      <c r="R2087" t="s">
        <v>8325</v>
      </c>
      <c r="S2087" t="s">
        <v>8329</v>
      </c>
      <c r="T2087" s="17">
        <f>(((Table1[[#This Row],[launched_at]]/60)/60)/24)+DATE(1970,1,1)</f>
        <v>41075.835497685184</v>
      </c>
      <c r="U2087" s="17">
        <f>(((Table1[[#This Row],[deadline]]/60)/60)/24)+DATE(1970,1,1)</f>
        <v>41105.835497685184</v>
      </c>
    </row>
    <row r="2088" spans="1:21">
      <c r="A2088">
        <v>2086</v>
      </c>
      <c r="B2088" s="3" t="s">
        <v>2087</v>
      </c>
      <c r="C2088" s="3" t="s">
        <v>6196</v>
      </c>
      <c r="D2088" t="str" cm="1">
        <f t="array" ref="D20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88">
        <v>4000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 s="6">
        <f>Table1[[#This Row],[pledged]]/Table1[[#This Row],[goal]]</f>
        <v>1.0069999999999999</v>
      </c>
      <c r="Q2088" s="12">
        <f>Table1[[#This Row],[pledged]]/Table1[[#This Row],[backers_count]]</f>
        <v>115.08571428571429</v>
      </c>
      <c r="R2088" t="s">
        <v>8325</v>
      </c>
      <c r="S2088" t="s">
        <v>8329</v>
      </c>
      <c r="T2088" s="17">
        <f>(((Table1[[#This Row],[launched_at]]/60)/60)/24)+DATE(1970,1,1)</f>
        <v>40860.67050925926</v>
      </c>
      <c r="U2088" s="17">
        <f>(((Table1[[#This Row],[deadline]]/60)/60)/24)+DATE(1970,1,1)</f>
        <v>40891.207638888889</v>
      </c>
    </row>
    <row r="2089" spans="1:21">
      <c r="A2089">
        <v>2087</v>
      </c>
      <c r="B2089" s="3" t="s">
        <v>2088</v>
      </c>
      <c r="C2089" s="3" t="s">
        <v>6197</v>
      </c>
      <c r="D2089" t="str" cm="1">
        <f t="array" ref="D20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89">
        <v>1500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 s="6">
        <f>Table1[[#This Row],[pledged]]/Table1[[#This Row],[goal]]</f>
        <v>1.0353333333333334</v>
      </c>
      <c r="Q2089" s="12">
        <f>Table1[[#This Row],[pledged]]/Table1[[#This Row],[backers_count]]</f>
        <v>62.12</v>
      </c>
      <c r="R2089" t="s">
        <v>8325</v>
      </c>
      <c r="S2089" t="s">
        <v>8329</v>
      </c>
      <c r="T2089" s="17">
        <f>(((Table1[[#This Row],[launched_at]]/60)/60)/24)+DATE(1970,1,1)</f>
        <v>40764.204375000001</v>
      </c>
      <c r="U2089" s="17">
        <f>(((Table1[[#This Row],[deadline]]/60)/60)/24)+DATE(1970,1,1)</f>
        <v>40794.204375000001</v>
      </c>
    </row>
    <row r="2090" spans="1:21">
      <c r="A2090">
        <v>2088</v>
      </c>
      <c r="B2090" s="3" t="s">
        <v>2089</v>
      </c>
      <c r="C2090" s="3" t="s">
        <v>6198</v>
      </c>
      <c r="D2090" t="str" cm="1">
        <f t="array" ref="D20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90">
        <v>3000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 s="6">
        <f>Table1[[#This Row],[pledged]]/Table1[[#This Row],[goal]]</f>
        <v>1.1551066666666667</v>
      </c>
      <c r="Q2090" s="12">
        <f>Table1[[#This Row],[pledged]]/Table1[[#This Row],[backers_count]]</f>
        <v>46.204266666666669</v>
      </c>
      <c r="R2090" t="s">
        <v>8325</v>
      </c>
      <c r="S2090" t="s">
        <v>8329</v>
      </c>
      <c r="T2090" s="17">
        <f>(((Table1[[#This Row],[launched_at]]/60)/60)/24)+DATE(1970,1,1)</f>
        <v>40395.714722222219</v>
      </c>
      <c r="U2090" s="17">
        <f>(((Table1[[#This Row],[deadline]]/60)/60)/24)+DATE(1970,1,1)</f>
        <v>40432.165972222225</v>
      </c>
    </row>
    <row r="2091" spans="1:21">
      <c r="A2091">
        <v>2089</v>
      </c>
      <c r="B2091" s="3" t="s">
        <v>2090</v>
      </c>
      <c r="C2091" s="3" t="s">
        <v>6199</v>
      </c>
      <c r="D2091" t="str" cm="1">
        <f t="array" ref="D20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91">
        <v>2500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 s="6">
        <f>Table1[[#This Row],[pledged]]/Table1[[#This Row],[goal]]</f>
        <v>1.2040040000000001</v>
      </c>
      <c r="Q2091" s="12">
        <f>Table1[[#This Row],[pledged]]/Table1[[#This Row],[backers_count]]</f>
        <v>48.54854838709678</v>
      </c>
      <c r="R2091" t="s">
        <v>8325</v>
      </c>
      <c r="S2091" t="s">
        <v>8329</v>
      </c>
      <c r="T2091" s="17">
        <f>(((Table1[[#This Row],[launched_at]]/60)/60)/24)+DATE(1970,1,1)</f>
        <v>41453.076319444444</v>
      </c>
      <c r="U2091" s="17">
        <f>(((Table1[[#This Row],[deadline]]/60)/60)/24)+DATE(1970,1,1)</f>
        <v>41488.076319444444</v>
      </c>
    </row>
    <row r="2092" spans="1:21">
      <c r="A2092">
        <v>2090</v>
      </c>
      <c r="B2092" s="3" t="s">
        <v>2091</v>
      </c>
      <c r="C2092" s="3" t="s">
        <v>6200</v>
      </c>
      <c r="D2092" t="str" cm="1">
        <f t="array" ref="D20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092">
        <v>8000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 s="6">
        <f>Table1[[#This Row],[pledged]]/Table1[[#This Row],[goal]]</f>
        <v>1.1504037499999999</v>
      </c>
      <c r="Q2092" s="12">
        <f>Table1[[#This Row],[pledged]]/Table1[[#This Row],[backers_count]]</f>
        <v>57.520187499999999</v>
      </c>
      <c r="R2092" t="s">
        <v>8325</v>
      </c>
      <c r="S2092" t="s">
        <v>8329</v>
      </c>
      <c r="T2092" s="17">
        <f>(((Table1[[#This Row],[launched_at]]/60)/60)/24)+DATE(1970,1,1)</f>
        <v>41299.381423611114</v>
      </c>
      <c r="U2092" s="17">
        <f>(((Table1[[#This Row],[deadline]]/60)/60)/24)+DATE(1970,1,1)</f>
        <v>41329.381423611114</v>
      </c>
    </row>
    <row r="2093" spans="1:21">
      <c r="A2093">
        <v>2091</v>
      </c>
      <c r="B2093" s="3" t="s">
        <v>2092</v>
      </c>
      <c r="C2093" s="3" t="s">
        <v>6201</v>
      </c>
      <c r="D2093" t="str" cm="1">
        <f t="array" ref="D20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093">
        <v>18000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 s="6">
        <f>Table1[[#This Row],[pledged]]/Table1[[#This Row],[goal]]</f>
        <v>1.2046777777777777</v>
      </c>
      <c r="Q2093" s="12">
        <f>Table1[[#This Row],[pledged]]/Table1[[#This Row],[backers_count]]</f>
        <v>88.147154471544724</v>
      </c>
      <c r="R2093" t="s">
        <v>8325</v>
      </c>
      <c r="S2093" t="s">
        <v>8329</v>
      </c>
      <c r="T2093" s="17">
        <f>(((Table1[[#This Row],[launched_at]]/60)/60)/24)+DATE(1970,1,1)</f>
        <v>40555.322662037033</v>
      </c>
      <c r="U2093" s="17">
        <f>(((Table1[[#This Row],[deadline]]/60)/60)/24)+DATE(1970,1,1)</f>
        <v>40603.833333333336</v>
      </c>
    </row>
    <row r="2094" spans="1:21">
      <c r="A2094">
        <v>2092</v>
      </c>
      <c r="B2094" s="3" t="s">
        <v>2093</v>
      </c>
      <c r="C2094" s="3" t="s">
        <v>6202</v>
      </c>
      <c r="D2094" t="str" cm="1">
        <f t="array" ref="D20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094">
        <v>6000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 s="6">
        <f>Table1[[#This Row],[pledged]]/Table1[[#This Row],[goal]]</f>
        <v>1.0128333333333333</v>
      </c>
      <c r="Q2094" s="12">
        <f>Table1[[#This Row],[pledged]]/Table1[[#This Row],[backers_count]]</f>
        <v>110.49090909090908</v>
      </c>
      <c r="R2094" t="s">
        <v>8325</v>
      </c>
      <c r="S2094" t="s">
        <v>8329</v>
      </c>
      <c r="T2094" s="17">
        <f>(((Table1[[#This Row],[launched_at]]/60)/60)/24)+DATE(1970,1,1)</f>
        <v>40763.707546296297</v>
      </c>
      <c r="U2094" s="17">
        <f>(((Table1[[#This Row],[deadline]]/60)/60)/24)+DATE(1970,1,1)</f>
        <v>40823.707546296297</v>
      </c>
    </row>
    <row r="2095" spans="1:21">
      <c r="A2095">
        <v>2093</v>
      </c>
      <c r="B2095" s="3" t="s">
        <v>2094</v>
      </c>
      <c r="C2095" s="3" t="s">
        <v>6203</v>
      </c>
      <c r="D2095" t="str" cm="1">
        <f t="array" ref="D20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95">
        <v>1500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 s="6">
        <f>Table1[[#This Row],[pledged]]/Table1[[#This Row],[goal]]</f>
        <v>1.0246666666666666</v>
      </c>
      <c r="Q2095" s="12">
        <f>Table1[[#This Row],[pledged]]/Table1[[#This Row],[backers_count]]</f>
        <v>66.826086956521735</v>
      </c>
      <c r="R2095" t="s">
        <v>8325</v>
      </c>
      <c r="S2095" t="s">
        <v>8329</v>
      </c>
      <c r="T2095" s="17">
        <f>(((Table1[[#This Row],[launched_at]]/60)/60)/24)+DATE(1970,1,1)</f>
        <v>41205.854537037041</v>
      </c>
      <c r="U2095" s="17">
        <f>(((Table1[[#This Row],[deadline]]/60)/60)/24)+DATE(1970,1,1)</f>
        <v>41265.896203703705</v>
      </c>
    </row>
    <row r="2096" spans="1:21" ht="28.8">
      <c r="A2096">
        <v>2094</v>
      </c>
      <c r="B2096" s="3" t="s">
        <v>2095</v>
      </c>
      <c r="C2096" s="3" t="s">
        <v>6204</v>
      </c>
      <c r="D2096" t="str" cm="1">
        <f t="array" ref="D20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96">
        <v>3500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 s="6">
        <f>Table1[[#This Row],[pledged]]/Table1[[#This Row],[goal]]</f>
        <v>1.2054285714285715</v>
      </c>
      <c r="Q2096" s="12">
        <f>Table1[[#This Row],[pledged]]/Table1[[#This Row],[backers_count]]</f>
        <v>58.597222222222221</v>
      </c>
      <c r="R2096" t="s">
        <v>8325</v>
      </c>
      <c r="S2096" t="s">
        <v>8329</v>
      </c>
      <c r="T2096" s="17">
        <f>(((Table1[[#This Row],[launched_at]]/60)/60)/24)+DATE(1970,1,1)</f>
        <v>40939.02002314815</v>
      </c>
      <c r="U2096" s="17">
        <f>(((Table1[[#This Row],[deadline]]/60)/60)/24)+DATE(1970,1,1)</f>
        <v>40973.125</v>
      </c>
    </row>
    <row r="2097" spans="1:21">
      <c r="A2097">
        <v>2095</v>
      </c>
      <c r="B2097" s="3" t="s">
        <v>2096</v>
      </c>
      <c r="C2097" s="3" t="s">
        <v>6205</v>
      </c>
      <c r="D2097" t="str" cm="1">
        <f t="array" ref="D20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97">
        <v>2500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 s="6">
        <f>Table1[[#This Row],[pledged]]/Table1[[#This Row],[goal]]</f>
        <v>1</v>
      </c>
      <c r="Q2097" s="12">
        <f>Table1[[#This Row],[pledged]]/Table1[[#This Row],[backers_count]]</f>
        <v>113.63636363636364</v>
      </c>
      <c r="R2097" t="s">
        <v>8325</v>
      </c>
      <c r="S2097" t="s">
        <v>8329</v>
      </c>
      <c r="T2097" s="17">
        <f>(((Table1[[#This Row],[launched_at]]/60)/60)/24)+DATE(1970,1,1)</f>
        <v>40758.733483796292</v>
      </c>
      <c r="U2097" s="17">
        <f>(((Table1[[#This Row],[deadline]]/60)/60)/24)+DATE(1970,1,1)</f>
        <v>40818.733483796292</v>
      </c>
    </row>
    <row r="2098" spans="1:21">
      <c r="A2098">
        <v>2096</v>
      </c>
      <c r="B2098" s="3" t="s">
        <v>2097</v>
      </c>
      <c r="C2098" s="3" t="s">
        <v>6206</v>
      </c>
      <c r="D2098" t="str" cm="1">
        <f t="array" ref="D20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098">
        <v>600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 s="6">
        <f>Table1[[#This Row],[pledged]]/Table1[[#This Row],[goal]]</f>
        <v>1.0166666666666666</v>
      </c>
      <c r="Q2098" s="12">
        <f>Table1[[#This Row],[pledged]]/Table1[[#This Row],[backers_count]]</f>
        <v>43.571428571428569</v>
      </c>
      <c r="R2098" t="s">
        <v>8325</v>
      </c>
      <c r="S2098" t="s">
        <v>8329</v>
      </c>
      <c r="T2098" s="17">
        <f>(((Table1[[#This Row],[launched_at]]/60)/60)/24)+DATE(1970,1,1)</f>
        <v>41192.758506944447</v>
      </c>
      <c r="U2098" s="17">
        <f>(((Table1[[#This Row],[deadline]]/60)/60)/24)+DATE(1970,1,1)</f>
        <v>41208.165972222225</v>
      </c>
    </row>
    <row r="2099" spans="1:21">
      <c r="A2099">
        <v>2097</v>
      </c>
      <c r="B2099" s="3" t="s">
        <v>2098</v>
      </c>
      <c r="C2099" s="3" t="s">
        <v>6207</v>
      </c>
      <c r="D2099" t="str" cm="1">
        <f t="array" ref="D20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099">
        <v>3000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 s="6">
        <f>Table1[[#This Row],[pledged]]/Table1[[#This Row],[goal]]</f>
        <v>1</v>
      </c>
      <c r="Q2099" s="12">
        <f>Table1[[#This Row],[pledged]]/Table1[[#This Row],[backers_count]]</f>
        <v>78.94736842105263</v>
      </c>
      <c r="R2099" t="s">
        <v>8325</v>
      </c>
      <c r="S2099" t="s">
        <v>8329</v>
      </c>
      <c r="T2099" s="17">
        <f>(((Table1[[#This Row],[launched_at]]/60)/60)/24)+DATE(1970,1,1)</f>
        <v>40818.58489583333</v>
      </c>
      <c r="U2099" s="17">
        <f>(((Table1[[#This Row],[deadline]]/60)/60)/24)+DATE(1970,1,1)</f>
        <v>40878.626562500001</v>
      </c>
    </row>
    <row r="2100" spans="1:21">
      <c r="A2100">
        <v>2098</v>
      </c>
      <c r="B2100" s="3" t="s">
        <v>2099</v>
      </c>
      <c r="C2100" s="3" t="s">
        <v>6208</v>
      </c>
      <c r="D2100" t="str" cm="1">
        <f t="array" ref="D21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100">
        <v>6000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 s="6">
        <f>Table1[[#This Row],[pledged]]/Table1[[#This Row],[goal]]</f>
        <v>1.0033333333333334</v>
      </c>
      <c r="Q2100" s="12">
        <f>Table1[[#This Row],[pledged]]/Table1[[#This Row],[backers_count]]</f>
        <v>188.125</v>
      </c>
      <c r="R2100" t="s">
        <v>8325</v>
      </c>
      <c r="S2100" t="s">
        <v>8329</v>
      </c>
      <c r="T2100" s="17">
        <f>(((Table1[[#This Row],[launched_at]]/60)/60)/24)+DATE(1970,1,1)</f>
        <v>40946.11383101852</v>
      </c>
      <c r="U2100" s="17">
        <f>(((Table1[[#This Row],[deadline]]/60)/60)/24)+DATE(1970,1,1)</f>
        <v>40976.11383101852</v>
      </c>
    </row>
    <row r="2101" spans="1:21">
      <c r="A2101">
        <v>2099</v>
      </c>
      <c r="B2101" s="3" t="s">
        <v>2100</v>
      </c>
      <c r="C2101" s="3" t="s">
        <v>6209</v>
      </c>
      <c r="D2101" t="str" cm="1">
        <f t="array" ref="D21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01">
        <v>3000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 s="6">
        <f>Table1[[#This Row],[pledged]]/Table1[[#This Row],[goal]]</f>
        <v>1.3236666666666668</v>
      </c>
      <c r="Q2101" s="12">
        <f>Table1[[#This Row],[pledged]]/Table1[[#This Row],[backers_count]]</f>
        <v>63.031746031746032</v>
      </c>
      <c r="R2101" t="s">
        <v>8325</v>
      </c>
      <c r="S2101" t="s">
        <v>8329</v>
      </c>
      <c r="T2101" s="17">
        <f>(((Table1[[#This Row],[launched_at]]/60)/60)/24)+DATE(1970,1,1)</f>
        <v>42173.746342592596</v>
      </c>
      <c r="U2101" s="17">
        <f>(((Table1[[#This Row],[deadline]]/60)/60)/24)+DATE(1970,1,1)</f>
        <v>42187.152777777781</v>
      </c>
    </row>
    <row r="2102" spans="1:21">
      <c r="A2102">
        <v>2100</v>
      </c>
      <c r="B2102" s="3" t="s">
        <v>2101</v>
      </c>
      <c r="C2102" s="3" t="s">
        <v>6210</v>
      </c>
      <c r="D2102" t="str" cm="1">
        <f t="array" ref="D21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102">
        <v>600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 s="6">
        <f>Table1[[#This Row],[pledged]]/Table1[[#This Row],[goal]]</f>
        <v>1.3666666666666667</v>
      </c>
      <c r="Q2102" s="12">
        <f>Table1[[#This Row],[pledged]]/Table1[[#This Row],[backers_count]]</f>
        <v>30.37037037037037</v>
      </c>
      <c r="R2102" t="s">
        <v>8325</v>
      </c>
      <c r="S2102" t="s">
        <v>8329</v>
      </c>
      <c r="T2102" s="17">
        <f>(((Table1[[#This Row],[launched_at]]/60)/60)/24)+DATE(1970,1,1)</f>
        <v>41074.834965277776</v>
      </c>
      <c r="U2102" s="17">
        <f>(((Table1[[#This Row],[deadline]]/60)/60)/24)+DATE(1970,1,1)</f>
        <v>41090.165972222225</v>
      </c>
    </row>
    <row r="2103" spans="1:21">
      <c r="A2103">
        <v>2101</v>
      </c>
      <c r="B2103" s="3" t="s">
        <v>2102</v>
      </c>
      <c r="C2103" s="3" t="s">
        <v>6211</v>
      </c>
      <c r="D2103" t="str" cm="1">
        <f t="array" ref="D21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03">
        <v>2000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 s="6">
        <f>Table1[[#This Row],[pledged]]/Table1[[#This Row],[goal]]</f>
        <v>1.1325000000000001</v>
      </c>
      <c r="Q2103" s="12">
        <f>Table1[[#This Row],[pledged]]/Table1[[#This Row],[backers_count]]</f>
        <v>51.477272727272727</v>
      </c>
      <c r="R2103" t="s">
        <v>8325</v>
      </c>
      <c r="S2103" t="s">
        <v>8329</v>
      </c>
      <c r="T2103" s="17">
        <f>(((Table1[[#This Row],[launched_at]]/60)/60)/24)+DATE(1970,1,1)</f>
        <v>40892.149467592593</v>
      </c>
      <c r="U2103" s="17">
        <f>(((Table1[[#This Row],[deadline]]/60)/60)/24)+DATE(1970,1,1)</f>
        <v>40952.149467592593</v>
      </c>
    </row>
    <row r="2104" spans="1:21">
      <c r="A2104">
        <v>2102</v>
      </c>
      <c r="B2104" s="3" t="s">
        <v>2103</v>
      </c>
      <c r="C2104" s="3" t="s">
        <v>6212</v>
      </c>
      <c r="D2104" t="str" cm="1">
        <f t="array" ref="D21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04">
        <v>1000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 s="6">
        <f>Table1[[#This Row],[pledged]]/Table1[[#This Row],[goal]]</f>
        <v>1.36</v>
      </c>
      <c r="Q2104" s="12">
        <f>Table1[[#This Row],[pledged]]/Table1[[#This Row],[backers_count]]</f>
        <v>35.789473684210527</v>
      </c>
      <c r="R2104" t="s">
        <v>8325</v>
      </c>
      <c r="S2104" t="s">
        <v>8329</v>
      </c>
      <c r="T2104" s="17">
        <f>(((Table1[[#This Row],[launched_at]]/60)/60)/24)+DATE(1970,1,1)</f>
        <v>40638.868611111109</v>
      </c>
      <c r="U2104" s="17">
        <f>(((Table1[[#This Row],[deadline]]/60)/60)/24)+DATE(1970,1,1)</f>
        <v>40668.868611111109</v>
      </c>
    </row>
    <row r="2105" spans="1:21">
      <c r="A2105">
        <v>2103</v>
      </c>
      <c r="B2105" s="3" t="s">
        <v>2104</v>
      </c>
      <c r="C2105" s="3" t="s">
        <v>6213</v>
      </c>
      <c r="D2105" t="str" cm="1">
        <f t="array" ref="D21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105">
        <v>7777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 s="6">
        <f>Table1[[#This Row],[pledged]]/Table1[[#This Row],[goal]]</f>
        <v>1.4612318374694613</v>
      </c>
      <c r="Q2105" s="12">
        <f>Table1[[#This Row],[pledged]]/Table1[[#This Row],[backers_count]]</f>
        <v>98.817391304347822</v>
      </c>
      <c r="R2105" t="s">
        <v>8325</v>
      </c>
      <c r="S2105" t="s">
        <v>8329</v>
      </c>
      <c r="T2105" s="17">
        <f>(((Table1[[#This Row],[launched_at]]/60)/60)/24)+DATE(1970,1,1)</f>
        <v>41192.754942129628</v>
      </c>
      <c r="U2105" s="17">
        <f>(((Table1[[#This Row],[deadline]]/60)/60)/24)+DATE(1970,1,1)</f>
        <v>41222.7966087963</v>
      </c>
    </row>
    <row r="2106" spans="1:21">
      <c r="A2106">
        <v>2104</v>
      </c>
      <c r="B2106" s="3" t="s">
        <v>2105</v>
      </c>
      <c r="C2106" s="3" t="s">
        <v>6214</v>
      </c>
      <c r="D2106" t="str" cm="1">
        <f t="array" ref="D21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106">
        <v>800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 s="6">
        <f>Table1[[#This Row],[pledged]]/Table1[[#This Row],[goal]]</f>
        <v>1.2949999999999999</v>
      </c>
      <c r="Q2106" s="12">
        <f>Table1[[#This Row],[pledged]]/Table1[[#This Row],[backers_count]]</f>
        <v>28</v>
      </c>
      <c r="R2106" t="s">
        <v>8325</v>
      </c>
      <c r="S2106" t="s">
        <v>8329</v>
      </c>
      <c r="T2106" s="17">
        <f>(((Table1[[#This Row],[launched_at]]/60)/60)/24)+DATE(1970,1,1)</f>
        <v>41394.074467592596</v>
      </c>
      <c r="U2106" s="17">
        <f>(((Table1[[#This Row],[deadline]]/60)/60)/24)+DATE(1970,1,1)</f>
        <v>41425</v>
      </c>
    </row>
    <row r="2107" spans="1:21">
      <c r="A2107">
        <v>2105</v>
      </c>
      <c r="B2107" s="3" t="s">
        <v>2106</v>
      </c>
      <c r="C2107" s="3" t="s">
        <v>6215</v>
      </c>
      <c r="D2107" t="str" cm="1">
        <f t="array" ref="D21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07">
        <v>2000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 s="6">
        <f>Table1[[#This Row],[pledged]]/Table1[[#This Row],[goal]]</f>
        <v>2.54</v>
      </c>
      <c r="Q2107" s="12">
        <f>Table1[[#This Row],[pledged]]/Table1[[#This Row],[backers_count]]</f>
        <v>51.313131313131315</v>
      </c>
      <c r="R2107" t="s">
        <v>8325</v>
      </c>
      <c r="S2107" t="s">
        <v>8329</v>
      </c>
      <c r="T2107" s="17">
        <f>(((Table1[[#This Row],[launched_at]]/60)/60)/24)+DATE(1970,1,1)</f>
        <v>41951.788807870369</v>
      </c>
      <c r="U2107" s="17">
        <f>(((Table1[[#This Row],[deadline]]/60)/60)/24)+DATE(1970,1,1)</f>
        <v>41964.166666666672</v>
      </c>
    </row>
    <row r="2108" spans="1:21">
      <c r="A2108">
        <v>2106</v>
      </c>
      <c r="B2108" s="3" t="s">
        <v>2107</v>
      </c>
      <c r="C2108" s="3" t="s">
        <v>6216</v>
      </c>
      <c r="D2108" t="str" cm="1">
        <f t="array" ref="D21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08">
        <v>2200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 s="6">
        <f>Table1[[#This Row],[pledged]]/Table1[[#This Row],[goal]]</f>
        <v>1.0704545454545455</v>
      </c>
      <c r="Q2108" s="12">
        <f>Table1[[#This Row],[pledged]]/Table1[[#This Row],[backers_count]]</f>
        <v>53.522727272727273</v>
      </c>
      <c r="R2108" t="s">
        <v>8325</v>
      </c>
      <c r="S2108" t="s">
        <v>8329</v>
      </c>
      <c r="T2108" s="17">
        <f>(((Table1[[#This Row],[launched_at]]/60)/60)/24)+DATE(1970,1,1)</f>
        <v>41270.21497685185</v>
      </c>
      <c r="U2108" s="17">
        <f>(((Table1[[#This Row],[deadline]]/60)/60)/24)+DATE(1970,1,1)</f>
        <v>41300.21497685185</v>
      </c>
    </row>
    <row r="2109" spans="1:21">
      <c r="A2109">
        <v>2107</v>
      </c>
      <c r="B2109" s="3" t="s">
        <v>2108</v>
      </c>
      <c r="C2109" s="3" t="s">
        <v>6217</v>
      </c>
      <c r="D2109" t="str" cm="1">
        <f t="array" ref="D21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09">
        <v>2000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 s="6">
        <f>Table1[[#This Row],[pledged]]/Table1[[#This Row],[goal]]</f>
        <v>1.0773299999999999</v>
      </c>
      <c r="Q2109" s="12">
        <f>Table1[[#This Row],[pledged]]/Table1[[#This Row],[backers_count]]</f>
        <v>37.149310344827583</v>
      </c>
      <c r="R2109" t="s">
        <v>8325</v>
      </c>
      <c r="S2109" t="s">
        <v>8329</v>
      </c>
      <c r="T2109" s="17">
        <f>(((Table1[[#This Row],[launched_at]]/60)/60)/24)+DATE(1970,1,1)</f>
        <v>41934.71056712963</v>
      </c>
      <c r="U2109" s="17">
        <f>(((Table1[[#This Row],[deadline]]/60)/60)/24)+DATE(1970,1,1)</f>
        <v>41955.752233796295</v>
      </c>
    </row>
    <row r="2110" spans="1:21">
      <c r="A2110">
        <v>2108</v>
      </c>
      <c r="B2110" s="3" t="s">
        <v>2109</v>
      </c>
      <c r="C2110" s="3" t="s">
        <v>6218</v>
      </c>
      <c r="D2110" t="str" cm="1">
        <f t="array" ref="D21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110">
        <v>16000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 s="6">
        <f>Table1[[#This Row],[pledged]]/Table1[[#This Row],[goal]]</f>
        <v>1.0731250000000001</v>
      </c>
      <c r="Q2110" s="12">
        <f>Table1[[#This Row],[pledged]]/Table1[[#This Row],[backers_count]]</f>
        <v>89.895287958115176</v>
      </c>
      <c r="R2110" t="s">
        <v>8325</v>
      </c>
      <c r="S2110" t="s">
        <v>8329</v>
      </c>
      <c r="T2110" s="17">
        <f>(((Table1[[#This Row],[launched_at]]/60)/60)/24)+DATE(1970,1,1)</f>
        <v>41135.175694444442</v>
      </c>
      <c r="U2110" s="17">
        <f>(((Table1[[#This Row],[deadline]]/60)/60)/24)+DATE(1970,1,1)</f>
        <v>41162.163194444445</v>
      </c>
    </row>
    <row r="2111" spans="1:21">
      <c r="A2111">
        <v>2109</v>
      </c>
      <c r="B2111" s="3" t="s">
        <v>2110</v>
      </c>
      <c r="C2111" s="3" t="s">
        <v>6219</v>
      </c>
      <c r="D2111" t="str" cm="1">
        <f t="array" ref="D21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11">
        <v>4000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 s="6">
        <f>Table1[[#This Row],[pledged]]/Table1[[#This Row],[goal]]</f>
        <v>1.06525</v>
      </c>
      <c r="Q2111" s="12">
        <f>Table1[[#This Row],[pledged]]/Table1[[#This Row],[backers_count]]</f>
        <v>106.52500000000001</v>
      </c>
      <c r="R2111" t="s">
        <v>8325</v>
      </c>
      <c r="S2111" t="s">
        <v>8329</v>
      </c>
      <c r="T2111" s="17">
        <f>(((Table1[[#This Row],[launched_at]]/60)/60)/24)+DATE(1970,1,1)</f>
        <v>42160.708530092597</v>
      </c>
      <c r="U2111" s="17">
        <f>(((Table1[[#This Row],[deadline]]/60)/60)/24)+DATE(1970,1,1)</f>
        <v>42190.708530092597</v>
      </c>
    </row>
    <row r="2112" spans="1:21">
      <c r="A2112">
        <v>2110</v>
      </c>
      <c r="B2112" s="3" t="s">
        <v>2111</v>
      </c>
      <c r="C2112" s="3" t="s">
        <v>6220</v>
      </c>
      <c r="D2112" t="str" cm="1">
        <f t="array" ref="D21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12">
        <v>2000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 s="6">
        <f>Table1[[#This Row],[pledged]]/Table1[[#This Row],[goal]]</f>
        <v>1.0035000000000001</v>
      </c>
      <c r="Q2112" s="12">
        <f>Table1[[#This Row],[pledged]]/Table1[[#This Row],[backers_count]]</f>
        <v>52.815789473684212</v>
      </c>
      <c r="R2112" t="s">
        <v>8325</v>
      </c>
      <c r="S2112" t="s">
        <v>8329</v>
      </c>
      <c r="T2112" s="17">
        <f>(((Table1[[#This Row],[launched_at]]/60)/60)/24)+DATE(1970,1,1)</f>
        <v>41759.670937499999</v>
      </c>
      <c r="U2112" s="17">
        <f>(((Table1[[#This Row],[deadline]]/60)/60)/24)+DATE(1970,1,1)</f>
        <v>41787.207638888889</v>
      </c>
    </row>
    <row r="2113" spans="1:21">
      <c r="A2113">
        <v>2111</v>
      </c>
      <c r="B2113" s="3" t="s">
        <v>2112</v>
      </c>
      <c r="C2113" s="3" t="s">
        <v>6221</v>
      </c>
      <c r="D2113" t="str" cm="1">
        <f t="array" ref="D21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13">
        <v>2000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 s="6">
        <f>Table1[[#This Row],[pledged]]/Table1[[#This Row],[goal]]</f>
        <v>1.0649999999999999</v>
      </c>
      <c r="Q2113" s="12">
        <f>Table1[[#This Row],[pledged]]/Table1[[#This Row],[backers_count]]</f>
        <v>54.615384615384613</v>
      </c>
      <c r="R2113" t="s">
        <v>8325</v>
      </c>
      <c r="S2113" t="s">
        <v>8329</v>
      </c>
      <c r="T2113" s="17">
        <f>(((Table1[[#This Row],[launched_at]]/60)/60)/24)+DATE(1970,1,1)</f>
        <v>40703.197048611109</v>
      </c>
      <c r="U2113" s="17">
        <f>(((Table1[[#This Row],[deadline]]/60)/60)/24)+DATE(1970,1,1)</f>
        <v>40770.041666666664</v>
      </c>
    </row>
    <row r="2114" spans="1:21">
      <c r="A2114">
        <v>2112</v>
      </c>
      <c r="B2114" s="3" t="s">
        <v>2113</v>
      </c>
      <c r="C2114" s="3" t="s">
        <v>6222</v>
      </c>
      <c r="D2114" t="str" cm="1">
        <f t="array" ref="D21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114">
        <v>300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 s="6">
        <f>Table1[[#This Row],[pledged]]/Table1[[#This Row],[goal]]</f>
        <v>1</v>
      </c>
      <c r="Q2114" s="12">
        <f>Table1[[#This Row],[pledged]]/Table1[[#This Row],[backers_count]]</f>
        <v>27.272727272727273</v>
      </c>
      <c r="R2114" t="s">
        <v>8325</v>
      </c>
      <c r="S2114" t="s">
        <v>8329</v>
      </c>
      <c r="T2114" s="17">
        <f>(((Table1[[#This Row],[launched_at]]/60)/60)/24)+DATE(1970,1,1)</f>
        <v>41365.928159722222</v>
      </c>
      <c r="U2114" s="17">
        <f>(((Table1[[#This Row],[deadline]]/60)/60)/24)+DATE(1970,1,1)</f>
        <v>41379.928159722222</v>
      </c>
    </row>
    <row r="2115" spans="1:21">
      <c r="A2115">
        <v>2113</v>
      </c>
      <c r="B2115" s="3" t="s">
        <v>2114</v>
      </c>
      <c r="C2115" s="3" t="s">
        <v>6223</v>
      </c>
      <c r="D2115" t="str" cm="1">
        <f t="array" ref="D21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115">
        <v>7000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 s="6">
        <f>Table1[[#This Row],[pledged]]/Table1[[#This Row],[goal]]</f>
        <v>1.0485714285714285</v>
      </c>
      <c r="Q2115" s="12">
        <f>Table1[[#This Row],[pledged]]/Table1[[#This Row],[backers_count]]</f>
        <v>68.598130841121488</v>
      </c>
      <c r="R2115" t="s">
        <v>8325</v>
      </c>
      <c r="S2115" t="s">
        <v>8329</v>
      </c>
      <c r="T2115" s="17">
        <f>(((Table1[[#This Row],[launched_at]]/60)/60)/24)+DATE(1970,1,1)</f>
        <v>41870.86546296296</v>
      </c>
      <c r="U2115" s="17">
        <f>(((Table1[[#This Row],[deadline]]/60)/60)/24)+DATE(1970,1,1)</f>
        <v>41905.86546296296</v>
      </c>
    </row>
    <row r="2116" spans="1:21">
      <c r="A2116">
        <v>2114</v>
      </c>
      <c r="B2116" s="3" t="s">
        <v>2115</v>
      </c>
      <c r="C2116" s="3" t="s">
        <v>6224</v>
      </c>
      <c r="D2116" t="str" cm="1">
        <f t="array" ref="D21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116">
        <v>5000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 s="6">
        <f>Table1[[#This Row],[pledged]]/Table1[[#This Row],[goal]]</f>
        <v>1.0469999999999999</v>
      </c>
      <c r="Q2116" s="12">
        <f>Table1[[#This Row],[pledged]]/Table1[[#This Row],[backers_count]]</f>
        <v>35.612244897959187</v>
      </c>
      <c r="R2116" t="s">
        <v>8325</v>
      </c>
      <c r="S2116" t="s">
        <v>8329</v>
      </c>
      <c r="T2116" s="17">
        <f>(((Table1[[#This Row],[launched_at]]/60)/60)/24)+DATE(1970,1,1)</f>
        <v>40458.815625000003</v>
      </c>
      <c r="U2116" s="17">
        <f>(((Table1[[#This Row],[deadline]]/60)/60)/24)+DATE(1970,1,1)</f>
        <v>40521.207638888889</v>
      </c>
    </row>
    <row r="2117" spans="1:21">
      <c r="A2117">
        <v>2115</v>
      </c>
      <c r="B2117" s="3" t="s">
        <v>2116</v>
      </c>
      <c r="C2117" s="3" t="s">
        <v>6225</v>
      </c>
      <c r="D2117" t="str" cm="1">
        <f t="array" ref="D21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17">
        <v>1500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 s="6">
        <f>Table1[[#This Row],[pledged]]/Table1[[#This Row],[goal]]</f>
        <v>2.2566666666666668</v>
      </c>
      <c r="Q2117" s="12">
        <f>Table1[[#This Row],[pledged]]/Table1[[#This Row],[backers_count]]</f>
        <v>94.027777777777771</v>
      </c>
      <c r="R2117" t="s">
        <v>8325</v>
      </c>
      <c r="S2117" t="s">
        <v>8329</v>
      </c>
      <c r="T2117" s="17">
        <f>(((Table1[[#This Row],[launched_at]]/60)/60)/24)+DATE(1970,1,1)</f>
        <v>40564.081030092595</v>
      </c>
      <c r="U2117" s="17">
        <f>(((Table1[[#This Row],[deadline]]/60)/60)/24)+DATE(1970,1,1)</f>
        <v>40594.081030092595</v>
      </c>
    </row>
    <row r="2118" spans="1:21">
      <c r="A2118">
        <v>2116</v>
      </c>
      <c r="B2118" s="3" t="s">
        <v>2117</v>
      </c>
      <c r="C2118" s="3" t="s">
        <v>6226</v>
      </c>
      <c r="D2118" t="str" cm="1">
        <f t="array" ref="D21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2118">
        <v>48000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 s="6">
        <f>Table1[[#This Row],[pledged]]/Table1[[#This Row],[goal]]</f>
        <v>1.0090416666666666</v>
      </c>
      <c r="Q2118" s="12">
        <f>Table1[[#This Row],[pledged]]/Table1[[#This Row],[backers_count]]</f>
        <v>526.45652173913038</v>
      </c>
      <c r="R2118" t="s">
        <v>8325</v>
      </c>
      <c r="S2118" t="s">
        <v>8329</v>
      </c>
      <c r="T2118" s="17">
        <f>(((Table1[[#This Row],[launched_at]]/60)/60)/24)+DATE(1970,1,1)</f>
        <v>41136.777812500004</v>
      </c>
      <c r="U2118" s="17">
        <f>(((Table1[[#This Row],[deadline]]/60)/60)/24)+DATE(1970,1,1)</f>
        <v>41184.777812500004</v>
      </c>
    </row>
    <row r="2119" spans="1:21">
      <c r="A2119">
        <v>2117</v>
      </c>
      <c r="B2119" s="3" t="s">
        <v>2118</v>
      </c>
      <c r="C2119" s="3" t="s">
        <v>6227</v>
      </c>
      <c r="D2119" t="str" cm="1">
        <f t="array" ref="D21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19">
        <v>1200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 s="6">
        <f>Table1[[#This Row],[pledged]]/Table1[[#This Row],[goal]]</f>
        <v>1.4775</v>
      </c>
      <c r="Q2119" s="12">
        <f>Table1[[#This Row],[pledged]]/Table1[[#This Row],[backers_count]]</f>
        <v>50.657142857142858</v>
      </c>
      <c r="R2119" t="s">
        <v>8325</v>
      </c>
      <c r="S2119" t="s">
        <v>8329</v>
      </c>
      <c r="T2119" s="17">
        <f>(((Table1[[#This Row],[launched_at]]/60)/60)/24)+DATE(1970,1,1)</f>
        <v>42290.059594907405</v>
      </c>
      <c r="U2119" s="17">
        <f>(((Table1[[#This Row],[deadline]]/60)/60)/24)+DATE(1970,1,1)</f>
        <v>42304.207638888889</v>
      </c>
    </row>
    <row r="2120" spans="1:21">
      <c r="A2120">
        <v>2118</v>
      </c>
      <c r="B2120" s="3" t="s">
        <v>2119</v>
      </c>
      <c r="C2120" s="3" t="s">
        <v>6228</v>
      </c>
      <c r="D2120" t="str" cm="1">
        <f t="array" ref="D21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20">
        <v>1000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 s="6">
        <f>Table1[[#This Row],[pledged]]/Table1[[#This Row],[goal]]</f>
        <v>1.3461099999999999</v>
      </c>
      <c r="Q2120" s="12">
        <f>Table1[[#This Row],[pledged]]/Table1[[#This Row],[backers_count]]</f>
        <v>79.182941176470578</v>
      </c>
      <c r="R2120" t="s">
        <v>8325</v>
      </c>
      <c r="S2120" t="s">
        <v>8329</v>
      </c>
      <c r="T2120" s="17">
        <f>(((Table1[[#This Row],[launched_at]]/60)/60)/24)+DATE(1970,1,1)</f>
        <v>40718.839537037034</v>
      </c>
      <c r="U2120" s="17">
        <f>(((Table1[[#This Row],[deadline]]/60)/60)/24)+DATE(1970,1,1)</f>
        <v>40748.839537037034</v>
      </c>
    </row>
    <row r="2121" spans="1:21">
      <c r="A2121">
        <v>2119</v>
      </c>
      <c r="B2121" s="3" t="s">
        <v>2120</v>
      </c>
      <c r="C2121" s="3" t="s">
        <v>6229</v>
      </c>
      <c r="D2121" t="str" cm="1">
        <f t="array" ref="D21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21">
        <v>2000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 s="6">
        <f>Table1[[#This Row],[pledged]]/Table1[[#This Row],[goal]]</f>
        <v>1.0075000000000001</v>
      </c>
      <c r="Q2121" s="12">
        <f>Table1[[#This Row],[pledged]]/Table1[[#This Row],[backers_count]]</f>
        <v>91.590909090909093</v>
      </c>
      <c r="R2121" t="s">
        <v>8325</v>
      </c>
      <c r="S2121" t="s">
        <v>8329</v>
      </c>
      <c r="T2121" s="17">
        <f>(((Table1[[#This Row],[launched_at]]/60)/60)/24)+DATE(1970,1,1)</f>
        <v>41107.130150462966</v>
      </c>
      <c r="U2121" s="17">
        <f>(((Table1[[#This Row],[deadline]]/60)/60)/24)+DATE(1970,1,1)</f>
        <v>41137.130150462966</v>
      </c>
    </row>
    <row r="2122" spans="1:21" ht="28.8">
      <c r="A2122">
        <v>2120</v>
      </c>
      <c r="B2122" s="3" t="s">
        <v>2121</v>
      </c>
      <c r="C2122" s="3" t="s">
        <v>6230</v>
      </c>
      <c r="D2122" t="str" cm="1">
        <f t="array" ref="D21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122">
        <v>8000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 s="6">
        <f>Table1[[#This Row],[pledged]]/Table1[[#This Row],[goal]]</f>
        <v>1.00880375</v>
      </c>
      <c r="Q2122" s="12">
        <f>Table1[[#This Row],[pledged]]/Table1[[#This Row],[backers_count]]</f>
        <v>116.96275362318841</v>
      </c>
      <c r="R2122" t="s">
        <v>8325</v>
      </c>
      <c r="S2122" t="s">
        <v>8329</v>
      </c>
      <c r="T2122" s="17">
        <f>(((Table1[[#This Row],[launched_at]]/60)/60)/24)+DATE(1970,1,1)</f>
        <v>41591.964537037034</v>
      </c>
      <c r="U2122" s="17">
        <f>(((Table1[[#This Row],[deadline]]/60)/60)/24)+DATE(1970,1,1)</f>
        <v>41640.964537037034</v>
      </c>
    </row>
    <row r="2123" spans="1:21">
      <c r="A2123">
        <v>2121</v>
      </c>
      <c r="B2123" s="3" t="s">
        <v>2122</v>
      </c>
      <c r="C2123" s="3" t="s">
        <v>6231</v>
      </c>
      <c r="D2123" t="str" cm="1">
        <f t="array" ref="D21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123">
        <v>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 s="6">
        <f>Table1[[#This Row],[pledged]]/Table1[[#This Row],[goal]]</f>
        <v>5.6800000000000002E-3</v>
      </c>
      <c r="Q2123" s="12">
        <f>Table1[[#This Row],[pledged]]/Table1[[#This Row],[backers_count]]</f>
        <v>28.4</v>
      </c>
      <c r="R2123" t="s">
        <v>8333</v>
      </c>
      <c r="S2123" t="s">
        <v>8334</v>
      </c>
      <c r="T2123" s="17">
        <f>(((Table1[[#This Row],[launched_at]]/60)/60)/24)+DATE(1970,1,1)</f>
        <v>42716.7424537037</v>
      </c>
      <c r="U2123" s="17">
        <f>(((Table1[[#This Row],[deadline]]/60)/60)/24)+DATE(1970,1,1)</f>
        <v>42746.7424537037</v>
      </c>
    </row>
    <row r="2124" spans="1:21">
      <c r="A2124">
        <v>2122</v>
      </c>
      <c r="B2124" s="3" t="s">
        <v>2123</v>
      </c>
      <c r="C2124" s="3" t="s">
        <v>6232</v>
      </c>
      <c r="D2124" t="str" cm="1">
        <f t="array" ref="D21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124">
        <v>80000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 s="6">
        <f>Table1[[#This Row],[pledged]]/Table1[[#This Row],[goal]]</f>
        <v>3.875E-3</v>
      </c>
      <c r="Q2124" s="12">
        <f>Table1[[#This Row],[pledged]]/Table1[[#This Row],[backers_count]]</f>
        <v>103.33333333333333</v>
      </c>
      <c r="R2124" t="s">
        <v>8333</v>
      </c>
      <c r="S2124" t="s">
        <v>8334</v>
      </c>
      <c r="T2124" s="17">
        <f>(((Table1[[#This Row],[launched_at]]/60)/60)/24)+DATE(1970,1,1)</f>
        <v>42712.300567129627</v>
      </c>
      <c r="U2124" s="17">
        <f>(((Table1[[#This Row],[deadline]]/60)/60)/24)+DATE(1970,1,1)</f>
        <v>42742.300567129627</v>
      </c>
    </row>
    <row r="2125" spans="1:21">
      <c r="A2125">
        <v>2123</v>
      </c>
      <c r="B2125" s="3" t="s">
        <v>2124</v>
      </c>
      <c r="C2125" s="3" t="s">
        <v>6233</v>
      </c>
      <c r="D2125" t="str" cm="1">
        <f t="array" ref="D21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125">
        <v>500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 s="6">
        <f>Table1[[#This Row],[pledged]]/Table1[[#This Row],[goal]]</f>
        <v>0.1</v>
      </c>
      <c r="Q2125" s="12">
        <f>Table1[[#This Row],[pledged]]/Table1[[#This Row],[backers_count]]</f>
        <v>10</v>
      </c>
      <c r="R2125" t="s">
        <v>8333</v>
      </c>
      <c r="S2125" t="s">
        <v>8334</v>
      </c>
      <c r="T2125" s="17">
        <f>(((Table1[[#This Row],[launched_at]]/60)/60)/24)+DATE(1970,1,1)</f>
        <v>40198.424849537041</v>
      </c>
      <c r="U2125" s="17">
        <f>(((Table1[[#This Row],[deadline]]/60)/60)/24)+DATE(1970,1,1)</f>
        <v>40252.290972222225</v>
      </c>
    </row>
    <row r="2126" spans="1:21">
      <c r="A2126">
        <v>2124</v>
      </c>
      <c r="B2126" s="3" t="s">
        <v>2125</v>
      </c>
      <c r="C2126" s="3" t="s">
        <v>6234</v>
      </c>
      <c r="D2126" t="str" cm="1">
        <f t="array" ref="D21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26">
        <v>1100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 s="6">
        <f>Table1[[#This Row],[pledged]]/Table1[[#This Row],[goal]]</f>
        <v>0.10454545454545454</v>
      </c>
      <c r="Q2126" s="12">
        <f>Table1[[#This Row],[pledged]]/Table1[[#This Row],[backers_count]]</f>
        <v>23</v>
      </c>
      <c r="R2126" t="s">
        <v>8333</v>
      </c>
      <c r="S2126" t="s">
        <v>8334</v>
      </c>
      <c r="T2126" s="17">
        <f>(((Table1[[#This Row],[launched_at]]/60)/60)/24)+DATE(1970,1,1)</f>
        <v>40464.028182870366</v>
      </c>
      <c r="U2126" s="17">
        <f>(((Table1[[#This Row],[deadline]]/60)/60)/24)+DATE(1970,1,1)</f>
        <v>40512.208333333336</v>
      </c>
    </row>
    <row r="2127" spans="1:21">
      <c r="A2127">
        <v>2125</v>
      </c>
      <c r="B2127" s="3" t="s">
        <v>2126</v>
      </c>
      <c r="C2127" s="3" t="s">
        <v>6235</v>
      </c>
      <c r="D2127" t="str" cm="1">
        <f t="array" ref="D21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127">
        <v>60000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 s="6">
        <f>Table1[[#This Row],[pledged]]/Table1[[#This Row],[goal]]</f>
        <v>1.4200000000000001E-2</v>
      </c>
      <c r="Q2127" s="12">
        <f>Table1[[#This Row],[pledged]]/Table1[[#This Row],[backers_count]]</f>
        <v>31.555555555555557</v>
      </c>
      <c r="R2127" t="s">
        <v>8333</v>
      </c>
      <c r="S2127" t="s">
        <v>8334</v>
      </c>
      <c r="T2127" s="17">
        <f>(((Table1[[#This Row],[launched_at]]/60)/60)/24)+DATE(1970,1,1)</f>
        <v>42191.023530092592</v>
      </c>
      <c r="U2127" s="17">
        <f>(((Table1[[#This Row],[deadline]]/60)/60)/24)+DATE(1970,1,1)</f>
        <v>42221.023530092592</v>
      </c>
    </row>
    <row r="2128" spans="1:21">
      <c r="A2128">
        <v>2126</v>
      </c>
      <c r="B2128" s="3" t="s">
        <v>2127</v>
      </c>
      <c r="C2128" s="3" t="s">
        <v>6236</v>
      </c>
      <c r="D2128" t="str" cm="1">
        <f t="array" ref="D21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128">
        <v>20000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 s="6">
        <f>Table1[[#This Row],[pledged]]/Table1[[#This Row],[goal]]</f>
        <v>5.0000000000000001E-4</v>
      </c>
      <c r="Q2128" s="12">
        <f>Table1[[#This Row],[pledged]]/Table1[[#This Row],[backers_count]]</f>
        <v>5</v>
      </c>
      <c r="R2128" t="s">
        <v>8333</v>
      </c>
      <c r="S2128" t="s">
        <v>8334</v>
      </c>
      <c r="T2128" s="17">
        <f>(((Table1[[#This Row],[launched_at]]/60)/60)/24)+DATE(1970,1,1)</f>
        <v>41951.973229166666</v>
      </c>
      <c r="U2128" s="17">
        <f>(((Table1[[#This Row],[deadline]]/60)/60)/24)+DATE(1970,1,1)</f>
        <v>41981.973229166666</v>
      </c>
    </row>
    <row r="2129" spans="1:21">
      <c r="A2129">
        <v>2127</v>
      </c>
      <c r="B2129" s="3" t="s">
        <v>2128</v>
      </c>
      <c r="C2129" s="3" t="s">
        <v>6237</v>
      </c>
      <c r="D2129" t="str" cm="1">
        <f t="array" ref="D21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129">
        <v>28000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 s="6">
        <f>Table1[[#This Row],[pledged]]/Table1[[#This Row],[goal]]</f>
        <v>0.28842857142857142</v>
      </c>
      <c r="Q2129" s="12">
        <f>Table1[[#This Row],[pledged]]/Table1[[#This Row],[backers_count]]</f>
        <v>34.220338983050844</v>
      </c>
      <c r="R2129" t="s">
        <v>8333</v>
      </c>
      <c r="S2129" t="s">
        <v>8334</v>
      </c>
      <c r="T2129" s="17">
        <f>(((Table1[[#This Row],[launched_at]]/60)/60)/24)+DATE(1970,1,1)</f>
        <v>42045.50535879629</v>
      </c>
      <c r="U2129" s="17">
        <f>(((Table1[[#This Row],[deadline]]/60)/60)/24)+DATE(1970,1,1)</f>
        <v>42075.463692129633</v>
      </c>
    </row>
    <row r="2130" spans="1:21">
      <c r="A2130">
        <v>2128</v>
      </c>
      <c r="B2130" s="3" t="s">
        <v>2129</v>
      </c>
      <c r="C2130" s="3" t="s">
        <v>6238</v>
      </c>
      <c r="D2130" t="str" cm="1">
        <f t="array" ref="D21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130">
        <v>15000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 s="6">
        <f>Table1[[#This Row],[pledged]]/Table1[[#This Row],[goal]]</f>
        <v>1.6666666666666668E-3</v>
      </c>
      <c r="Q2130" s="12">
        <f>Table1[[#This Row],[pledged]]/Table1[[#This Row],[backers_count]]</f>
        <v>25</v>
      </c>
      <c r="R2130" t="s">
        <v>8333</v>
      </c>
      <c r="S2130" t="s">
        <v>8334</v>
      </c>
      <c r="T2130" s="17">
        <f>(((Table1[[#This Row],[launched_at]]/60)/60)/24)+DATE(1970,1,1)</f>
        <v>41843.772789351853</v>
      </c>
      <c r="U2130" s="17">
        <f>(((Table1[[#This Row],[deadline]]/60)/60)/24)+DATE(1970,1,1)</f>
        <v>41903.772789351853</v>
      </c>
    </row>
    <row r="2131" spans="1:21">
      <c r="A2131">
        <v>2129</v>
      </c>
      <c r="B2131" s="3" t="s">
        <v>2130</v>
      </c>
      <c r="C2131" s="3" t="s">
        <v>6239</v>
      </c>
      <c r="D2131" t="str" cm="1">
        <f t="array" ref="D21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31">
        <v>2000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 s="6">
        <f>Table1[[#This Row],[pledged]]/Table1[[#This Row],[goal]]</f>
        <v>0.11799999999999999</v>
      </c>
      <c r="Q2131" s="12">
        <f>Table1[[#This Row],[pledged]]/Table1[[#This Row],[backers_count]]</f>
        <v>19.666666666666668</v>
      </c>
      <c r="R2131" t="s">
        <v>8333</v>
      </c>
      <c r="S2131" t="s">
        <v>8334</v>
      </c>
      <c r="T2131" s="17">
        <f>(((Table1[[#This Row],[launched_at]]/60)/60)/24)+DATE(1970,1,1)</f>
        <v>42409.024305555555</v>
      </c>
      <c r="U2131" s="17">
        <f>(((Table1[[#This Row],[deadline]]/60)/60)/24)+DATE(1970,1,1)</f>
        <v>42439.024305555555</v>
      </c>
    </row>
    <row r="2132" spans="1:21">
      <c r="A2132">
        <v>2130</v>
      </c>
      <c r="B2132" s="3" t="s">
        <v>2131</v>
      </c>
      <c r="C2132" s="3" t="s">
        <v>6240</v>
      </c>
      <c r="D2132" t="str" cm="1">
        <f t="array" ref="D21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2132">
        <v>42000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 s="6">
        <f>Table1[[#This Row],[pledged]]/Table1[[#This Row],[goal]]</f>
        <v>2.0238095238095236E-3</v>
      </c>
      <c r="Q2132" s="12">
        <f>Table1[[#This Row],[pledged]]/Table1[[#This Row],[backers_count]]</f>
        <v>21.25</v>
      </c>
      <c r="R2132" t="s">
        <v>8333</v>
      </c>
      <c r="S2132" t="s">
        <v>8334</v>
      </c>
      <c r="T2132" s="17">
        <f>(((Table1[[#This Row],[launched_at]]/60)/60)/24)+DATE(1970,1,1)</f>
        <v>41832.086377314816</v>
      </c>
      <c r="U2132" s="17">
        <f>(((Table1[[#This Row],[deadline]]/60)/60)/24)+DATE(1970,1,1)</f>
        <v>41867.086377314816</v>
      </c>
    </row>
    <row r="2133" spans="1:21">
      <c r="A2133">
        <v>2131</v>
      </c>
      <c r="B2133" s="3" t="s">
        <v>2132</v>
      </c>
      <c r="C2133" s="3" t="s">
        <v>6241</v>
      </c>
      <c r="D2133" t="str" cm="1">
        <f t="array" ref="D21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133">
        <v>500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 s="6">
        <f>Table1[[#This Row],[pledged]]/Table1[[#This Row],[goal]]</f>
        <v>0.05</v>
      </c>
      <c r="Q2133" s="12">
        <f>Table1[[#This Row],[pledged]]/Table1[[#This Row],[backers_count]]</f>
        <v>8.3333333333333339</v>
      </c>
      <c r="R2133" t="s">
        <v>8333</v>
      </c>
      <c r="S2133" t="s">
        <v>8334</v>
      </c>
      <c r="T2133" s="17">
        <f>(((Table1[[#This Row],[launched_at]]/60)/60)/24)+DATE(1970,1,1)</f>
        <v>42167.207071759258</v>
      </c>
      <c r="U2133" s="17">
        <f>(((Table1[[#This Row],[deadline]]/60)/60)/24)+DATE(1970,1,1)</f>
        <v>42197.207071759258</v>
      </c>
    </row>
    <row r="2134" spans="1:21">
      <c r="A2134">
        <v>2132</v>
      </c>
      <c r="B2134" s="3" t="s">
        <v>2133</v>
      </c>
      <c r="C2134" s="3" t="s">
        <v>6242</v>
      </c>
      <c r="D2134" t="str" cm="1">
        <f t="array" ref="D21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134">
        <v>100000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 s="6">
        <f>Table1[[#This Row],[pledged]]/Table1[[#This Row],[goal]]</f>
        <v>2.1129899999999997E-2</v>
      </c>
      <c r="Q2134" s="12">
        <f>Table1[[#This Row],[pledged]]/Table1[[#This Row],[backers_count]]</f>
        <v>21.34333333333333</v>
      </c>
      <c r="R2134" t="s">
        <v>8333</v>
      </c>
      <c r="S2134" t="s">
        <v>8334</v>
      </c>
      <c r="T2134" s="17">
        <f>(((Table1[[#This Row],[launched_at]]/60)/60)/24)+DATE(1970,1,1)</f>
        <v>41643.487175925926</v>
      </c>
      <c r="U2134" s="17">
        <f>(((Table1[[#This Row],[deadline]]/60)/60)/24)+DATE(1970,1,1)</f>
        <v>41673.487175925926</v>
      </c>
    </row>
    <row r="2135" spans="1:21">
      <c r="A2135">
        <v>2133</v>
      </c>
      <c r="B2135" s="3" t="s">
        <v>2134</v>
      </c>
      <c r="C2135" s="3" t="s">
        <v>6243</v>
      </c>
      <c r="D2135" t="str" cm="1">
        <f t="array" ref="D21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35">
        <v>1000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 s="6">
        <f>Table1[[#This Row],[pledged]]/Table1[[#This Row],[goal]]</f>
        <v>1.6E-2</v>
      </c>
      <c r="Q2135" s="12">
        <f>Table1[[#This Row],[pledged]]/Table1[[#This Row],[backers_count]]</f>
        <v>5.333333333333333</v>
      </c>
      <c r="R2135" t="s">
        <v>8333</v>
      </c>
      <c r="S2135" t="s">
        <v>8334</v>
      </c>
      <c r="T2135" s="17">
        <f>(((Table1[[#This Row],[launched_at]]/60)/60)/24)+DATE(1970,1,1)</f>
        <v>40619.097210648149</v>
      </c>
      <c r="U2135" s="17">
        <f>(((Table1[[#This Row],[deadline]]/60)/60)/24)+DATE(1970,1,1)</f>
        <v>40657.290972222225</v>
      </c>
    </row>
    <row r="2136" spans="1:21">
      <c r="A2136">
        <v>2134</v>
      </c>
      <c r="B2136" s="3" t="s">
        <v>2135</v>
      </c>
      <c r="C2136" s="3" t="s">
        <v>6244</v>
      </c>
      <c r="D2136" t="str" cm="1">
        <f t="array" ref="D21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136">
        <v>6000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 s="6">
        <f>Table1[[#This Row],[pledged]]/Table1[[#This Row],[goal]]</f>
        <v>1.7333333333333333E-2</v>
      </c>
      <c r="Q2136" s="12">
        <f>Table1[[#This Row],[pledged]]/Table1[[#This Row],[backers_count]]</f>
        <v>34.666666666666664</v>
      </c>
      <c r="R2136" t="s">
        <v>8333</v>
      </c>
      <c r="S2136" t="s">
        <v>8334</v>
      </c>
      <c r="T2136" s="17">
        <f>(((Table1[[#This Row],[launched_at]]/60)/60)/24)+DATE(1970,1,1)</f>
        <v>41361.886469907404</v>
      </c>
      <c r="U2136" s="17">
        <f>(((Table1[[#This Row],[deadline]]/60)/60)/24)+DATE(1970,1,1)</f>
        <v>41391.886469907404</v>
      </c>
    </row>
    <row r="2137" spans="1:21">
      <c r="A2137">
        <v>2135</v>
      </c>
      <c r="B2137" s="3" t="s">
        <v>2136</v>
      </c>
      <c r="C2137" s="3" t="s">
        <v>6245</v>
      </c>
      <c r="D2137" t="str" cm="1">
        <f t="array" ref="D21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137">
        <v>5000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 s="6">
        <f>Table1[[#This Row],[pledged]]/Table1[[#This Row],[goal]]</f>
        <v>9.5600000000000004E-2</v>
      </c>
      <c r="Q2137" s="12">
        <f>Table1[[#This Row],[pledged]]/Table1[[#This Row],[backers_count]]</f>
        <v>21.727272727272727</v>
      </c>
      <c r="R2137" t="s">
        <v>8333</v>
      </c>
      <c r="S2137" t="s">
        <v>8334</v>
      </c>
      <c r="T2137" s="17">
        <f>(((Table1[[#This Row],[launched_at]]/60)/60)/24)+DATE(1970,1,1)</f>
        <v>41156.963344907403</v>
      </c>
      <c r="U2137" s="17">
        <f>(((Table1[[#This Row],[deadline]]/60)/60)/24)+DATE(1970,1,1)</f>
        <v>41186.963344907403</v>
      </c>
    </row>
    <row r="2138" spans="1:21">
      <c r="A2138">
        <v>2136</v>
      </c>
      <c r="B2138" s="3" t="s">
        <v>2137</v>
      </c>
      <c r="C2138" s="3" t="s">
        <v>6246</v>
      </c>
      <c r="D2138" t="str" cm="1">
        <f t="array" ref="D21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138">
        <v>80000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 s="6">
        <f>Table1[[#This Row],[pledged]]/Table1[[#This Row],[goal]]</f>
        <v>5.9612499999999998E-4</v>
      </c>
      <c r="Q2138" s="12">
        <f>Table1[[#This Row],[pledged]]/Table1[[#This Row],[backers_count]]</f>
        <v>11.922499999999999</v>
      </c>
      <c r="R2138" t="s">
        <v>8333</v>
      </c>
      <c r="S2138" t="s">
        <v>8334</v>
      </c>
      <c r="T2138" s="17">
        <f>(((Table1[[#This Row],[launched_at]]/60)/60)/24)+DATE(1970,1,1)</f>
        <v>41536.509097222224</v>
      </c>
      <c r="U2138" s="17">
        <f>(((Table1[[#This Row],[deadline]]/60)/60)/24)+DATE(1970,1,1)</f>
        <v>41566.509097222224</v>
      </c>
    </row>
    <row r="2139" spans="1:21">
      <c r="A2139">
        <v>2137</v>
      </c>
      <c r="B2139" s="3" t="s">
        <v>2138</v>
      </c>
      <c r="C2139" s="3" t="s">
        <v>6247</v>
      </c>
      <c r="D2139" t="str" cm="1">
        <f t="array" ref="D21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139">
        <v>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 s="6">
        <f>Table1[[#This Row],[pledged]]/Table1[[#This Row],[goal]]</f>
        <v>0.28405999999999998</v>
      </c>
      <c r="Q2139" s="12">
        <f>Table1[[#This Row],[pledged]]/Table1[[#This Row],[backers_count]]</f>
        <v>26.59737827715356</v>
      </c>
      <c r="R2139" t="s">
        <v>8333</v>
      </c>
      <c r="S2139" t="s">
        <v>8334</v>
      </c>
      <c r="T2139" s="17">
        <f>(((Table1[[#This Row],[launched_at]]/60)/60)/24)+DATE(1970,1,1)</f>
        <v>41948.771168981482</v>
      </c>
      <c r="U2139" s="17">
        <f>(((Table1[[#This Row],[deadline]]/60)/60)/24)+DATE(1970,1,1)</f>
        <v>41978.771168981482</v>
      </c>
    </row>
    <row r="2140" spans="1:21">
      <c r="A2140">
        <v>2138</v>
      </c>
      <c r="B2140" s="3" t="s">
        <v>2139</v>
      </c>
      <c r="C2140" s="3" t="s">
        <v>6248</v>
      </c>
      <c r="D2140" t="str" cm="1">
        <f t="array" ref="D21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40">
        <v>1000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 s="6">
        <f>Table1[[#This Row],[pledged]]/Table1[[#This Row],[goal]]</f>
        <v>0.128</v>
      </c>
      <c r="Q2140" s="12">
        <f>Table1[[#This Row],[pledged]]/Table1[[#This Row],[backers_count]]</f>
        <v>10.666666666666666</v>
      </c>
      <c r="R2140" t="s">
        <v>8333</v>
      </c>
      <c r="S2140" t="s">
        <v>8334</v>
      </c>
      <c r="T2140" s="17">
        <f>(((Table1[[#This Row],[launched_at]]/60)/60)/24)+DATE(1970,1,1)</f>
        <v>41557.013182870374</v>
      </c>
      <c r="U2140" s="17">
        <f>(((Table1[[#This Row],[deadline]]/60)/60)/24)+DATE(1970,1,1)</f>
        <v>41587.054849537039</v>
      </c>
    </row>
    <row r="2141" spans="1:21">
      <c r="A2141">
        <v>2139</v>
      </c>
      <c r="B2141" s="3" t="s">
        <v>2140</v>
      </c>
      <c r="C2141" s="3" t="s">
        <v>6249</v>
      </c>
      <c r="D2141" t="str" cm="1">
        <f t="array" ref="D21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141">
        <v>30000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 s="6">
        <f>Table1[[#This Row],[pledged]]/Table1[[#This Row],[goal]]</f>
        <v>5.4199999999999998E-2</v>
      </c>
      <c r="Q2141" s="12">
        <f>Table1[[#This Row],[pledged]]/Table1[[#This Row],[backers_count]]</f>
        <v>29.035714285714285</v>
      </c>
      <c r="R2141" t="s">
        <v>8333</v>
      </c>
      <c r="S2141" t="s">
        <v>8334</v>
      </c>
      <c r="T2141" s="17">
        <f>(((Table1[[#This Row],[launched_at]]/60)/60)/24)+DATE(1970,1,1)</f>
        <v>42647.750092592592</v>
      </c>
      <c r="U2141" s="17">
        <f>(((Table1[[#This Row],[deadline]]/60)/60)/24)+DATE(1970,1,1)</f>
        <v>42677.750092592592</v>
      </c>
    </row>
    <row r="2142" spans="1:21">
      <c r="A2142">
        <v>2140</v>
      </c>
      <c r="B2142" s="3" t="s">
        <v>2141</v>
      </c>
      <c r="C2142" s="3" t="s">
        <v>6250</v>
      </c>
      <c r="D2142" t="str" cm="1">
        <f t="array" ref="D21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142">
        <v>500000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 s="6">
        <f>Table1[[#This Row],[pledged]]/Table1[[#This Row],[goal]]</f>
        <v>1.1199999999999999E-3</v>
      </c>
      <c r="Q2142" s="12">
        <f>Table1[[#This Row],[pledged]]/Table1[[#This Row],[backers_count]]</f>
        <v>50.909090909090907</v>
      </c>
      <c r="R2142" t="s">
        <v>8333</v>
      </c>
      <c r="S2142" t="s">
        <v>8334</v>
      </c>
      <c r="T2142" s="17">
        <f>(((Table1[[#This Row],[launched_at]]/60)/60)/24)+DATE(1970,1,1)</f>
        <v>41255.833611111113</v>
      </c>
      <c r="U2142" s="17">
        <f>(((Table1[[#This Row],[deadline]]/60)/60)/24)+DATE(1970,1,1)</f>
        <v>41285.833611111113</v>
      </c>
    </row>
    <row r="2143" spans="1:21">
      <c r="A2143">
        <v>2141</v>
      </c>
      <c r="B2143" s="3" t="s">
        <v>2142</v>
      </c>
      <c r="C2143" s="3" t="s">
        <v>6251</v>
      </c>
      <c r="D2143" t="str" cm="1">
        <f t="array" ref="D21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143">
        <v>15000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 s="6">
        <f>Table1[[#This Row],[pledged]]/Table1[[#This Row],[goal]]</f>
        <v>0</v>
      </c>
      <c r="Q2143" s="12" t="e">
        <f>Table1[[#This Row],[pledged]]/Table1[[#This Row],[backers_count]]</f>
        <v>#DIV/0!</v>
      </c>
      <c r="R2143" t="s">
        <v>8333</v>
      </c>
      <c r="S2143" t="s">
        <v>8334</v>
      </c>
      <c r="T2143" s="17">
        <f>(((Table1[[#This Row],[launched_at]]/60)/60)/24)+DATE(1970,1,1)</f>
        <v>41927.235636574071</v>
      </c>
      <c r="U2143" s="17">
        <f>(((Table1[[#This Row],[deadline]]/60)/60)/24)+DATE(1970,1,1)</f>
        <v>41957.277303240742</v>
      </c>
    </row>
    <row r="2144" spans="1:21">
      <c r="A2144">
        <v>2142</v>
      </c>
      <c r="B2144" s="3" t="s">
        <v>2143</v>
      </c>
      <c r="C2144" s="3" t="s">
        <v>6252</v>
      </c>
      <c r="D2144" t="str" cm="1">
        <f t="array" ref="D21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144">
        <v>10500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 s="6">
        <f>Table1[[#This Row],[pledged]]/Table1[[#This Row],[goal]]</f>
        <v>5.7238095238095241E-2</v>
      </c>
      <c r="Q2144" s="12">
        <f>Table1[[#This Row],[pledged]]/Table1[[#This Row],[backers_count]]</f>
        <v>50.083333333333336</v>
      </c>
      <c r="R2144" t="s">
        <v>8333</v>
      </c>
      <c r="S2144" t="s">
        <v>8334</v>
      </c>
      <c r="T2144" s="17">
        <f>(((Table1[[#This Row],[launched_at]]/60)/60)/24)+DATE(1970,1,1)</f>
        <v>42340.701504629629</v>
      </c>
      <c r="U2144" s="17">
        <f>(((Table1[[#This Row],[deadline]]/60)/60)/24)+DATE(1970,1,1)</f>
        <v>42368.701504629629</v>
      </c>
    </row>
    <row r="2145" spans="1:21" ht="28.8">
      <c r="A2145">
        <v>2143</v>
      </c>
      <c r="B2145" s="3" t="s">
        <v>2144</v>
      </c>
      <c r="C2145" s="3" t="s">
        <v>6253</v>
      </c>
      <c r="D2145" t="str" cm="1">
        <f t="array" ref="D21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45">
        <v>2000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 s="6">
        <f>Table1[[#This Row],[pledged]]/Table1[[#This Row],[goal]]</f>
        <v>0.1125</v>
      </c>
      <c r="Q2145" s="12">
        <f>Table1[[#This Row],[pledged]]/Table1[[#This Row],[backers_count]]</f>
        <v>45</v>
      </c>
      <c r="R2145" t="s">
        <v>8333</v>
      </c>
      <c r="S2145" t="s">
        <v>8334</v>
      </c>
      <c r="T2145" s="17">
        <f>(((Table1[[#This Row],[launched_at]]/60)/60)/24)+DATE(1970,1,1)</f>
        <v>40332.886712962965</v>
      </c>
      <c r="U2145" s="17">
        <f>(((Table1[[#This Row],[deadline]]/60)/60)/24)+DATE(1970,1,1)</f>
        <v>40380.791666666664</v>
      </c>
    </row>
    <row r="2146" spans="1:21">
      <c r="A2146">
        <v>2144</v>
      </c>
      <c r="B2146" s="3" t="s">
        <v>2145</v>
      </c>
      <c r="C2146" s="3" t="s">
        <v>6254</v>
      </c>
      <c r="D2146" t="str" cm="1">
        <f t="array" ref="D21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146">
        <v>35500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 s="6">
        <f>Table1[[#This Row],[pledged]]/Table1[[#This Row],[goal]]</f>
        <v>1.7098591549295775E-2</v>
      </c>
      <c r="Q2146" s="12">
        <f>Table1[[#This Row],[pledged]]/Table1[[#This Row],[backers_count]]</f>
        <v>25.291666666666668</v>
      </c>
      <c r="R2146" t="s">
        <v>8333</v>
      </c>
      <c r="S2146" t="s">
        <v>8334</v>
      </c>
      <c r="T2146" s="17">
        <f>(((Table1[[#This Row],[launched_at]]/60)/60)/24)+DATE(1970,1,1)</f>
        <v>41499.546759259261</v>
      </c>
      <c r="U2146" s="17">
        <f>(((Table1[[#This Row],[deadline]]/60)/60)/24)+DATE(1970,1,1)</f>
        <v>41531.546759259261</v>
      </c>
    </row>
    <row r="2147" spans="1:21">
      <c r="A2147">
        <v>2145</v>
      </c>
      <c r="B2147" s="3" t="s">
        <v>2146</v>
      </c>
      <c r="C2147" s="3" t="s">
        <v>6255</v>
      </c>
      <c r="D2147" t="str" cm="1">
        <f t="array" ref="D21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147">
        <v>15000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 s="6">
        <f>Table1[[#This Row],[pledged]]/Table1[[#This Row],[goal]]</f>
        <v>0.30433333333333334</v>
      </c>
      <c r="Q2147" s="12">
        <f>Table1[[#This Row],[pledged]]/Table1[[#This Row],[backers_count]]</f>
        <v>51.292134831460672</v>
      </c>
      <c r="R2147" t="s">
        <v>8333</v>
      </c>
      <c r="S2147" t="s">
        <v>8334</v>
      </c>
      <c r="T2147" s="17">
        <f>(((Table1[[#This Row],[launched_at]]/60)/60)/24)+DATE(1970,1,1)</f>
        <v>41575.237430555557</v>
      </c>
      <c r="U2147" s="17">
        <f>(((Table1[[#This Row],[deadline]]/60)/60)/24)+DATE(1970,1,1)</f>
        <v>41605.279097222221</v>
      </c>
    </row>
    <row r="2148" spans="1:21">
      <c r="A2148">
        <v>2146</v>
      </c>
      <c r="B2148" s="3" t="s">
        <v>2147</v>
      </c>
      <c r="C2148" s="3" t="s">
        <v>6256</v>
      </c>
      <c r="D2148" t="str" cm="1">
        <f t="array" ref="D21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148">
        <v>5000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 s="6">
        <f>Table1[[#This Row],[pledged]]/Table1[[#This Row],[goal]]</f>
        <v>2.0000000000000001E-4</v>
      </c>
      <c r="Q2148" s="12">
        <f>Table1[[#This Row],[pledged]]/Table1[[#This Row],[backers_count]]</f>
        <v>1</v>
      </c>
      <c r="R2148" t="s">
        <v>8333</v>
      </c>
      <c r="S2148" t="s">
        <v>8334</v>
      </c>
      <c r="T2148" s="17">
        <f>(((Table1[[#This Row],[launched_at]]/60)/60)/24)+DATE(1970,1,1)</f>
        <v>42397.679513888885</v>
      </c>
      <c r="U2148" s="17">
        <f>(((Table1[[#This Row],[deadline]]/60)/60)/24)+DATE(1970,1,1)</f>
        <v>42411.679513888885</v>
      </c>
    </row>
    <row r="2149" spans="1:21">
      <c r="A2149">
        <v>2147</v>
      </c>
      <c r="B2149" s="3" t="s">
        <v>2148</v>
      </c>
      <c r="C2149" s="3" t="s">
        <v>6257</v>
      </c>
      <c r="D2149" t="str" cm="1">
        <f t="array" ref="D21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149">
        <v>390000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 s="6">
        <f>Table1[[#This Row],[pledged]]/Table1[[#This Row],[goal]]</f>
        <v>6.9641025641025639E-3</v>
      </c>
      <c r="Q2149" s="12">
        <f>Table1[[#This Row],[pledged]]/Table1[[#This Row],[backers_count]]</f>
        <v>49.381818181818183</v>
      </c>
      <c r="R2149" t="s">
        <v>8333</v>
      </c>
      <c r="S2149" t="s">
        <v>8334</v>
      </c>
      <c r="T2149" s="17">
        <f>(((Table1[[#This Row],[launched_at]]/60)/60)/24)+DATE(1970,1,1)</f>
        <v>41927.295694444445</v>
      </c>
      <c r="U2149" s="17">
        <f>(((Table1[[#This Row],[deadline]]/60)/60)/24)+DATE(1970,1,1)</f>
        <v>41959.337361111116</v>
      </c>
    </row>
    <row r="2150" spans="1:21">
      <c r="A2150">
        <v>2148</v>
      </c>
      <c r="B2150" s="3" t="s">
        <v>2149</v>
      </c>
      <c r="C2150" s="3" t="s">
        <v>6258</v>
      </c>
      <c r="D2150" t="str" cm="1">
        <f t="array" ref="D21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150">
        <v>100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 s="6">
        <f>Table1[[#This Row],[pledged]]/Table1[[#This Row],[goal]]</f>
        <v>0.02</v>
      </c>
      <c r="Q2150" s="12">
        <f>Table1[[#This Row],[pledged]]/Table1[[#This Row],[backers_count]]</f>
        <v>1</v>
      </c>
      <c r="R2150" t="s">
        <v>8333</v>
      </c>
      <c r="S2150" t="s">
        <v>8334</v>
      </c>
      <c r="T2150" s="17">
        <f>(((Table1[[#This Row],[launched_at]]/60)/60)/24)+DATE(1970,1,1)</f>
        <v>42066.733587962968</v>
      </c>
      <c r="U2150" s="17">
        <f>(((Table1[[#This Row],[deadline]]/60)/60)/24)+DATE(1970,1,1)</f>
        <v>42096.691921296297</v>
      </c>
    </row>
    <row r="2151" spans="1:21">
      <c r="A2151">
        <v>2149</v>
      </c>
      <c r="B2151" s="3" t="s">
        <v>2150</v>
      </c>
      <c r="C2151" s="3" t="s">
        <v>6259</v>
      </c>
      <c r="D2151" t="str" cm="1">
        <f t="array" ref="D21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51">
        <v>2000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 s="6">
        <f>Table1[[#This Row],[pledged]]/Table1[[#This Row],[goal]]</f>
        <v>0</v>
      </c>
      <c r="Q2151" s="12" t="e">
        <f>Table1[[#This Row],[pledged]]/Table1[[#This Row],[backers_count]]</f>
        <v>#DIV/0!</v>
      </c>
      <c r="R2151" t="s">
        <v>8333</v>
      </c>
      <c r="S2151" t="s">
        <v>8334</v>
      </c>
      <c r="T2151" s="17">
        <f>(((Table1[[#This Row],[launched_at]]/60)/60)/24)+DATE(1970,1,1)</f>
        <v>40355.024953703702</v>
      </c>
      <c r="U2151" s="17">
        <f>(((Table1[[#This Row],[deadline]]/60)/60)/24)+DATE(1970,1,1)</f>
        <v>40390</v>
      </c>
    </row>
    <row r="2152" spans="1:21">
      <c r="A2152">
        <v>2150</v>
      </c>
      <c r="B2152" s="3" t="s">
        <v>2151</v>
      </c>
      <c r="C2152" s="3" t="s">
        <v>6260</v>
      </c>
      <c r="D2152" t="str" cm="1">
        <f t="array" ref="D21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152">
        <v>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 s="6">
        <f>Table1[[#This Row],[pledged]]/Table1[[#This Row],[goal]]</f>
        <v>8.0999999999999996E-3</v>
      </c>
      <c r="Q2152" s="12">
        <f>Table1[[#This Row],[pledged]]/Table1[[#This Row],[backers_count]]</f>
        <v>101.25</v>
      </c>
      <c r="R2152" t="s">
        <v>8333</v>
      </c>
      <c r="S2152" t="s">
        <v>8334</v>
      </c>
      <c r="T2152" s="17">
        <f>(((Table1[[#This Row],[launched_at]]/60)/60)/24)+DATE(1970,1,1)</f>
        <v>42534.284710648149</v>
      </c>
      <c r="U2152" s="17">
        <f>(((Table1[[#This Row],[deadline]]/60)/60)/24)+DATE(1970,1,1)</f>
        <v>42564.284710648149</v>
      </c>
    </row>
    <row r="2153" spans="1:21">
      <c r="A2153">
        <v>2151</v>
      </c>
      <c r="B2153" s="3" t="s">
        <v>2152</v>
      </c>
      <c r="C2153" s="3" t="s">
        <v>6261</v>
      </c>
      <c r="D2153" t="str" cm="1">
        <f t="array" ref="D21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2153">
        <v>45000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 s="6">
        <f>Table1[[#This Row],[pledged]]/Table1[[#This Row],[goal]]</f>
        <v>2.6222222222222224E-3</v>
      </c>
      <c r="Q2153" s="12">
        <f>Table1[[#This Row],[pledged]]/Table1[[#This Row],[backers_count]]</f>
        <v>19.666666666666668</v>
      </c>
      <c r="R2153" t="s">
        <v>8333</v>
      </c>
      <c r="S2153" t="s">
        <v>8334</v>
      </c>
      <c r="T2153" s="17">
        <f>(((Table1[[#This Row],[launched_at]]/60)/60)/24)+DATE(1970,1,1)</f>
        <v>42520.847384259265</v>
      </c>
      <c r="U2153" s="17">
        <f>(((Table1[[#This Row],[deadline]]/60)/60)/24)+DATE(1970,1,1)</f>
        <v>42550.847384259265</v>
      </c>
    </row>
    <row r="2154" spans="1:21">
      <c r="A2154">
        <v>2152</v>
      </c>
      <c r="B2154" s="3" t="s">
        <v>2153</v>
      </c>
      <c r="C2154" s="3" t="s">
        <v>6262</v>
      </c>
      <c r="D2154" t="str" cm="1">
        <f t="array" ref="D21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154">
        <v>30000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 s="6">
        <f>Table1[[#This Row],[pledged]]/Table1[[#This Row],[goal]]</f>
        <v>1.6666666666666668E-3</v>
      </c>
      <c r="Q2154" s="12">
        <f>Table1[[#This Row],[pledged]]/Table1[[#This Row],[backers_count]]</f>
        <v>12.5</v>
      </c>
      <c r="R2154" t="s">
        <v>8333</v>
      </c>
      <c r="S2154" t="s">
        <v>8334</v>
      </c>
      <c r="T2154" s="17">
        <f>(((Table1[[#This Row],[launched_at]]/60)/60)/24)+DATE(1970,1,1)</f>
        <v>41683.832280092596</v>
      </c>
      <c r="U2154" s="17">
        <f>(((Table1[[#This Row],[deadline]]/60)/60)/24)+DATE(1970,1,1)</f>
        <v>41713.790613425925</v>
      </c>
    </row>
    <row r="2155" spans="1:21">
      <c r="A2155">
        <v>2153</v>
      </c>
      <c r="B2155" s="3" t="s">
        <v>2154</v>
      </c>
      <c r="C2155" s="3" t="s">
        <v>6263</v>
      </c>
      <c r="D2155" t="str" cm="1">
        <f t="array" ref="D21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155">
        <v>372625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 s="6">
        <f>Table1[[#This Row],[pledged]]/Table1[[#This Row],[goal]]</f>
        <v>9.1244548809124457E-5</v>
      </c>
      <c r="Q2155" s="12">
        <f>Table1[[#This Row],[pledged]]/Table1[[#This Row],[backers_count]]</f>
        <v>8.5</v>
      </c>
      <c r="R2155" t="s">
        <v>8333</v>
      </c>
      <c r="S2155" t="s">
        <v>8334</v>
      </c>
      <c r="T2155" s="17">
        <f>(((Table1[[#This Row],[launched_at]]/60)/60)/24)+DATE(1970,1,1)</f>
        <v>41974.911087962959</v>
      </c>
      <c r="U2155" s="17">
        <f>(((Table1[[#This Row],[deadline]]/60)/60)/24)+DATE(1970,1,1)</f>
        <v>42014.332638888889</v>
      </c>
    </row>
    <row r="2156" spans="1:21">
      <c r="A2156">
        <v>2154</v>
      </c>
      <c r="B2156" s="3" t="s">
        <v>2155</v>
      </c>
      <c r="C2156" s="3" t="s">
        <v>6264</v>
      </c>
      <c r="D2156" t="str" cm="1">
        <f t="array" ref="D21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156">
        <v>250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 s="6">
        <f>Table1[[#This Row],[pledged]]/Table1[[#This Row],[goal]]</f>
        <v>8.0000000000000002E-3</v>
      </c>
      <c r="Q2156" s="12">
        <f>Table1[[#This Row],[pledged]]/Table1[[#This Row],[backers_count]]</f>
        <v>1</v>
      </c>
      <c r="R2156" t="s">
        <v>8333</v>
      </c>
      <c r="S2156" t="s">
        <v>8334</v>
      </c>
      <c r="T2156" s="17">
        <f>(((Table1[[#This Row],[launched_at]]/60)/60)/24)+DATE(1970,1,1)</f>
        <v>41647.632256944446</v>
      </c>
      <c r="U2156" s="17">
        <f>(((Table1[[#This Row],[deadline]]/60)/60)/24)+DATE(1970,1,1)</f>
        <v>41667.632256944446</v>
      </c>
    </row>
    <row r="2157" spans="1:21">
      <c r="A2157">
        <v>2155</v>
      </c>
      <c r="B2157" s="3" t="s">
        <v>2156</v>
      </c>
      <c r="C2157" s="3" t="s">
        <v>6265</v>
      </c>
      <c r="D2157" t="str" cm="1">
        <f t="array" ref="D21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157">
        <v>5000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 s="6">
        <f>Table1[[#This Row],[pledged]]/Table1[[#This Row],[goal]]</f>
        <v>2.3E-2</v>
      </c>
      <c r="Q2157" s="12">
        <f>Table1[[#This Row],[pledged]]/Table1[[#This Row],[backers_count]]</f>
        <v>23</v>
      </c>
      <c r="R2157" t="s">
        <v>8333</v>
      </c>
      <c r="S2157" t="s">
        <v>8334</v>
      </c>
      <c r="T2157" s="17">
        <f>(((Table1[[#This Row],[launched_at]]/60)/60)/24)+DATE(1970,1,1)</f>
        <v>42430.747511574074</v>
      </c>
      <c r="U2157" s="17">
        <f>(((Table1[[#This Row],[deadline]]/60)/60)/24)+DATE(1970,1,1)</f>
        <v>42460.70584490741</v>
      </c>
    </row>
    <row r="2158" spans="1:21">
      <c r="A2158">
        <v>2156</v>
      </c>
      <c r="B2158" s="3" t="s">
        <v>2157</v>
      </c>
      <c r="C2158" s="3" t="s">
        <v>6266</v>
      </c>
      <c r="D2158" t="str" cm="1">
        <f t="array" ref="D21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158">
        <v>56000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 s="6">
        <f>Table1[[#This Row],[pledged]]/Table1[[#This Row],[goal]]</f>
        <v>2.6660714285714284E-2</v>
      </c>
      <c r="Q2158" s="12">
        <f>Table1[[#This Row],[pledged]]/Table1[[#This Row],[backers_count]]</f>
        <v>17.987951807228917</v>
      </c>
      <c r="R2158" t="s">
        <v>8333</v>
      </c>
      <c r="S2158" t="s">
        <v>8334</v>
      </c>
      <c r="T2158" s="17">
        <f>(((Table1[[#This Row],[launched_at]]/60)/60)/24)+DATE(1970,1,1)</f>
        <v>41488.85423611111</v>
      </c>
      <c r="U2158" s="17">
        <f>(((Table1[[#This Row],[deadline]]/60)/60)/24)+DATE(1970,1,1)</f>
        <v>41533.85423611111</v>
      </c>
    </row>
    <row r="2159" spans="1:21">
      <c r="A2159">
        <v>2157</v>
      </c>
      <c r="B2159" s="3" t="s">
        <v>2158</v>
      </c>
      <c r="C2159" s="3" t="s">
        <v>6267</v>
      </c>
      <c r="D2159" t="str" cm="1">
        <f t="array" ref="D21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159">
        <v>75000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 s="6">
        <f>Table1[[#This Row],[pledged]]/Table1[[#This Row],[goal]]</f>
        <v>0.28192</v>
      </c>
      <c r="Q2159" s="12">
        <f>Table1[[#This Row],[pledged]]/Table1[[#This Row],[backers_count]]</f>
        <v>370.94736842105266</v>
      </c>
      <c r="R2159" t="s">
        <v>8333</v>
      </c>
      <c r="S2159" t="s">
        <v>8334</v>
      </c>
      <c r="T2159" s="17">
        <f>(((Table1[[#This Row],[launched_at]]/60)/60)/24)+DATE(1970,1,1)</f>
        <v>42694.98128472222</v>
      </c>
      <c r="U2159" s="17">
        <f>(((Table1[[#This Row],[deadline]]/60)/60)/24)+DATE(1970,1,1)</f>
        <v>42727.332638888889</v>
      </c>
    </row>
    <row r="2160" spans="1:21">
      <c r="A2160">
        <v>2158</v>
      </c>
      <c r="B2160" s="3" t="s">
        <v>2159</v>
      </c>
      <c r="C2160" s="3" t="s">
        <v>6268</v>
      </c>
      <c r="D2160" t="str" cm="1">
        <f t="array" ref="D21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160">
        <v>300000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 s="6">
        <f>Table1[[#This Row],[pledged]]/Table1[[#This Row],[goal]]</f>
        <v>6.5900366666666668E-2</v>
      </c>
      <c r="Q2160" s="12">
        <f>Table1[[#This Row],[pledged]]/Table1[[#This Row],[backers_count]]</f>
        <v>63.569485530546629</v>
      </c>
      <c r="R2160" t="s">
        <v>8333</v>
      </c>
      <c r="S2160" t="s">
        <v>8334</v>
      </c>
      <c r="T2160" s="17">
        <f>(((Table1[[#This Row],[launched_at]]/60)/60)/24)+DATE(1970,1,1)</f>
        <v>41264.853865740741</v>
      </c>
      <c r="U2160" s="17">
        <f>(((Table1[[#This Row],[deadline]]/60)/60)/24)+DATE(1970,1,1)</f>
        <v>41309.853865740741</v>
      </c>
    </row>
    <row r="2161" spans="1:21" ht="43.2">
      <c r="A2161">
        <v>2159</v>
      </c>
      <c r="B2161" s="3" t="s">
        <v>2160</v>
      </c>
      <c r="C2161" s="3" t="s">
        <v>6269</v>
      </c>
      <c r="D2161" t="str" cm="1">
        <f t="array" ref="D21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61">
        <v>3600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 s="6">
        <f>Table1[[#This Row],[pledged]]/Table1[[#This Row],[goal]]</f>
        <v>7.2222222222222219E-3</v>
      </c>
      <c r="Q2161" s="12">
        <f>Table1[[#This Row],[pledged]]/Table1[[#This Row],[backers_count]]</f>
        <v>13</v>
      </c>
      <c r="R2161" t="s">
        <v>8333</v>
      </c>
      <c r="S2161" t="s">
        <v>8334</v>
      </c>
      <c r="T2161" s="17">
        <f>(((Table1[[#This Row],[launched_at]]/60)/60)/24)+DATE(1970,1,1)</f>
        <v>40710.731180555551</v>
      </c>
      <c r="U2161" s="17">
        <f>(((Table1[[#This Row],[deadline]]/60)/60)/24)+DATE(1970,1,1)</f>
        <v>40740.731180555551</v>
      </c>
    </row>
    <row r="2162" spans="1:21">
      <c r="A2162">
        <v>2160</v>
      </c>
      <c r="B2162" s="3" t="s">
        <v>2161</v>
      </c>
      <c r="C2162" s="3" t="s">
        <v>6270</v>
      </c>
      <c r="D2162" t="str" cm="1">
        <f t="array" ref="D21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162">
        <v>10000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 s="6">
        <f>Table1[[#This Row],[pledged]]/Table1[[#This Row],[goal]]</f>
        <v>8.5000000000000006E-3</v>
      </c>
      <c r="Q2162" s="12">
        <f>Table1[[#This Row],[pledged]]/Table1[[#This Row],[backers_count]]</f>
        <v>5.3125</v>
      </c>
      <c r="R2162" t="s">
        <v>8333</v>
      </c>
      <c r="S2162" t="s">
        <v>8334</v>
      </c>
      <c r="T2162" s="17">
        <f>(((Table1[[#This Row],[launched_at]]/60)/60)/24)+DATE(1970,1,1)</f>
        <v>41018.711863425924</v>
      </c>
      <c r="U2162" s="17">
        <f>(((Table1[[#This Row],[deadline]]/60)/60)/24)+DATE(1970,1,1)</f>
        <v>41048.711863425924</v>
      </c>
    </row>
    <row r="2163" spans="1:21">
      <c r="A2163">
        <v>2161</v>
      </c>
      <c r="B2163" s="3" t="s">
        <v>2162</v>
      </c>
      <c r="C2163" s="3" t="s">
        <v>6271</v>
      </c>
      <c r="D2163" t="str" cm="1">
        <f t="array" ref="D21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163">
        <v>400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 s="6">
        <f>Table1[[#This Row],[pledged]]/Table1[[#This Row],[goal]]</f>
        <v>1.1575</v>
      </c>
      <c r="Q2163" s="12">
        <f>Table1[[#This Row],[pledged]]/Table1[[#This Row],[backers_count]]</f>
        <v>35.615384615384613</v>
      </c>
      <c r="R2163" t="s">
        <v>8325</v>
      </c>
      <c r="S2163" t="s">
        <v>8326</v>
      </c>
      <c r="T2163" s="17">
        <f>(((Table1[[#This Row],[launched_at]]/60)/60)/24)+DATE(1970,1,1)</f>
        <v>42240.852534722217</v>
      </c>
      <c r="U2163" s="17">
        <f>(((Table1[[#This Row],[deadline]]/60)/60)/24)+DATE(1970,1,1)</f>
        <v>42270.852534722217</v>
      </c>
    </row>
    <row r="2164" spans="1:21">
      <c r="A2164">
        <v>2162</v>
      </c>
      <c r="B2164" s="3" t="s">
        <v>2163</v>
      </c>
      <c r="C2164" s="3" t="s">
        <v>6272</v>
      </c>
      <c r="D2164" t="str" cm="1">
        <f t="array" ref="D21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64">
        <v>4500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 s="6">
        <f>Table1[[#This Row],[pledged]]/Table1[[#This Row],[goal]]</f>
        <v>1.1226666666666667</v>
      </c>
      <c r="Q2164" s="12">
        <f>Table1[[#This Row],[pledged]]/Table1[[#This Row],[backers_count]]</f>
        <v>87.103448275862064</v>
      </c>
      <c r="R2164" t="s">
        <v>8325</v>
      </c>
      <c r="S2164" t="s">
        <v>8326</v>
      </c>
      <c r="T2164" s="17">
        <f>(((Table1[[#This Row],[launched_at]]/60)/60)/24)+DATE(1970,1,1)</f>
        <v>41813.766099537039</v>
      </c>
      <c r="U2164" s="17">
        <f>(((Table1[[#This Row],[deadline]]/60)/60)/24)+DATE(1970,1,1)</f>
        <v>41844.766099537039</v>
      </c>
    </row>
    <row r="2165" spans="1:21">
      <c r="A2165">
        <v>2163</v>
      </c>
      <c r="B2165" s="3" t="s">
        <v>2164</v>
      </c>
      <c r="C2165" s="3" t="s">
        <v>6273</v>
      </c>
      <c r="D2165" t="str" cm="1">
        <f t="array" ref="D21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65">
        <v>2500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 s="6">
        <f>Table1[[#This Row],[pledged]]/Table1[[#This Row],[goal]]</f>
        <v>1.3220000000000001</v>
      </c>
      <c r="Q2165" s="12">
        <f>Table1[[#This Row],[pledged]]/Table1[[#This Row],[backers_count]]</f>
        <v>75.11363636363636</v>
      </c>
      <c r="R2165" t="s">
        <v>8325</v>
      </c>
      <c r="S2165" t="s">
        <v>8326</v>
      </c>
      <c r="T2165" s="17">
        <f>(((Table1[[#This Row],[launched_at]]/60)/60)/24)+DATE(1970,1,1)</f>
        <v>42111.899537037039</v>
      </c>
      <c r="U2165" s="17">
        <f>(((Table1[[#This Row],[deadline]]/60)/60)/24)+DATE(1970,1,1)</f>
        <v>42163.159722222219</v>
      </c>
    </row>
    <row r="2166" spans="1:21">
      <c r="A2166">
        <v>2164</v>
      </c>
      <c r="B2166" s="3" t="s">
        <v>2165</v>
      </c>
      <c r="C2166" s="3" t="s">
        <v>6274</v>
      </c>
      <c r="D2166" t="str" cm="1">
        <f t="array" ref="D21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166">
        <v>5500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 s="6">
        <f>Table1[[#This Row],[pledged]]/Table1[[#This Row],[goal]]</f>
        <v>1.0263636363636364</v>
      </c>
      <c r="Q2166" s="12">
        <f>Table1[[#This Row],[pledged]]/Table1[[#This Row],[backers_count]]</f>
        <v>68.01204819277109</v>
      </c>
      <c r="R2166" t="s">
        <v>8325</v>
      </c>
      <c r="S2166" t="s">
        <v>8326</v>
      </c>
      <c r="T2166" s="17">
        <f>(((Table1[[#This Row],[launched_at]]/60)/60)/24)+DATE(1970,1,1)</f>
        <v>42515.71775462963</v>
      </c>
      <c r="U2166" s="17">
        <f>(((Table1[[#This Row],[deadline]]/60)/60)/24)+DATE(1970,1,1)</f>
        <v>42546.165972222225</v>
      </c>
    </row>
    <row r="2167" spans="1:21">
      <c r="A2167">
        <v>2165</v>
      </c>
      <c r="B2167" s="3" t="s">
        <v>2166</v>
      </c>
      <c r="C2167" s="3" t="s">
        <v>6275</v>
      </c>
      <c r="D2167" t="str" cm="1">
        <f t="array" ref="D21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67">
        <v>2500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 s="6">
        <f>Table1[[#This Row],[pledged]]/Table1[[#This Row],[goal]]</f>
        <v>1.3864000000000001</v>
      </c>
      <c r="Q2167" s="12">
        <f>Table1[[#This Row],[pledged]]/Table1[[#This Row],[backers_count]]</f>
        <v>29.623931623931625</v>
      </c>
      <c r="R2167" t="s">
        <v>8325</v>
      </c>
      <c r="S2167" t="s">
        <v>8326</v>
      </c>
      <c r="T2167" s="17">
        <f>(((Table1[[#This Row],[launched_at]]/60)/60)/24)+DATE(1970,1,1)</f>
        <v>42438.667071759264</v>
      </c>
      <c r="U2167" s="17">
        <f>(((Table1[[#This Row],[deadline]]/60)/60)/24)+DATE(1970,1,1)</f>
        <v>42468.625405092593</v>
      </c>
    </row>
    <row r="2168" spans="1:21">
      <c r="A2168">
        <v>2166</v>
      </c>
      <c r="B2168" s="3" t="s">
        <v>2167</v>
      </c>
      <c r="C2168" s="3" t="s">
        <v>6276</v>
      </c>
      <c r="D2168" t="str" cm="1">
        <f t="array" ref="D21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68">
        <v>2000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 s="6">
        <f>Table1[[#This Row],[pledged]]/Table1[[#This Row],[goal]]</f>
        <v>1.466</v>
      </c>
      <c r="Q2168" s="12">
        <f>Table1[[#This Row],[pledged]]/Table1[[#This Row],[backers_count]]</f>
        <v>91.625</v>
      </c>
      <c r="R2168" t="s">
        <v>8325</v>
      </c>
      <c r="S2168" t="s">
        <v>8326</v>
      </c>
      <c r="T2168" s="17">
        <f>(((Table1[[#This Row],[launched_at]]/60)/60)/24)+DATE(1970,1,1)</f>
        <v>41933.838171296295</v>
      </c>
      <c r="U2168" s="17">
        <f>(((Table1[[#This Row],[deadline]]/60)/60)/24)+DATE(1970,1,1)</f>
        <v>41978.879837962959</v>
      </c>
    </row>
    <row r="2169" spans="1:21">
      <c r="A2169">
        <v>2167</v>
      </c>
      <c r="B2169" s="3" t="s">
        <v>2168</v>
      </c>
      <c r="C2169" s="3" t="s">
        <v>6277</v>
      </c>
      <c r="D2169" t="str" cm="1">
        <f t="array" ref="D21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169">
        <v>150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 s="6">
        <f>Table1[[#This Row],[pledged]]/Table1[[#This Row],[goal]]</f>
        <v>1.2</v>
      </c>
      <c r="Q2169" s="12">
        <f>Table1[[#This Row],[pledged]]/Table1[[#This Row],[backers_count]]</f>
        <v>22.5</v>
      </c>
      <c r="R2169" t="s">
        <v>8325</v>
      </c>
      <c r="S2169" t="s">
        <v>8326</v>
      </c>
      <c r="T2169" s="17">
        <f>(((Table1[[#This Row],[launched_at]]/60)/60)/24)+DATE(1970,1,1)</f>
        <v>41153.066400462965</v>
      </c>
      <c r="U2169" s="17">
        <f>(((Table1[[#This Row],[deadline]]/60)/60)/24)+DATE(1970,1,1)</f>
        <v>41167.066400462965</v>
      </c>
    </row>
    <row r="2170" spans="1:21">
      <c r="A2170">
        <v>2168</v>
      </c>
      <c r="B2170" s="3" t="s">
        <v>2169</v>
      </c>
      <c r="C2170" s="3" t="s">
        <v>6278</v>
      </c>
      <c r="D2170" t="str" cm="1">
        <f t="array" ref="D21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170">
        <v>18000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 s="6">
        <f>Table1[[#This Row],[pledged]]/Table1[[#This Row],[goal]]</f>
        <v>1.215816111111111</v>
      </c>
      <c r="Q2170" s="12">
        <f>Table1[[#This Row],[pledged]]/Table1[[#This Row],[backers_count]]</f>
        <v>64.366735294117646</v>
      </c>
      <c r="R2170" t="s">
        <v>8325</v>
      </c>
      <c r="S2170" t="s">
        <v>8326</v>
      </c>
      <c r="T2170" s="17">
        <f>(((Table1[[#This Row],[launched_at]]/60)/60)/24)+DATE(1970,1,1)</f>
        <v>42745.600243055553</v>
      </c>
      <c r="U2170" s="17">
        <f>(((Table1[[#This Row],[deadline]]/60)/60)/24)+DATE(1970,1,1)</f>
        <v>42776.208333333328</v>
      </c>
    </row>
    <row r="2171" spans="1:21">
      <c r="A2171">
        <v>2169</v>
      </c>
      <c r="B2171" s="3" t="s">
        <v>2170</v>
      </c>
      <c r="C2171" s="3" t="s">
        <v>6279</v>
      </c>
      <c r="D2171" t="str" cm="1">
        <f t="array" ref="D21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171">
        <v>153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 s="6">
        <f>Table1[[#This Row],[pledged]]/Table1[[#This Row],[goal]]</f>
        <v>1</v>
      </c>
      <c r="Q2171" s="12">
        <f>Table1[[#This Row],[pledged]]/Table1[[#This Row],[backers_count]]</f>
        <v>21.857142857142858</v>
      </c>
      <c r="R2171" t="s">
        <v>8325</v>
      </c>
      <c r="S2171" t="s">
        <v>8326</v>
      </c>
      <c r="T2171" s="17">
        <f>(((Table1[[#This Row],[launched_at]]/60)/60)/24)+DATE(1970,1,1)</f>
        <v>42793.700821759259</v>
      </c>
      <c r="U2171" s="17">
        <f>(((Table1[[#This Row],[deadline]]/60)/60)/24)+DATE(1970,1,1)</f>
        <v>42796.700821759259</v>
      </c>
    </row>
    <row r="2172" spans="1:21">
      <c r="A2172">
        <v>2170</v>
      </c>
      <c r="B2172" s="3" t="s">
        <v>2171</v>
      </c>
      <c r="C2172" s="3" t="s">
        <v>6280</v>
      </c>
      <c r="D2172" t="str" cm="1">
        <f t="array" ref="D21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172">
        <v>350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 s="6">
        <f>Table1[[#This Row],[pledged]]/Table1[[#This Row],[goal]]</f>
        <v>1.8085714285714285</v>
      </c>
      <c r="Q2172" s="12">
        <f>Table1[[#This Row],[pledged]]/Table1[[#This Row],[backers_count]]</f>
        <v>33.315789473684212</v>
      </c>
      <c r="R2172" t="s">
        <v>8325</v>
      </c>
      <c r="S2172" t="s">
        <v>8326</v>
      </c>
      <c r="T2172" s="17">
        <f>(((Table1[[#This Row],[launched_at]]/60)/60)/24)+DATE(1970,1,1)</f>
        <v>42198.750254629631</v>
      </c>
      <c r="U2172" s="17">
        <f>(((Table1[[#This Row],[deadline]]/60)/60)/24)+DATE(1970,1,1)</f>
        <v>42238.750254629631</v>
      </c>
    </row>
    <row r="2173" spans="1:21">
      <c r="A2173">
        <v>2171</v>
      </c>
      <c r="B2173" s="3" t="s">
        <v>2172</v>
      </c>
      <c r="C2173" s="3" t="s">
        <v>6281</v>
      </c>
      <c r="D2173" t="str" cm="1">
        <f t="array" ref="D21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73">
        <v>4000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 s="6">
        <f>Table1[[#This Row],[pledged]]/Table1[[#This Row],[goal]]</f>
        <v>1.0607500000000001</v>
      </c>
      <c r="Q2173" s="12">
        <f>Table1[[#This Row],[pledged]]/Table1[[#This Row],[backers_count]]</f>
        <v>90.276595744680847</v>
      </c>
      <c r="R2173" t="s">
        <v>8325</v>
      </c>
      <c r="S2173" t="s">
        <v>8326</v>
      </c>
      <c r="T2173" s="17">
        <f>(((Table1[[#This Row],[launched_at]]/60)/60)/24)+DATE(1970,1,1)</f>
        <v>42141.95711805555</v>
      </c>
      <c r="U2173" s="17">
        <f>(((Table1[[#This Row],[deadline]]/60)/60)/24)+DATE(1970,1,1)</f>
        <v>42177.208333333328</v>
      </c>
    </row>
    <row r="2174" spans="1:21" ht="43.2">
      <c r="A2174">
        <v>2172</v>
      </c>
      <c r="B2174" s="3" t="s">
        <v>2173</v>
      </c>
      <c r="C2174" s="3" t="s">
        <v>6282</v>
      </c>
      <c r="D2174" t="str" cm="1">
        <f t="array" ref="D21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74">
        <v>1000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 s="6">
        <f>Table1[[#This Row],[pledged]]/Table1[[#This Row],[goal]]</f>
        <v>1</v>
      </c>
      <c r="Q2174" s="12">
        <f>Table1[[#This Row],[pledged]]/Table1[[#This Row],[backers_count]]</f>
        <v>76.92307692307692</v>
      </c>
      <c r="R2174" t="s">
        <v>8325</v>
      </c>
      <c r="S2174" t="s">
        <v>8326</v>
      </c>
      <c r="T2174" s="17">
        <f>(((Table1[[#This Row],[launched_at]]/60)/60)/24)+DATE(1970,1,1)</f>
        <v>42082.580092592587</v>
      </c>
      <c r="U2174" s="17">
        <f>(((Table1[[#This Row],[deadline]]/60)/60)/24)+DATE(1970,1,1)</f>
        <v>42112.580092592587</v>
      </c>
    </row>
    <row r="2175" spans="1:21">
      <c r="A2175">
        <v>2173</v>
      </c>
      <c r="B2175" s="3" t="s">
        <v>2174</v>
      </c>
      <c r="C2175" s="3" t="s">
        <v>6283</v>
      </c>
      <c r="D2175" t="str" cm="1">
        <f t="array" ref="D21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75">
        <v>4200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 s="6">
        <f>Table1[[#This Row],[pledged]]/Table1[[#This Row],[goal]]</f>
        <v>1.2692857142857144</v>
      </c>
      <c r="Q2175" s="12">
        <f>Table1[[#This Row],[pledged]]/Table1[[#This Row],[backers_count]]</f>
        <v>59.233333333333334</v>
      </c>
      <c r="R2175" t="s">
        <v>8325</v>
      </c>
      <c r="S2175" t="s">
        <v>8326</v>
      </c>
      <c r="T2175" s="17">
        <f>(((Table1[[#This Row],[launched_at]]/60)/60)/24)+DATE(1970,1,1)</f>
        <v>41495.692627314813</v>
      </c>
      <c r="U2175" s="17">
        <f>(((Table1[[#This Row],[deadline]]/60)/60)/24)+DATE(1970,1,1)</f>
        <v>41527.165972222225</v>
      </c>
    </row>
    <row r="2176" spans="1:21" ht="28.8">
      <c r="A2176">
        <v>2174</v>
      </c>
      <c r="B2176" s="3" t="s">
        <v>2175</v>
      </c>
      <c r="C2176" s="3" t="s">
        <v>6284</v>
      </c>
      <c r="D2176" t="str" cm="1">
        <f t="array" ref="D21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76">
        <v>4000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 s="6">
        <f>Table1[[#This Row],[pledged]]/Table1[[#This Row],[goal]]</f>
        <v>1.0297499999999999</v>
      </c>
      <c r="Q2176" s="12">
        <f>Table1[[#This Row],[pledged]]/Table1[[#This Row],[backers_count]]</f>
        <v>65.38095238095238</v>
      </c>
      <c r="R2176" t="s">
        <v>8325</v>
      </c>
      <c r="S2176" t="s">
        <v>8326</v>
      </c>
      <c r="T2176" s="17">
        <f>(((Table1[[#This Row],[launched_at]]/60)/60)/24)+DATE(1970,1,1)</f>
        <v>42465.542905092589</v>
      </c>
      <c r="U2176" s="17">
        <f>(((Table1[[#This Row],[deadline]]/60)/60)/24)+DATE(1970,1,1)</f>
        <v>42495.542905092589</v>
      </c>
    </row>
    <row r="2177" spans="1:21">
      <c r="A2177">
        <v>2175</v>
      </c>
      <c r="B2177" s="3" t="s">
        <v>2176</v>
      </c>
      <c r="C2177" s="3" t="s">
        <v>6285</v>
      </c>
      <c r="D2177" t="str" cm="1">
        <f t="array" ref="D21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177">
        <v>700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 s="6">
        <f>Table1[[#This Row],[pledged]]/Table1[[#This Row],[goal]]</f>
        <v>2.5</v>
      </c>
      <c r="Q2177" s="12">
        <f>Table1[[#This Row],[pledged]]/Table1[[#This Row],[backers_count]]</f>
        <v>67.307692307692307</v>
      </c>
      <c r="R2177" t="s">
        <v>8325</v>
      </c>
      <c r="S2177" t="s">
        <v>8326</v>
      </c>
      <c r="T2177" s="17">
        <f>(((Table1[[#This Row],[launched_at]]/60)/60)/24)+DATE(1970,1,1)</f>
        <v>42565.009097222224</v>
      </c>
      <c r="U2177" s="17">
        <f>(((Table1[[#This Row],[deadline]]/60)/60)/24)+DATE(1970,1,1)</f>
        <v>42572.009097222224</v>
      </c>
    </row>
    <row r="2178" spans="1:21">
      <c r="A2178">
        <v>2176</v>
      </c>
      <c r="B2178" s="3" t="s">
        <v>2177</v>
      </c>
      <c r="C2178" s="3" t="s">
        <v>6286</v>
      </c>
      <c r="D2178" t="str" cm="1">
        <f t="array" ref="D21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178">
        <v>5000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 s="6">
        <f>Table1[[#This Row],[pledged]]/Table1[[#This Row],[goal]]</f>
        <v>1.2602</v>
      </c>
      <c r="Q2178" s="12">
        <f>Table1[[#This Row],[pledged]]/Table1[[#This Row],[backers_count]]</f>
        <v>88.74647887323944</v>
      </c>
      <c r="R2178" t="s">
        <v>8325</v>
      </c>
      <c r="S2178" t="s">
        <v>8326</v>
      </c>
      <c r="T2178" s="17">
        <f>(((Table1[[#This Row],[launched_at]]/60)/60)/24)+DATE(1970,1,1)</f>
        <v>42096.633206018523</v>
      </c>
      <c r="U2178" s="17">
        <f>(((Table1[[#This Row],[deadline]]/60)/60)/24)+DATE(1970,1,1)</f>
        <v>42126.633206018523</v>
      </c>
    </row>
    <row r="2179" spans="1:21" ht="43.2">
      <c r="A2179">
        <v>2177</v>
      </c>
      <c r="B2179" s="3" t="s">
        <v>2178</v>
      </c>
      <c r="C2179" s="3" t="s">
        <v>6287</v>
      </c>
      <c r="D2179" t="str" cm="1">
        <f t="array" ref="D21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79">
        <v>2500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 s="6">
        <f>Table1[[#This Row],[pledged]]/Table1[[#This Row],[goal]]</f>
        <v>1.0012000000000001</v>
      </c>
      <c r="Q2179" s="12">
        <f>Table1[[#This Row],[pledged]]/Table1[[#This Row],[backers_count]]</f>
        <v>65.868421052631575</v>
      </c>
      <c r="R2179" t="s">
        <v>8325</v>
      </c>
      <c r="S2179" t="s">
        <v>8326</v>
      </c>
      <c r="T2179" s="17">
        <f>(((Table1[[#This Row],[launched_at]]/60)/60)/24)+DATE(1970,1,1)</f>
        <v>42502.250775462962</v>
      </c>
      <c r="U2179" s="17">
        <f>(((Table1[[#This Row],[deadline]]/60)/60)/24)+DATE(1970,1,1)</f>
        <v>42527.250775462962</v>
      </c>
    </row>
    <row r="2180" spans="1:21">
      <c r="A2180">
        <v>2178</v>
      </c>
      <c r="B2180" s="3" t="s">
        <v>2179</v>
      </c>
      <c r="C2180" s="3" t="s">
        <v>6288</v>
      </c>
      <c r="D2180" t="str" cm="1">
        <f t="array" ref="D21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180">
        <v>25000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 s="6">
        <f>Table1[[#This Row],[pledged]]/Table1[[#This Row],[goal]]</f>
        <v>1.3864000000000001</v>
      </c>
      <c r="Q2180" s="12">
        <f>Table1[[#This Row],[pledged]]/Table1[[#This Row],[backers_count]]</f>
        <v>40.349243306169967</v>
      </c>
      <c r="R2180" t="s">
        <v>8325</v>
      </c>
      <c r="S2180" t="s">
        <v>8326</v>
      </c>
      <c r="T2180" s="17">
        <f>(((Table1[[#This Row],[launched_at]]/60)/60)/24)+DATE(1970,1,1)</f>
        <v>42723.63653935185</v>
      </c>
      <c r="U2180" s="17">
        <f>(((Table1[[#This Row],[deadline]]/60)/60)/24)+DATE(1970,1,1)</f>
        <v>42753.63653935185</v>
      </c>
    </row>
    <row r="2181" spans="1:21">
      <c r="A2181">
        <v>2179</v>
      </c>
      <c r="B2181" s="3" t="s">
        <v>2180</v>
      </c>
      <c r="C2181" s="3" t="s">
        <v>6289</v>
      </c>
      <c r="D2181" t="str" cm="1">
        <f t="array" ref="D21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81">
        <v>1000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 s="6">
        <f>Table1[[#This Row],[pledged]]/Table1[[#This Row],[goal]]</f>
        <v>1.6140000000000001</v>
      </c>
      <c r="Q2181" s="12">
        <f>Table1[[#This Row],[pledged]]/Table1[[#This Row],[backers_count]]</f>
        <v>76.857142857142861</v>
      </c>
      <c r="R2181" t="s">
        <v>8325</v>
      </c>
      <c r="S2181" t="s">
        <v>8326</v>
      </c>
      <c r="T2181" s="17">
        <f>(((Table1[[#This Row],[launched_at]]/60)/60)/24)+DATE(1970,1,1)</f>
        <v>42075.171203703707</v>
      </c>
      <c r="U2181" s="17">
        <f>(((Table1[[#This Row],[deadline]]/60)/60)/24)+DATE(1970,1,1)</f>
        <v>42105.171203703707</v>
      </c>
    </row>
    <row r="2182" spans="1:21">
      <c r="A2182">
        <v>2180</v>
      </c>
      <c r="B2182" s="3" t="s">
        <v>2181</v>
      </c>
      <c r="C2182" s="3" t="s">
        <v>6290</v>
      </c>
      <c r="D2182" t="str" cm="1">
        <f t="array" ref="D21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182">
        <v>5000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 s="6">
        <f>Table1[[#This Row],[pledged]]/Table1[[#This Row],[goal]]</f>
        <v>1.071842</v>
      </c>
      <c r="Q2182" s="12">
        <f>Table1[[#This Row],[pledged]]/Table1[[#This Row],[backers_count]]</f>
        <v>68.707820512820518</v>
      </c>
      <c r="R2182" t="s">
        <v>8325</v>
      </c>
      <c r="S2182" t="s">
        <v>8326</v>
      </c>
      <c r="T2182" s="17">
        <f>(((Table1[[#This Row],[launched_at]]/60)/60)/24)+DATE(1970,1,1)</f>
        <v>42279.669768518521</v>
      </c>
      <c r="U2182" s="17">
        <f>(((Table1[[#This Row],[deadline]]/60)/60)/24)+DATE(1970,1,1)</f>
        <v>42321.711435185185</v>
      </c>
    </row>
    <row r="2183" spans="1:21">
      <c r="A2183">
        <v>2181</v>
      </c>
      <c r="B2183" s="3" t="s">
        <v>2182</v>
      </c>
      <c r="C2183" s="3" t="s">
        <v>6291</v>
      </c>
      <c r="D2183" t="str" cm="1">
        <f t="array" ref="D21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83">
        <v>2000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 s="6">
        <f>Table1[[#This Row],[pledged]]/Table1[[#This Row],[goal]]</f>
        <v>1.5309999999999999</v>
      </c>
      <c r="Q2183" s="12">
        <f>Table1[[#This Row],[pledged]]/Table1[[#This Row],[backers_count]]</f>
        <v>57.773584905660378</v>
      </c>
      <c r="R2183" t="s">
        <v>8333</v>
      </c>
      <c r="S2183" t="s">
        <v>8351</v>
      </c>
      <c r="T2183" s="17">
        <f>(((Table1[[#This Row],[launched_at]]/60)/60)/24)+DATE(1970,1,1)</f>
        <v>42773.005243055552</v>
      </c>
      <c r="U2183" s="17">
        <f>(((Table1[[#This Row],[deadline]]/60)/60)/24)+DATE(1970,1,1)</f>
        <v>42787.005243055552</v>
      </c>
    </row>
    <row r="2184" spans="1:21">
      <c r="A2184">
        <v>2182</v>
      </c>
      <c r="B2184" s="3" t="s">
        <v>2183</v>
      </c>
      <c r="C2184" s="3" t="s">
        <v>6292</v>
      </c>
      <c r="D2184" t="str" cm="1">
        <f t="array" ref="D21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84">
        <v>3000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 s="6">
        <f>Table1[[#This Row],[pledged]]/Table1[[#This Row],[goal]]</f>
        <v>5.2416666666666663</v>
      </c>
      <c r="Q2184" s="12">
        <f>Table1[[#This Row],[pledged]]/Table1[[#This Row],[backers_count]]</f>
        <v>44.171348314606739</v>
      </c>
      <c r="R2184" t="s">
        <v>8333</v>
      </c>
      <c r="S2184" t="s">
        <v>8351</v>
      </c>
      <c r="T2184" s="17">
        <f>(((Table1[[#This Row],[launched_at]]/60)/60)/24)+DATE(1970,1,1)</f>
        <v>41879.900752314818</v>
      </c>
      <c r="U2184" s="17">
        <f>(((Table1[[#This Row],[deadline]]/60)/60)/24)+DATE(1970,1,1)</f>
        <v>41914.900752314818</v>
      </c>
    </row>
    <row r="2185" spans="1:21">
      <c r="A2185">
        <v>2183</v>
      </c>
      <c r="B2185" s="3" t="s">
        <v>2184</v>
      </c>
      <c r="C2185" s="3" t="s">
        <v>6293</v>
      </c>
      <c r="D2185" t="str" cm="1">
        <f t="array" ref="D21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85">
        <v>1800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 s="6">
        <f>Table1[[#This Row],[pledged]]/Table1[[#This Row],[goal]]</f>
        <v>4.8927777777777779</v>
      </c>
      <c r="Q2185" s="12">
        <f>Table1[[#This Row],[pledged]]/Table1[[#This Row],[backers_count]]</f>
        <v>31.566308243727597</v>
      </c>
      <c r="R2185" t="s">
        <v>8333</v>
      </c>
      <c r="S2185" t="s">
        <v>8351</v>
      </c>
      <c r="T2185" s="17">
        <f>(((Table1[[#This Row],[launched_at]]/60)/60)/24)+DATE(1970,1,1)</f>
        <v>42745.365474537044</v>
      </c>
      <c r="U2185" s="17">
        <f>(((Table1[[#This Row],[deadline]]/60)/60)/24)+DATE(1970,1,1)</f>
        <v>42775.208333333328</v>
      </c>
    </row>
    <row r="2186" spans="1:21">
      <c r="A2186">
        <v>2184</v>
      </c>
      <c r="B2186" s="3" t="s">
        <v>2185</v>
      </c>
      <c r="C2186" s="3" t="s">
        <v>6294</v>
      </c>
      <c r="D2186" t="str" cm="1">
        <f t="array" ref="D21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186">
        <v>10000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 s="6">
        <f>Table1[[#This Row],[pledged]]/Table1[[#This Row],[goal]]</f>
        <v>2.8473999999999999</v>
      </c>
      <c r="Q2186" s="12">
        <f>Table1[[#This Row],[pledged]]/Table1[[#This Row],[backers_count]]</f>
        <v>107.04511278195488</v>
      </c>
      <c r="R2186" t="s">
        <v>8333</v>
      </c>
      <c r="S2186" t="s">
        <v>8351</v>
      </c>
      <c r="T2186" s="17">
        <f>(((Table1[[#This Row],[launched_at]]/60)/60)/24)+DATE(1970,1,1)</f>
        <v>42380.690289351856</v>
      </c>
      <c r="U2186" s="17">
        <f>(((Table1[[#This Row],[deadline]]/60)/60)/24)+DATE(1970,1,1)</f>
        <v>42394.666666666672</v>
      </c>
    </row>
    <row r="2187" spans="1:21">
      <c r="A2187">
        <v>2185</v>
      </c>
      <c r="B2187" s="3" t="s">
        <v>2186</v>
      </c>
      <c r="C2187" s="3" t="s">
        <v>6295</v>
      </c>
      <c r="D2187" t="str" cm="1">
        <f t="array" ref="D21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187">
        <v>5000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 s="6">
        <f>Table1[[#This Row],[pledged]]/Table1[[#This Row],[goal]]</f>
        <v>18.569700000000001</v>
      </c>
      <c r="Q2187" s="12">
        <f>Table1[[#This Row],[pledged]]/Table1[[#This Row],[backers_count]]</f>
        <v>149.03451043338683</v>
      </c>
      <c r="R2187" t="s">
        <v>8333</v>
      </c>
      <c r="S2187" t="s">
        <v>8351</v>
      </c>
      <c r="T2187" s="17">
        <f>(((Table1[[#This Row],[launched_at]]/60)/60)/24)+DATE(1970,1,1)</f>
        <v>41319.349988425929</v>
      </c>
      <c r="U2187" s="17">
        <f>(((Table1[[#This Row],[deadline]]/60)/60)/24)+DATE(1970,1,1)</f>
        <v>41359.349988425929</v>
      </c>
    </row>
    <row r="2188" spans="1:21">
      <c r="A2188">
        <v>2186</v>
      </c>
      <c r="B2188" s="3" t="s">
        <v>2187</v>
      </c>
      <c r="C2188" s="3" t="s">
        <v>6296</v>
      </c>
      <c r="D2188" t="str" cm="1">
        <f t="array" ref="D21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188">
        <v>20000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 s="6">
        <f>Table1[[#This Row],[pledged]]/Table1[[#This Row],[goal]]</f>
        <v>1.0967499999999999</v>
      </c>
      <c r="Q2188" s="12">
        <f>Table1[[#This Row],[pledged]]/Table1[[#This Row],[backers_count]]</f>
        <v>55.956632653061227</v>
      </c>
      <c r="R2188" t="s">
        <v>8333</v>
      </c>
      <c r="S2188" t="s">
        <v>8351</v>
      </c>
      <c r="T2188" s="17">
        <f>(((Table1[[#This Row],[launched_at]]/60)/60)/24)+DATE(1970,1,1)</f>
        <v>42583.615081018521</v>
      </c>
      <c r="U2188" s="17">
        <f>(((Table1[[#This Row],[deadline]]/60)/60)/24)+DATE(1970,1,1)</f>
        <v>42620.083333333328</v>
      </c>
    </row>
    <row r="2189" spans="1:21">
      <c r="A2189">
        <v>2187</v>
      </c>
      <c r="B2189" s="3" t="s">
        <v>2188</v>
      </c>
      <c r="C2189" s="3" t="s">
        <v>6297</v>
      </c>
      <c r="D2189" t="str" cm="1">
        <f t="array" ref="D21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189">
        <v>20000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 s="6">
        <f>Table1[[#This Row],[pledged]]/Table1[[#This Row],[goal]]</f>
        <v>10.146425000000001</v>
      </c>
      <c r="Q2189" s="12">
        <f>Table1[[#This Row],[pledged]]/Table1[[#This Row],[backers_count]]</f>
        <v>56.970381807973048</v>
      </c>
      <c r="R2189" t="s">
        <v>8333</v>
      </c>
      <c r="S2189" t="s">
        <v>8351</v>
      </c>
      <c r="T2189" s="17">
        <f>(((Table1[[#This Row],[launched_at]]/60)/60)/24)+DATE(1970,1,1)</f>
        <v>42068.209097222221</v>
      </c>
      <c r="U2189" s="17">
        <f>(((Table1[[#This Row],[deadline]]/60)/60)/24)+DATE(1970,1,1)</f>
        <v>42097.165972222225</v>
      </c>
    </row>
    <row r="2190" spans="1:21">
      <c r="A2190">
        <v>2188</v>
      </c>
      <c r="B2190" s="3" t="s">
        <v>2189</v>
      </c>
      <c r="C2190" s="3" t="s">
        <v>6298</v>
      </c>
      <c r="D2190" t="str" cm="1">
        <f t="array" ref="D21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190">
        <v>5494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 s="6">
        <f>Table1[[#This Row],[pledged]]/Table1[[#This Row],[goal]]</f>
        <v>4.1217692027666546</v>
      </c>
      <c r="Q2190" s="12">
        <f>Table1[[#This Row],[pledged]]/Table1[[#This Row],[backers_count]]</f>
        <v>44.056420233463037</v>
      </c>
      <c r="R2190" t="s">
        <v>8333</v>
      </c>
      <c r="S2190" t="s">
        <v>8351</v>
      </c>
      <c r="T2190" s="17">
        <f>(((Table1[[#This Row],[launched_at]]/60)/60)/24)+DATE(1970,1,1)</f>
        <v>42633.586122685185</v>
      </c>
      <c r="U2190" s="17">
        <f>(((Table1[[#This Row],[deadline]]/60)/60)/24)+DATE(1970,1,1)</f>
        <v>42668.708333333328</v>
      </c>
    </row>
    <row r="2191" spans="1:21">
      <c r="A2191">
        <v>2189</v>
      </c>
      <c r="B2191" s="3" t="s">
        <v>2190</v>
      </c>
      <c r="C2191" s="3" t="s">
        <v>6299</v>
      </c>
      <c r="D2191" t="str" cm="1">
        <f t="array" ref="D21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91">
        <v>1200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 s="6">
        <f>Table1[[#This Row],[pledged]]/Table1[[#This Row],[goal]]</f>
        <v>5.0324999999999998</v>
      </c>
      <c r="Q2191" s="12">
        <f>Table1[[#This Row],[pledged]]/Table1[[#This Row],[backers_count]]</f>
        <v>68.625</v>
      </c>
      <c r="R2191" t="s">
        <v>8333</v>
      </c>
      <c r="S2191" t="s">
        <v>8351</v>
      </c>
      <c r="T2191" s="17">
        <f>(((Table1[[#This Row],[launched_at]]/60)/60)/24)+DATE(1970,1,1)</f>
        <v>42467.788194444445</v>
      </c>
      <c r="U2191" s="17">
        <f>(((Table1[[#This Row],[deadline]]/60)/60)/24)+DATE(1970,1,1)</f>
        <v>42481.916666666672</v>
      </c>
    </row>
    <row r="2192" spans="1:21">
      <c r="A2192">
        <v>2190</v>
      </c>
      <c r="B2192" s="3" t="s">
        <v>2191</v>
      </c>
      <c r="C2192" s="3" t="s">
        <v>6300</v>
      </c>
      <c r="D2192" t="str" cm="1">
        <f t="array" ref="D21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192">
        <v>19000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 s="6">
        <f>Table1[[#This Row],[pledged]]/Table1[[#This Row],[goal]]</f>
        <v>1.8461052631578947</v>
      </c>
      <c r="Q2192" s="12">
        <f>Table1[[#This Row],[pledged]]/Table1[[#This Row],[backers_count]]</f>
        <v>65.318435754189949</v>
      </c>
      <c r="R2192" t="s">
        <v>8333</v>
      </c>
      <c r="S2192" t="s">
        <v>8351</v>
      </c>
      <c r="T2192" s="17">
        <f>(((Table1[[#This Row],[launched_at]]/60)/60)/24)+DATE(1970,1,1)</f>
        <v>42417.625046296293</v>
      </c>
      <c r="U2192" s="17">
        <f>(((Table1[[#This Row],[deadline]]/60)/60)/24)+DATE(1970,1,1)</f>
        <v>42452.290972222225</v>
      </c>
    </row>
    <row r="2193" spans="1:21">
      <c r="A2193">
        <v>2191</v>
      </c>
      <c r="B2193" s="3" t="s">
        <v>2192</v>
      </c>
      <c r="C2193" s="3" t="s">
        <v>6301</v>
      </c>
      <c r="D2193" t="str" cm="1">
        <f t="array" ref="D21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193">
        <v>750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 s="6">
        <f>Table1[[#This Row],[pledged]]/Table1[[#This Row],[goal]]</f>
        <v>1.1973333333333334</v>
      </c>
      <c r="Q2193" s="12">
        <f>Table1[[#This Row],[pledged]]/Table1[[#This Row],[backers_count]]</f>
        <v>35.92</v>
      </c>
      <c r="R2193" t="s">
        <v>8333</v>
      </c>
      <c r="S2193" t="s">
        <v>8351</v>
      </c>
      <c r="T2193" s="17">
        <f>(((Table1[[#This Row],[launched_at]]/60)/60)/24)+DATE(1970,1,1)</f>
        <v>42768.833645833336</v>
      </c>
      <c r="U2193" s="17">
        <f>(((Table1[[#This Row],[deadline]]/60)/60)/24)+DATE(1970,1,1)</f>
        <v>42780.833645833336</v>
      </c>
    </row>
    <row r="2194" spans="1:21">
      <c r="A2194">
        <v>2192</v>
      </c>
      <c r="B2194" s="3" t="s">
        <v>2193</v>
      </c>
      <c r="C2194" s="3" t="s">
        <v>6302</v>
      </c>
      <c r="D2194" t="str" cm="1">
        <f t="array" ref="D21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194">
        <v>12000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 s="6">
        <f>Table1[[#This Row],[pledged]]/Table1[[#This Row],[goal]]</f>
        <v>10.812401666666668</v>
      </c>
      <c r="Q2194" s="12">
        <f>Table1[[#This Row],[pledged]]/Table1[[#This Row],[backers_count]]</f>
        <v>40.070667078443485</v>
      </c>
      <c r="R2194" t="s">
        <v>8333</v>
      </c>
      <c r="S2194" t="s">
        <v>8351</v>
      </c>
      <c r="T2194" s="17">
        <f>(((Table1[[#This Row],[launched_at]]/60)/60)/24)+DATE(1970,1,1)</f>
        <v>42691.8512037037</v>
      </c>
      <c r="U2194" s="17">
        <f>(((Table1[[#This Row],[deadline]]/60)/60)/24)+DATE(1970,1,1)</f>
        <v>42719.958333333328</v>
      </c>
    </row>
    <row r="2195" spans="1:21">
      <c r="A2195">
        <v>2193</v>
      </c>
      <c r="B2195" s="3" t="s">
        <v>2194</v>
      </c>
      <c r="C2195" s="3" t="s">
        <v>6303</v>
      </c>
      <c r="D2195" t="str" cm="1">
        <f t="array" ref="D21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195">
        <v>15000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 s="6">
        <f>Table1[[#This Row],[pledged]]/Table1[[#This Row],[goal]]</f>
        <v>4.5237333333333334</v>
      </c>
      <c r="Q2195" s="12">
        <f>Table1[[#This Row],[pledged]]/Table1[[#This Row],[backers_count]]</f>
        <v>75.647714604236342</v>
      </c>
      <c r="R2195" t="s">
        <v>8333</v>
      </c>
      <c r="S2195" t="s">
        <v>8351</v>
      </c>
      <c r="T2195" s="17">
        <f>(((Table1[[#This Row],[launched_at]]/60)/60)/24)+DATE(1970,1,1)</f>
        <v>42664.405925925923</v>
      </c>
      <c r="U2195" s="17">
        <f>(((Table1[[#This Row],[deadline]]/60)/60)/24)+DATE(1970,1,1)</f>
        <v>42695.207638888889</v>
      </c>
    </row>
    <row r="2196" spans="1:21">
      <c r="A2196">
        <v>2194</v>
      </c>
      <c r="B2196" s="3" t="s">
        <v>2195</v>
      </c>
      <c r="C2196" s="3" t="s">
        <v>6304</v>
      </c>
      <c r="D2196" t="str" cm="1">
        <f t="array" ref="D21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196">
        <v>10000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 s="6">
        <f>Table1[[#This Row],[pledged]]/Table1[[#This Row],[goal]]</f>
        <v>5.3737000000000004</v>
      </c>
      <c r="Q2196" s="12">
        <f>Table1[[#This Row],[pledged]]/Table1[[#This Row],[backers_count]]</f>
        <v>61.203872437357631</v>
      </c>
      <c r="R2196" t="s">
        <v>8333</v>
      </c>
      <c r="S2196" t="s">
        <v>8351</v>
      </c>
      <c r="T2196" s="17">
        <f>(((Table1[[#This Row],[launched_at]]/60)/60)/24)+DATE(1970,1,1)</f>
        <v>42425.757986111115</v>
      </c>
      <c r="U2196" s="17">
        <f>(((Table1[[#This Row],[deadline]]/60)/60)/24)+DATE(1970,1,1)</f>
        <v>42455.716319444444</v>
      </c>
    </row>
    <row r="2197" spans="1:21">
      <c r="A2197">
        <v>2195</v>
      </c>
      <c r="B2197" s="3" t="s">
        <v>2196</v>
      </c>
      <c r="C2197" s="3" t="s">
        <v>6305</v>
      </c>
      <c r="D2197" t="str" cm="1">
        <f t="array" ref="D21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197">
        <v>4600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 s="6">
        <f>Table1[[#This Row],[pledged]]/Table1[[#This Row],[goal]]</f>
        <v>1.2032608695652174</v>
      </c>
      <c r="Q2197" s="12">
        <f>Table1[[#This Row],[pledged]]/Table1[[#This Row],[backers_count]]</f>
        <v>48.130434782608695</v>
      </c>
      <c r="R2197" t="s">
        <v>8333</v>
      </c>
      <c r="S2197" t="s">
        <v>8351</v>
      </c>
      <c r="T2197" s="17">
        <f>(((Table1[[#This Row],[launched_at]]/60)/60)/24)+DATE(1970,1,1)</f>
        <v>42197.771990740745</v>
      </c>
      <c r="U2197" s="17">
        <f>(((Table1[[#This Row],[deadline]]/60)/60)/24)+DATE(1970,1,1)</f>
        <v>42227.771990740745</v>
      </c>
    </row>
    <row r="2198" spans="1:21">
      <c r="A2198">
        <v>2196</v>
      </c>
      <c r="B2198" s="3" t="s">
        <v>2197</v>
      </c>
      <c r="C2198" s="3" t="s">
        <v>6306</v>
      </c>
      <c r="D2198" t="str" cm="1">
        <f t="array" ref="D21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198">
        <v>14000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 s="6">
        <f>Table1[[#This Row],[pledged]]/Table1[[#This Row],[goal]]</f>
        <v>1.1383571428571428</v>
      </c>
      <c r="Q2198" s="12">
        <f>Table1[[#This Row],[pledged]]/Table1[[#This Row],[backers_count]]</f>
        <v>68.106837606837601</v>
      </c>
      <c r="R2198" t="s">
        <v>8333</v>
      </c>
      <c r="S2198" t="s">
        <v>8351</v>
      </c>
      <c r="T2198" s="17">
        <f>(((Table1[[#This Row],[launched_at]]/60)/60)/24)+DATE(1970,1,1)</f>
        <v>42675.487291666665</v>
      </c>
      <c r="U2198" s="17">
        <f>(((Table1[[#This Row],[deadline]]/60)/60)/24)+DATE(1970,1,1)</f>
        <v>42706.291666666672</v>
      </c>
    </row>
    <row r="2199" spans="1:21">
      <c r="A2199">
        <v>2197</v>
      </c>
      <c r="B2199" s="3" t="s">
        <v>2198</v>
      </c>
      <c r="C2199" s="3" t="s">
        <v>6307</v>
      </c>
      <c r="D2199" t="str" cm="1">
        <f t="array" ref="D21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199">
        <v>30000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 s="6">
        <f>Table1[[#This Row],[pledged]]/Table1[[#This Row],[goal]]</f>
        <v>9.5103109999999997</v>
      </c>
      <c r="Q2199" s="12">
        <f>Table1[[#This Row],[pledged]]/Table1[[#This Row],[backers_count]]</f>
        <v>65.891300230946882</v>
      </c>
      <c r="R2199" t="s">
        <v>8333</v>
      </c>
      <c r="S2199" t="s">
        <v>8351</v>
      </c>
      <c r="T2199" s="17">
        <f>(((Table1[[#This Row],[launched_at]]/60)/60)/24)+DATE(1970,1,1)</f>
        <v>42033.584016203706</v>
      </c>
      <c r="U2199" s="17">
        <f>(((Table1[[#This Row],[deadline]]/60)/60)/24)+DATE(1970,1,1)</f>
        <v>42063.584016203706</v>
      </c>
    </row>
    <row r="2200" spans="1:21">
      <c r="A2200">
        <v>2198</v>
      </c>
      <c r="B2200" s="3" t="s">
        <v>2199</v>
      </c>
      <c r="C2200" s="3" t="s">
        <v>6308</v>
      </c>
      <c r="D2200" t="str" cm="1">
        <f t="array" ref="D22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2200">
        <v>40000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 s="6">
        <f>Table1[[#This Row],[pledged]]/Table1[[#This Row],[goal]]</f>
        <v>1.3289249999999999</v>
      </c>
      <c r="Q2200" s="12">
        <f>Table1[[#This Row],[pledged]]/Table1[[#This Row],[backers_count]]</f>
        <v>81.654377880184327</v>
      </c>
      <c r="R2200" t="s">
        <v>8333</v>
      </c>
      <c r="S2200" t="s">
        <v>8351</v>
      </c>
      <c r="T2200" s="17">
        <f>(((Table1[[#This Row],[launched_at]]/60)/60)/24)+DATE(1970,1,1)</f>
        <v>42292.513888888891</v>
      </c>
      <c r="U2200" s="17">
        <f>(((Table1[[#This Row],[deadline]]/60)/60)/24)+DATE(1970,1,1)</f>
        <v>42322.555555555555</v>
      </c>
    </row>
    <row r="2201" spans="1:21">
      <c r="A2201">
        <v>2199</v>
      </c>
      <c r="B2201" s="3" t="s">
        <v>2200</v>
      </c>
      <c r="C2201" s="3" t="s">
        <v>6309</v>
      </c>
      <c r="D2201" t="str" cm="1">
        <f t="array" ref="D22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201">
        <v>9000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 s="6">
        <f>Table1[[#This Row],[pledged]]/Table1[[#This Row],[goal]]</f>
        <v>1.4697777777777778</v>
      </c>
      <c r="Q2201" s="12">
        <f>Table1[[#This Row],[pledged]]/Table1[[#This Row],[backers_count]]</f>
        <v>52.701195219123505</v>
      </c>
      <c r="R2201" t="s">
        <v>8333</v>
      </c>
      <c r="S2201" t="s">
        <v>8351</v>
      </c>
      <c r="T2201" s="17">
        <f>(((Table1[[#This Row],[launched_at]]/60)/60)/24)+DATE(1970,1,1)</f>
        <v>42262.416643518518</v>
      </c>
      <c r="U2201" s="17">
        <f>(((Table1[[#This Row],[deadline]]/60)/60)/24)+DATE(1970,1,1)</f>
        <v>42292.416643518518</v>
      </c>
    </row>
    <row r="2202" spans="1:21">
      <c r="A2202">
        <v>2200</v>
      </c>
      <c r="B2202" s="3" t="s">
        <v>2201</v>
      </c>
      <c r="C2202" s="3" t="s">
        <v>6310</v>
      </c>
      <c r="D2202" t="str" cm="1">
        <f t="array" ref="D22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02">
        <v>2000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 s="6">
        <f>Table1[[#This Row],[pledged]]/Table1[[#This Row],[goal]]</f>
        <v>5.4215</v>
      </c>
      <c r="Q2202" s="12">
        <f>Table1[[#This Row],[pledged]]/Table1[[#This Row],[backers_count]]</f>
        <v>41.228136882129277</v>
      </c>
      <c r="R2202" t="s">
        <v>8333</v>
      </c>
      <c r="S2202" t="s">
        <v>8351</v>
      </c>
      <c r="T2202" s="17">
        <f>(((Table1[[#This Row],[launched_at]]/60)/60)/24)+DATE(1970,1,1)</f>
        <v>42163.625787037032</v>
      </c>
      <c r="U2202" s="17">
        <f>(((Table1[[#This Row],[deadline]]/60)/60)/24)+DATE(1970,1,1)</f>
        <v>42191.125</v>
      </c>
    </row>
    <row r="2203" spans="1:21">
      <c r="A2203">
        <v>2201</v>
      </c>
      <c r="B2203" s="3" t="s">
        <v>2202</v>
      </c>
      <c r="C2203" s="3" t="s">
        <v>6311</v>
      </c>
      <c r="D2203" t="str" cm="1">
        <f t="array" ref="D22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203">
        <v>110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 s="6">
        <f>Table1[[#This Row],[pledged]]/Table1[[#This Row],[goal]]</f>
        <v>3.8271818181818182</v>
      </c>
      <c r="Q2203" s="12">
        <f>Table1[[#This Row],[pledged]]/Table1[[#This Row],[backers_count]]</f>
        <v>15.035357142857142</v>
      </c>
      <c r="R2203" t="s">
        <v>8325</v>
      </c>
      <c r="S2203" t="s">
        <v>8330</v>
      </c>
      <c r="T2203" s="17">
        <f>(((Table1[[#This Row],[launched_at]]/60)/60)/24)+DATE(1970,1,1)</f>
        <v>41276.846817129634</v>
      </c>
      <c r="U2203" s="17">
        <f>(((Table1[[#This Row],[deadline]]/60)/60)/24)+DATE(1970,1,1)</f>
        <v>41290.846817129634</v>
      </c>
    </row>
    <row r="2204" spans="1:21">
      <c r="A2204">
        <v>2202</v>
      </c>
      <c r="B2204" s="3" t="s">
        <v>2203</v>
      </c>
      <c r="C2204" s="3" t="s">
        <v>6312</v>
      </c>
      <c r="D2204" t="str" cm="1">
        <f t="array" ref="D22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04">
        <v>4000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 s="6">
        <f>Table1[[#This Row],[pledged]]/Table1[[#This Row],[goal]]</f>
        <v>7.0418124999999998</v>
      </c>
      <c r="Q2204" s="12">
        <f>Table1[[#This Row],[pledged]]/Table1[[#This Row],[backers_count]]</f>
        <v>39.066920943134534</v>
      </c>
      <c r="R2204" t="s">
        <v>8325</v>
      </c>
      <c r="S2204" t="s">
        <v>8330</v>
      </c>
      <c r="T2204" s="17">
        <f>(((Table1[[#This Row],[launched_at]]/60)/60)/24)+DATE(1970,1,1)</f>
        <v>41184.849166666667</v>
      </c>
      <c r="U2204" s="17">
        <f>(((Table1[[#This Row],[deadline]]/60)/60)/24)+DATE(1970,1,1)</f>
        <v>41214.849166666667</v>
      </c>
    </row>
    <row r="2205" spans="1:21">
      <c r="A2205">
        <v>2203</v>
      </c>
      <c r="B2205" s="3" t="s">
        <v>2204</v>
      </c>
      <c r="C2205" s="3" t="s">
        <v>6313</v>
      </c>
      <c r="D2205" t="str" cm="1">
        <f t="array" ref="D22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05">
        <v>2000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 s="6">
        <f>Table1[[#This Row],[pledged]]/Table1[[#This Row],[goal]]</f>
        <v>1.0954999999999999</v>
      </c>
      <c r="Q2205" s="12">
        <f>Table1[[#This Row],[pledged]]/Table1[[#This Row],[backers_count]]</f>
        <v>43.82</v>
      </c>
      <c r="R2205" t="s">
        <v>8325</v>
      </c>
      <c r="S2205" t="s">
        <v>8330</v>
      </c>
      <c r="T2205" s="17">
        <f>(((Table1[[#This Row],[launched_at]]/60)/60)/24)+DATE(1970,1,1)</f>
        <v>42241.85974537037</v>
      </c>
      <c r="U2205" s="17">
        <f>(((Table1[[#This Row],[deadline]]/60)/60)/24)+DATE(1970,1,1)</f>
        <v>42271.85974537037</v>
      </c>
    </row>
    <row r="2206" spans="1:21">
      <c r="A2206">
        <v>2204</v>
      </c>
      <c r="B2206" s="3" t="s">
        <v>2205</v>
      </c>
      <c r="C2206" s="3" t="s">
        <v>6314</v>
      </c>
      <c r="D2206" t="str" cm="1">
        <f t="array" ref="D22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06">
        <v>1500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 s="6">
        <f>Table1[[#This Row],[pledged]]/Table1[[#This Row],[goal]]</f>
        <v>1.3286666666666667</v>
      </c>
      <c r="Q2206" s="12">
        <f>Table1[[#This Row],[pledged]]/Table1[[#This Row],[backers_count]]</f>
        <v>27.301369863013697</v>
      </c>
      <c r="R2206" t="s">
        <v>8325</v>
      </c>
      <c r="S2206" t="s">
        <v>8330</v>
      </c>
      <c r="T2206" s="17">
        <f>(((Table1[[#This Row],[launched_at]]/60)/60)/24)+DATE(1970,1,1)</f>
        <v>41312.311562499999</v>
      </c>
      <c r="U2206" s="17">
        <f>(((Table1[[#This Row],[deadline]]/60)/60)/24)+DATE(1970,1,1)</f>
        <v>41342.311562499999</v>
      </c>
    </row>
    <row r="2207" spans="1:21">
      <c r="A2207">
        <v>2205</v>
      </c>
      <c r="B2207" s="3" t="s">
        <v>2206</v>
      </c>
      <c r="C2207" s="3" t="s">
        <v>6315</v>
      </c>
      <c r="D2207" t="str" cm="1">
        <f t="array" ref="D22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207">
        <v>750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 s="6">
        <f>Table1[[#This Row],[pledged]]/Table1[[#This Row],[goal]]</f>
        <v>1.52</v>
      </c>
      <c r="Q2207" s="12">
        <f>Table1[[#This Row],[pledged]]/Table1[[#This Row],[backers_count]]</f>
        <v>42.222222222222221</v>
      </c>
      <c r="R2207" t="s">
        <v>8325</v>
      </c>
      <c r="S2207" t="s">
        <v>8330</v>
      </c>
      <c r="T2207" s="17">
        <f>(((Table1[[#This Row],[launched_at]]/60)/60)/24)+DATE(1970,1,1)</f>
        <v>41031.82163194444</v>
      </c>
      <c r="U2207" s="17">
        <f>(((Table1[[#This Row],[deadline]]/60)/60)/24)+DATE(1970,1,1)</f>
        <v>41061.82163194444</v>
      </c>
    </row>
    <row r="2208" spans="1:21">
      <c r="A2208">
        <v>2206</v>
      </c>
      <c r="B2208" s="3" t="s">
        <v>2207</v>
      </c>
      <c r="C2208" s="3" t="s">
        <v>6316</v>
      </c>
      <c r="D2208" t="str" cm="1">
        <f t="array" ref="D22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08">
        <v>1100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 s="6">
        <f>Table1[[#This Row],[pledged]]/Table1[[#This Row],[goal]]</f>
        <v>1.0272727272727273</v>
      </c>
      <c r="Q2208" s="12">
        <f>Table1[[#This Row],[pledged]]/Table1[[#This Row],[backers_count]]</f>
        <v>33.235294117647058</v>
      </c>
      <c r="R2208" t="s">
        <v>8325</v>
      </c>
      <c r="S2208" t="s">
        <v>8330</v>
      </c>
      <c r="T2208" s="17">
        <f>(((Table1[[#This Row],[launched_at]]/60)/60)/24)+DATE(1970,1,1)</f>
        <v>40997.257222222222</v>
      </c>
      <c r="U2208" s="17">
        <f>(((Table1[[#This Row],[deadline]]/60)/60)/24)+DATE(1970,1,1)</f>
        <v>41015.257222222222</v>
      </c>
    </row>
    <row r="2209" spans="1:21">
      <c r="A2209">
        <v>2207</v>
      </c>
      <c r="B2209" s="3" t="s">
        <v>2208</v>
      </c>
      <c r="C2209" s="3" t="s">
        <v>6317</v>
      </c>
      <c r="D2209" t="str" cm="1">
        <f t="array" ref="D22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09">
        <v>2000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 s="6">
        <f>Table1[[#This Row],[pledged]]/Table1[[#This Row],[goal]]</f>
        <v>1</v>
      </c>
      <c r="Q2209" s="12">
        <f>Table1[[#This Row],[pledged]]/Table1[[#This Row],[backers_count]]</f>
        <v>285.71428571428572</v>
      </c>
      <c r="R2209" t="s">
        <v>8325</v>
      </c>
      <c r="S2209" t="s">
        <v>8330</v>
      </c>
      <c r="T2209" s="17">
        <f>(((Table1[[#This Row],[launched_at]]/60)/60)/24)+DATE(1970,1,1)</f>
        <v>41564.194131944445</v>
      </c>
      <c r="U2209" s="17">
        <f>(((Table1[[#This Row],[deadline]]/60)/60)/24)+DATE(1970,1,1)</f>
        <v>41594.235798611109</v>
      </c>
    </row>
    <row r="2210" spans="1:21">
      <c r="A2210">
        <v>2208</v>
      </c>
      <c r="B2210" s="3" t="s">
        <v>2209</v>
      </c>
      <c r="C2210" s="3" t="s">
        <v>6318</v>
      </c>
      <c r="D2210" t="str" cm="1">
        <f t="array" ref="D22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10">
        <v>1000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 s="6">
        <f>Table1[[#This Row],[pledged]]/Table1[[#This Row],[goal]]</f>
        <v>1.016</v>
      </c>
      <c r="Q2210" s="12">
        <f>Table1[[#This Row],[pledged]]/Table1[[#This Row],[backers_count]]</f>
        <v>42.333333333333336</v>
      </c>
      <c r="R2210" t="s">
        <v>8325</v>
      </c>
      <c r="S2210" t="s">
        <v>8330</v>
      </c>
      <c r="T2210" s="17">
        <f>(((Table1[[#This Row],[launched_at]]/60)/60)/24)+DATE(1970,1,1)</f>
        <v>40946.882245370369</v>
      </c>
      <c r="U2210" s="17">
        <f>(((Table1[[#This Row],[deadline]]/60)/60)/24)+DATE(1970,1,1)</f>
        <v>41006.166666666664</v>
      </c>
    </row>
    <row r="2211" spans="1:21">
      <c r="A2211">
        <v>2209</v>
      </c>
      <c r="B2211" s="3" t="s">
        <v>2210</v>
      </c>
      <c r="C2211" s="3" t="s">
        <v>6319</v>
      </c>
      <c r="D2211" t="str" cm="1">
        <f t="array" ref="D22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211">
        <v>500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 s="6">
        <f>Table1[[#This Row],[pledged]]/Table1[[#This Row],[goal]]</f>
        <v>1.508</v>
      </c>
      <c r="Q2211" s="12">
        <f>Table1[[#This Row],[pledged]]/Table1[[#This Row],[backers_count]]</f>
        <v>50.266666666666666</v>
      </c>
      <c r="R2211" t="s">
        <v>8325</v>
      </c>
      <c r="S2211" t="s">
        <v>8330</v>
      </c>
      <c r="T2211" s="17">
        <f>(((Table1[[#This Row],[launched_at]]/60)/60)/24)+DATE(1970,1,1)</f>
        <v>41732.479675925926</v>
      </c>
      <c r="U2211" s="17">
        <f>(((Table1[[#This Row],[deadline]]/60)/60)/24)+DATE(1970,1,1)</f>
        <v>41743.958333333336</v>
      </c>
    </row>
    <row r="2212" spans="1:21">
      <c r="A2212">
        <v>2210</v>
      </c>
      <c r="B2212" s="3" t="s">
        <v>2211</v>
      </c>
      <c r="C2212" s="3" t="s">
        <v>6320</v>
      </c>
      <c r="D2212" t="str" cm="1">
        <f t="array" ref="D22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12">
        <v>4000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 s="6">
        <f>Table1[[#This Row],[pledged]]/Table1[[#This Row],[goal]]</f>
        <v>1.11425</v>
      </c>
      <c r="Q2212" s="12">
        <f>Table1[[#This Row],[pledged]]/Table1[[#This Row],[backers_count]]</f>
        <v>61.902777777777779</v>
      </c>
      <c r="R2212" t="s">
        <v>8325</v>
      </c>
      <c r="S2212" t="s">
        <v>8330</v>
      </c>
      <c r="T2212" s="17">
        <f>(((Table1[[#This Row],[launched_at]]/60)/60)/24)+DATE(1970,1,1)</f>
        <v>40956.066087962965</v>
      </c>
      <c r="U2212" s="17">
        <f>(((Table1[[#This Row],[deadline]]/60)/60)/24)+DATE(1970,1,1)</f>
        <v>41013.73333333333</v>
      </c>
    </row>
    <row r="2213" spans="1:21">
      <c r="A2213">
        <v>2211</v>
      </c>
      <c r="B2213" s="3" t="s">
        <v>2212</v>
      </c>
      <c r="C2213" s="3" t="s">
        <v>6321</v>
      </c>
      <c r="D2213" t="str" cm="1">
        <f t="array" ref="D22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13">
        <v>2500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 s="6">
        <f>Table1[[#This Row],[pledged]]/Table1[[#This Row],[goal]]</f>
        <v>1.956</v>
      </c>
      <c r="Q2213" s="12">
        <f>Table1[[#This Row],[pledged]]/Table1[[#This Row],[backers_count]]</f>
        <v>40.75</v>
      </c>
      <c r="R2213" t="s">
        <v>8325</v>
      </c>
      <c r="S2213" t="s">
        <v>8330</v>
      </c>
      <c r="T2213" s="17">
        <f>(((Table1[[#This Row],[launched_at]]/60)/60)/24)+DATE(1970,1,1)</f>
        <v>41716.785011574073</v>
      </c>
      <c r="U2213" s="17">
        <f>(((Table1[[#This Row],[deadline]]/60)/60)/24)+DATE(1970,1,1)</f>
        <v>41739.290972222225</v>
      </c>
    </row>
    <row r="2214" spans="1:21">
      <c r="A2214">
        <v>2212</v>
      </c>
      <c r="B2214" s="3" t="s">
        <v>2213</v>
      </c>
      <c r="C2214" s="3" t="s">
        <v>6322</v>
      </c>
      <c r="D2214" t="str" cm="1">
        <f t="array" ref="D22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214">
        <v>6000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 s="6">
        <f>Table1[[#This Row],[pledged]]/Table1[[#This Row],[goal]]</f>
        <v>1.1438333333333333</v>
      </c>
      <c r="Q2214" s="12">
        <f>Table1[[#This Row],[pledged]]/Table1[[#This Row],[backers_count]]</f>
        <v>55.796747967479675</v>
      </c>
      <c r="R2214" t="s">
        <v>8325</v>
      </c>
      <c r="S2214" t="s">
        <v>8330</v>
      </c>
      <c r="T2214" s="17">
        <f>(((Table1[[#This Row],[launched_at]]/60)/60)/24)+DATE(1970,1,1)</f>
        <v>41548.747418981482</v>
      </c>
      <c r="U2214" s="17">
        <f>(((Table1[[#This Row],[deadline]]/60)/60)/24)+DATE(1970,1,1)</f>
        <v>41582.041666666664</v>
      </c>
    </row>
    <row r="2215" spans="1:21" ht="28.8">
      <c r="A2215">
        <v>2213</v>
      </c>
      <c r="B2215" s="3" t="s">
        <v>2214</v>
      </c>
      <c r="C2215" s="3" t="s">
        <v>6323</v>
      </c>
      <c r="D2215" t="str" cm="1">
        <f t="array" ref="D22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215">
        <v>5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 s="6">
        <f>Table1[[#This Row],[pledged]]/Table1[[#This Row],[goal]]</f>
        <v>2</v>
      </c>
      <c r="Q2215" s="12">
        <f>Table1[[#This Row],[pledged]]/Table1[[#This Row],[backers_count]]</f>
        <v>10</v>
      </c>
      <c r="R2215" t="s">
        <v>8325</v>
      </c>
      <c r="S2215" t="s">
        <v>8330</v>
      </c>
      <c r="T2215" s="17">
        <f>(((Table1[[#This Row],[launched_at]]/60)/60)/24)+DATE(1970,1,1)</f>
        <v>42109.826145833329</v>
      </c>
      <c r="U2215" s="17">
        <f>(((Table1[[#This Row],[deadline]]/60)/60)/24)+DATE(1970,1,1)</f>
        <v>42139.826145833329</v>
      </c>
    </row>
    <row r="2216" spans="1:21">
      <c r="A2216">
        <v>2214</v>
      </c>
      <c r="B2216" s="3" t="s">
        <v>2215</v>
      </c>
      <c r="C2216" s="3" t="s">
        <v>6324</v>
      </c>
      <c r="D2216" t="str" cm="1">
        <f t="array" ref="D22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216">
        <v>600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 s="6">
        <f>Table1[[#This Row],[pledged]]/Table1[[#This Row],[goal]]</f>
        <v>2.9250166666666666</v>
      </c>
      <c r="Q2216" s="12">
        <f>Table1[[#This Row],[pledged]]/Table1[[#This Row],[backers_count]]</f>
        <v>73.125416666666666</v>
      </c>
      <c r="R2216" t="s">
        <v>8325</v>
      </c>
      <c r="S2216" t="s">
        <v>8330</v>
      </c>
      <c r="T2216" s="17">
        <f>(((Table1[[#This Row],[launched_at]]/60)/60)/24)+DATE(1970,1,1)</f>
        <v>41646.792222222226</v>
      </c>
      <c r="U2216" s="17">
        <f>(((Table1[[#This Row],[deadline]]/60)/60)/24)+DATE(1970,1,1)</f>
        <v>41676.792222222226</v>
      </c>
    </row>
    <row r="2217" spans="1:21">
      <c r="A2217">
        <v>2215</v>
      </c>
      <c r="B2217" s="3" t="s">
        <v>2216</v>
      </c>
      <c r="C2217" s="3" t="s">
        <v>6325</v>
      </c>
      <c r="D2217" t="str" cm="1">
        <f t="array" ref="D22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217">
        <v>550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 s="6">
        <f>Table1[[#This Row],[pledged]]/Table1[[#This Row],[goal]]</f>
        <v>1.5636363636363637</v>
      </c>
      <c r="Q2217" s="12">
        <f>Table1[[#This Row],[pledged]]/Table1[[#This Row],[backers_count]]</f>
        <v>26.060606060606062</v>
      </c>
      <c r="R2217" t="s">
        <v>8325</v>
      </c>
      <c r="S2217" t="s">
        <v>8330</v>
      </c>
      <c r="T2217" s="17">
        <f>(((Table1[[#This Row],[launched_at]]/60)/60)/24)+DATE(1970,1,1)</f>
        <v>40958.717268518521</v>
      </c>
      <c r="U2217" s="17">
        <f>(((Table1[[#This Row],[deadline]]/60)/60)/24)+DATE(1970,1,1)</f>
        <v>40981.290972222225</v>
      </c>
    </row>
    <row r="2218" spans="1:21">
      <c r="A2218">
        <v>2216</v>
      </c>
      <c r="B2218" s="3" t="s">
        <v>2217</v>
      </c>
      <c r="C2218" s="3" t="s">
        <v>6326</v>
      </c>
      <c r="D2218" t="str" cm="1">
        <f t="array" ref="D22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218">
        <v>300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 s="6">
        <f>Table1[[#This Row],[pledged]]/Table1[[#This Row],[goal]]</f>
        <v>1.0566666666666666</v>
      </c>
      <c r="Q2218" s="12">
        <f>Table1[[#This Row],[pledged]]/Table1[[#This Row],[backers_count]]</f>
        <v>22.642857142857142</v>
      </c>
      <c r="R2218" t="s">
        <v>8325</v>
      </c>
      <c r="S2218" t="s">
        <v>8330</v>
      </c>
      <c r="T2218" s="17">
        <f>(((Table1[[#This Row],[launched_at]]/60)/60)/24)+DATE(1970,1,1)</f>
        <v>42194.751678240747</v>
      </c>
      <c r="U2218" s="17">
        <f>(((Table1[[#This Row],[deadline]]/60)/60)/24)+DATE(1970,1,1)</f>
        <v>42208.751678240747</v>
      </c>
    </row>
    <row r="2219" spans="1:21">
      <c r="A2219">
        <v>2217</v>
      </c>
      <c r="B2219" s="3" t="s">
        <v>2218</v>
      </c>
      <c r="C2219" s="3" t="s">
        <v>6327</v>
      </c>
      <c r="D2219" t="str" cm="1">
        <f t="array" ref="D22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219">
        <v>420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 s="6">
        <f>Table1[[#This Row],[pledged]]/Table1[[#This Row],[goal]]</f>
        <v>1.0119047619047619</v>
      </c>
      <c r="Q2219" s="12">
        <f>Table1[[#This Row],[pledged]]/Table1[[#This Row],[backers_count]]</f>
        <v>47.222222222222221</v>
      </c>
      <c r="R2219" t="s">
        <v>8325</v>
      </c>
      <c r="S2219" t="s">
        <v>8330</v>
      </c>
      <c r="T2219" s="17">
        <f>(((Table1[[#This Row],[launched_at]]/60)/60)/24)+DATE(1970,1,1)</f>
        <v>42299.776770833334</v>
      </c>
      <c r="U2219" s="17">
        <f>(((Table1[[#This Row],[deadline]]/60)/60)/24)+DATE(1970,1,1)</f>
        <v>42310.333333333328</v>
      </c>
    </row>
    <row r="2220" spans="1:21">
      <c r="A2220">
        <v>2218</v>
      </c>
      <c r="B2220" s="3" t="s">
        <v>2219</v>
      </c>
      <c r="C2220" s="3" t="s">
        <v>6328</v>
      </c>
      <c r="D2220" t="str" cm="1">
        <f t="array" ref="D22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20">
        <v>2000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 s="6">
        <f>Table1[[#This Row],[pledged]]/Table1[[#This Row],[goal]]</f>
        <v>1.2283299999999999</v>
      </c>
      <c r="Q2220" s="12">
        <f>Table1[[#This Row],[pledged]]/Table1[[#This Row],[backers_count]]</f>
        <v>32.324473684210524</v>
      </c>
      <c r="R2220" t="s">
        <v>8325</v>
      </c>
      <c r="S2220" t="s">
        <v>8330</v>
      </c>
      <c r="T2220" s="17">
        <f>(((Table1[[#This Row],[launched_at]]/60)/60)/24)+DATE(1970,1,1)</f>
        <v>41127.812303240738</v>
      </c>
      <c r="U2220" s="17">
        <f>(((Table1[[#This Row],[deadline]]/60)/60)/24)+DATE(1970,1,1)</f>
        <v>41150</v>
      </c>
    </row>
    <row r="2221" spans="1:21">
      <c r="A2221">
        <v>2219</v>
      </c>
      <c r="B2221" s="3" t="s">
        <v>2220</v>
      </c>
      <c r="C2221" s="3" t="s">
        <v>6329</v>
      </c>
      <c r="D2221" t="str" cm="1">
        <f t="array" ref="D22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21">
        <v>1000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 s="6">
        <f>Table1[[#This Row],[pledged]]/Table1[[#This Row],[goal]]</f>
        <v>1.0149999999999999</v>
      </c>
      <c r="Q2221" s="12">
        <f>Table1[[#This Row],[pledged]]/Table1[[#This Row],[backers_count]]</f>
        <v>53.421052631578945</v>
      </c>
      <c r="R2221" t="s">
        <v>8325</v>
      </c>
      <c r="S2221" t="s">
        <v>8330</v>
      </c>
      <c r="T2221" s="17">
        <f>(((Table1[[#This Row],[launched_at]]/60)/60)/24)+DATE(1970,1,1)</f>
        <v>42205.718888888892</v>
      </c>
      <c r="U2221" s="17">
        <f>(((Table1[[#This Row],[deadline]]/60)/60)/24)+DATE(1970,1,1)</f>
        <v>42235.718888888892</v>
      </c>
    </row>
    <row r="2222" spans="1:21">
      <c r="A2222">
        <v>2220</v>
      </c>
      <c r="B2222" s="3" t="s">
        <v>2221</v>
      </c>
      <c r="C2222" s="3" t="s">
        <v>6330</v>
      </c>
      <c r="D2222" t="str" cm="1">
        <f t="array" ref="D22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22">
        <v>3500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 s="6">
        <f>Table1[[#This Row],[pledged]]/Table1[[#This Row],[goal]]</f>
        <v>1.0114285714285713</v>
      </c>
      <c r="Q2222" s="12">
        <f>Table1[[#This Row],[pledged]]/Table1[[#This Row],[backers_count]]</f>
        <v>51.304347826086953</v>
      </c>
      <c r="R2222" t="s">
        <v>8325</v>
      </c>
      <c r="S2222" t="s">
        <v>8330</v>
      </c>
      <c r="T2222" s="17">
        <f>(((Table1[[#This Row],[launched_at]]/60)/60)/24)+DATE(1970,1,1)</f>
        <v>41452.060601851852</v>
      </c>
      <c r="U2222" s="17">
        <f>(((Table1[[#This Row],[deadline]]/60)/60)/24)+DATE(1970,1,1)</f>
        <v>41482.060601851852</v>
      </c>
    </row>
    <row r="2223" spans="1:21">
      <c r="A2223">
        <v>2221</v>
      </c>
      <c r="B2223" s="3" t="s">
        <v>2222</v>
      </c>
      <c r="C2223" s="3" t="s">
        <v>6331</v>
      </c>
      <c r="D2223" t="str" cm="1">
        <f t="array" ref="D22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223">
        <v>7500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 s="6">
        <f>Table1[[#This Row],[pledged]]/Table1[[#This Row],[goal]]</f>
        <v>1.0811999999999999</v>
      </c>
      <c r="Q2223" s="12">
        <f>Table1[[#This Row],[pledged]]/Table1[[#This Row],[backers_count]]</f>
        <v>37.197247706422019</v>
      </c>
      <c r="R2223" t="s">
        <v>8333</v>
      </c>
      <c r="S2223" t="s">
        <v>8351</v>
      </c>
      <c r="T2223" s="17">
        <f>(((Table1[[#This Row],[launched_at]]/60)/60)/24)+DATE(1970,1,1)</f>
        <v>42452.666770833333</v>
      </c>
      <c r="U2223" s="17">
        <f>(((Table1[[#This Row],[deadline]]/60)/60)/24)+DATE(1970,1,1)</f>
        <v>42483</v>
      </c>
    </row>
    <row r="2224" spans="1:21">
      <c r="A2224">
        <v>2222</v>
      </c>
      <c r="B2224" s="3" t="s">
        <v>2223</v>
      </c>
      <c r="C2224" s="3" t="s">
        <v>6332</v>
      </c>
      <c r="D2224" t="str" cm="1">
        <f t="array" ref="D22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224">
        <v>500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 s="6">
        <f>Table1[[#This Row],[pledged]]/Table1[[#This Row],[goal]]</f>
        <v>1.6259999999999999</v>
      </c>
      <c r="Q2224" s="12">
        <f>Table1[[#This Row],[pledged]]/Table1[[#This Row],[backers_count]]</f>
        <v>27.1</v>
      </c>
      <c r="R2224" t="s">
        <v>8333</v>
      </c>
      <c r="S2224" t="s">
        <v>8351</v>
      </c>
      <c r="T2224" s="17">
        <f>(((Table1[[#This Row],[launched_at]]/60)/60)/24)+DATE(1970,1,1)</f>
        <v>40906.787581018521</v>
      </c>
      <c r="U2224" s="17">
        <f>(((Table1[[#This Row],[deadline]]/60)/60)/24)+DATE(1970,1,1)</f>
        <v>40936.787581018521</v>
      </c>
    </row>
    <row r="2225" spans="1:21">
      <c r="A2225">
        <v>2223</v>
      </c>
      <c r="B2225" s="3" t="s">
        <v>2224</v>
      </c>
      <c r="C2225" s="3" t="s">
        <v>6333</v>
      </c>
      <c r="D2225" t="str" cm="1">
        <f t="array" ref="D22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225">
        <v>19500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 s="6">
        <f>Table1[[#This Row],[pledged]]/Table1[[#This Row],[goal]]</f>
        <v>1.0580000000000001</v>
      </c>
      <c r="Q2225" s="12">
        <f>Table1[[#This Row],[pledged]]/Table1[[#This Row],[backers_count]]</f>
        <v>206.31</v>
      </c>
      <c r="R2225" t="s">
        <v>8333</v>
      </c>
      <c r="S2225" t="s">
        <v>8351</v>
      </c>
      <c r="T2225" s="17">
        <f>(((Table1[[#This Row],[launched_at]]/60)/60)/24)+DATE(1970,1,1)</f>
        <v>42152.640833333338</v>
      </c>
      <c r="U2225" s="17">
        <f>(((Table1[[#This Row],[deadline]]/60)/60)/24)+DATE(1970,1,1)</f>
        <v>42182.640833333338</v>
      </c>
    </row>
    <row r="2226" spans="1:21">
      <c r="A2226">
        <v>2224</v>
      </c>
      <c r="B2226" s="3" t="s">
        <v>2225</v>
      </c>
      <c r="C2226" s="3" t="s">
        <v>6334</v>
      </c>
      <c r="D2226" t="str" cm="1">
        <f t="array" ref="D22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226">
        <v>10000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 s="6">
        <f>Table1[[#This Row],[pledged]]/Table1[[#This Row],[goal]]</f>
        <v>2.4315000000000002</v>
      </c>
      <c r="Q2226" s="12">
        <f>Table1[[#This Row],[pledged]]/Table1[[#This Row],[backers_count]]</f>
        <v>82.145270270270274</v>
      </c>
      <c r="R2226" t="s">
        <v>8333</v>
      </c>
      <c r="S2226" t="s">
        <v>8351</v>
      </c>
      <c r="T2226" s="17">
        <f>(((Table1[[#This Row],[launched_at]]/60)/60)/24)+DATE(1970,1,1)</f>
        <v>42644.667534722219</v>
      </c>
      <c r="U2226" s="17">
        <f>(((Table1[[#This Row],[deadline]]/60)/60)/24)+DATE(1970,1,1)</f>
        <v>42672.791666666672</v>
      </c>
    </row>
    <row r="2227" spans="1:21">
      <c r="A2227">
        <v>2225</v>
      </c>
      <c r="B2227" s="3" t="s">
        <v>2226</v>
      </c>
      <c r="C2227" s="3" t="s">
        <v>6335</v>
      </c>
      <c r="D2227" t="str" cm="1">
        <f t="array" ref="D22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227">
        <v>21000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 s="6">
        <f>Table1[[#This Row],[pledged]]/Table1[[#This Row],[goal]]</f>
        <v>9.4483338095238096</v>
      </c>
      <c r="Q2227" s="12">
        <f>Table1[[#This Row],[pledged]]/Table1[[#This Row],[backers_count]]</f>
        <v>164.79651993355483</v>
      </c>
      <c r="R2227" t="s">
        <v>8333</v>
      </c>
      <c r="S2227" t="s">
        <v>8351</v>
      </c>
      <c r="T2227" s="17">
        <f>(((Table1[[#This Row],[launched_at]]/60)/60)/24)+DATE(1970,1,1)</f>
        <v>41873.79184027778</v>
      </c>
      <c r="U2227" s="17">
        <f>(((Table1[[#This Row],[deadline]]/60)/60)/24)+DATE(1970,1,1)</f>
        <v>41903.79184027778</v>
      </c>
    </row>
    <row r="2228" spans="1:21">
      <c r="A2228">
        <v>2226</v>
      </c>
      <c r="B2228" s="3" t="s">
        <v>2227</v>
      </c>
      <c r="C2228" s="3" t="s">
        <v>6336</v>
      </c>
      <c r="D2228" t="str" cm="1">
        <f t="array" ref="D22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228">
        <v>18000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 s="6">
        <f>Table1[[#This Row],[pledged]]/Table1[[#This Row],[goal]]</f>
        <v>1.0846283333333333</v>
      </c>
      <c r="Q2228" s="12">
        <f>Table1[[#This Row],[pledged]]/Table1[[#This Row],[backers_count]]</f>
        <v>60.820280373831778</v>
      </c>
      <c r="R2228" t="s">
        <v>8333</v>
      </c>
      <c r="S2228" t="s">
        <v>8351</v>
      </c>
      <c r="T2228" s="17">
        <f>(((Table1[[#This Row],[launched_at]]/60)/60)/24)+DATE(1970,1,1)</f>
        <v>42381.79886574074</v>
      </c>
      <c r="U2228" s="17">
        <f>(((Table1[[#This Row],[deadline]]/60)/60)/24)+DATE(1970,1,1)</f>
        <v>42412.207638888889</v>
      </c>
    </row>
    <row r="2229" spans="1:21">
      <c r="A2229">
        <v>2227</v>
      </c>
      <c r="B2229" s="3" t="s">
        <v>2228</v>
      </c>
      <c r="C2229" s="3" t="s">
        <v>6337</v>
      </c>
      <c r="D2229" t="str" cm="1">
        <f t="array" ref="D22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229">
        <v>13000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 s="6">
        <f>Table1[[#This Row],[pledged]]/Table1[[#This Row],[goal]]</f>
        <v>1.5737692307692308</v>
      </c>
      <c r="Q2229" s="12">
        <f>Table1[[#This Row],[pledged]]/Table1[[#This Row],[backers_count]]</f>
        <v>67.970099667774093</v>
      </c>
      <c r="R2229" t="s">
        <v>8333</v>
      </c>
      <c r="S2229" t="s">
        <v>8351</v>
      </c>
      <c r="T2229" s="17">
        <f>(((Table1[[#This Row],[launched_at]]/60)/60)/24)+DATE(1970,1,1)</f>
        <v>41561.807349537034</v>
      </c>
      <c r="U2229" s="17">
        <f>(((Table1[[#This Row],[deadline]]/60)/60)/24)+DATE(1970,1,1)</f>
        <v>41591.849016203705</v>
      </c>
    </row>
    <row r="2230" spans="1:21">
      <c r="A2230">
        <v>2228</v>
      </c>
      <c r="B2230" s="3" t="s">
        <v>2229</v>
      </c>
      <c r="C2230" s="3" t="s">
        <v>6338</v>
      </c>
      <c r="D2230" t="str" cm="1">
        <f t="array" ref="D22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30">
        <v>1000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 s="6">
        <f>Table1[[#This Row],[pledged]]/Table1[[#This Row],[goal]]</f>
        <v>11.744899999999999</v>
      </c>
      <c r="Q2230" s="12">
        <f>Table1[[#This Row],[pledged]]/Table1[[#This Row],[backers_count]]</f>
        <v>81.561805555555551</v>
      </c>
      <c r="R2230" t="s">
        <v>8333</v>
      </c>
      <c r="S2230" t="s">
        <v>8351</v>
      </c>
      <c r="T2230" s="17">
        <f>(((Table1[[#This Row],[launched_at]]/60)/60)/24)+DATE(1970,1,1)</f>
        <v>42202.278194444443</v>
      </c>
      <c r="U2230" s="17">
        <f>(((Table1[[#This Row],[deadline]]/60)/60)/24)+DATE(1970,1,1)</f>
        <v>42232.278194444443</v>
      </c>
    </row>
    <row r="2231" spans="1:21">
      <c r="A2231">
        <v>2229</v>
      </c>
      <c r="B2231" s="3" t="s">
        <v>2230</v>
      </c>
      <c r="C2231" s="3" t="s">
        <v>6339</v>
      </c>
      <c r="D2231" t="str" cm="1">
        <f t="array" ref="D22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231">
        <v>8012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 s="6">
        <f>Table1[[#This Row],[pledged]]/Table1[[#This Row],[goal]]</f>
        <v>1.7104755366949576</v>
      </c>
      <c r="Q2231" s="12">
        <f>Table1[[#This Row],[pledged]]/Table1[[#This Row],[backers_count]]</f>
        <v>25.42547309833024</v>
      </c>
      <c r="R2231" t="s">
        <v>8333</v>
      </c>
      <c r="S2231" t="s">
        <v>8351</v>
      </c>
      <c r="T2231" s="17">
        <f>(((Table1[[#This Row],[launched_at]]/60)/60)/24)+DATE(1970,1,1)</f>
        <v>41484.664247685185</v>
      </c>
      <c r="U2231" s="17">
        <f>(((Table1[[#This Row],[deadline]]/60)/60)/24)+DATE(1970,1,1)</f>
        <v>41520.166666666664</v>
      </c>
    </row>
    <row r="2232" spans="1:21">
      <c r="A2232">
        <v>2230</v>
      </c>
      <c r="B2232" s="3" t="s">
        <v>2231</v>
      </c>
      <c r="C2232" s="3" t="s">
        <v>6340</v>
      </c>
      <c r="D2232" t="str" cm="1">
        <f t="array" ref="D22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232">
        <v>8500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 s="6">
        <f>Table1[[#This Row],[pledged]]/Table1[[#This Row],[goal]]</f>
        <v>1.2595294117647058</v>
      </c>
      <c r="Q2232" s="12">
        <f>Table1[[#This Row],[pledged]]/Table1[[#This Row],[backers_count]]</f>
        <v>21.497991967871485</v>
      </c>
      <c r="R2232" t="s">
        <v>8333</v>
      </c>
      <c r="S2232" t="s">
        <v>8351</v>
      </c>
      <c r="T2232" s="17">
        <f>(((Table1[[#This Row],[launched_at]]/60)/60)/24)+DATE(1970,1,1)</f>
        <v>41724.881099537037</v>
      </c>
      <c r="U2232" s="17">
        <f>(((Table1[[#This Row],[deadline]]/60)/60)/24)+DATE(1970,1,1)</f>
        <v>41754.881099537037</v>
      </c>
    </row>
    <row r="2233" spans="1:21">
      <c r="A2233">
        <v>2231</v>
      </c>
      <c r="B2233" s="3" t="s">
        <v>2232</v>
      </c>
      <c r="C2233" s="3" t="s">
        <v>6341</v>
      </c>
      <c r="D2233" t="str" cm="1">
        <f t="array" ref="D22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33">
        <v>2500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 s="6">
        <f>Table1[[#This Row],[pledged]]/Table1[[#This Row],[goal]]</f>
        <v>12.121296000000001</v>
      </c>
      <c r="Q2233" s="12">
        <f>Table1[[#This Row],[pledged]]/Table1[[#This Row],[backers_count]]</f>
        <v>27.226630727762803</v>
      </c>
      <c r="R2233" t="s">
        <v>8333</v>
      </c>
      <c r="S2233" t="s">
        <v>8351</v>
      </c>
      <c r="T2233" s="17">
        <f>(((Table1[[#This Row],[launched_at]]/60)/60)/24)+DATE(1970,1,1)</f>
        <v>41423.910891203705</v>
      </c>
      <c r="U2233" s="17">
        <f>(((Table1[[#This Row],[deadline]]/60)/60)/24)+DATE(1970,1,1)</f>
        <v>41450.208333333336</v>
      </c>
    </row>
    <row r="2234" spans="1:21">
      <c r="A2234">
        <v>2232</v>
      </c>
      <c r="B2234" s="3" t="s">
        <v>2233</v>
      </c>
      <c r="C2234" s="3" t="s">
        <v>6342</v>
      </c>
      <c r="D2234" t="str" cm="1">
        <f t="array" ref="D22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234">
        <v>5000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 s="6">
        <f>Table1[[#This Row],[pledged]]/Table1[[#This Row],[goal]]</f>
        <v>4.9580000000000002</v>
      </c>
      <c r="Q2234" s="12">
        <f>Table1[[#This Row],[pledged]]/Table1[[#This Row],[backers_count]]</f>
        <v>25.091093117408906</v>
      </c>
      <c r="R2234" t="s">
        <v>8333</v>
      </c>
      <c r="S2234" t="s">
        <v>8351</v>
      </c>
      <c r="T2234" s="17">
        <f>(((Table1[[#This Row],[launched_at]]/60)/60)/24)+DATE(1970,1,1)</f>
        <v>41806.794074074074</v>
      </c>
      <c r="U2234" s="17">
        <f>(((Table1[[#This Row],[deadline]]/60)/60)/24)+DATE(1970,1,1)</f>
        <v>41839.125</v>
      </c>
    </row>
    <row r="2235" spans="1:21">
      <c r="A2235">
        <v>2233</v>
      </c>
      <c r="B2235" s="3" t="s">
        <v>2234</v>
      </c>
      <c r="C2235" s="3" t="s">
        <v>6343</v>
      </c>
      <c r="D2235" t="str" cm="1">
        <f t="array" ref="D22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35">
        <v>2500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 s="6">
        <f>Table1[[#This Row],[pledged]]/Table1[[#This Row],[goal]]</f>
        <v>3.3203999999999998</v>
      </c>
      <c r="Q2235" s="12">
        <f>Table1[[#This Row],[pledged]]/Table1[[#This Row],[backers_count]]</f>
        <v>21.230179028132991</v>
      </c>
      <c r="R2235" t="s">
        <v>8333</v>
      </c>
      <c r="S2235" t="s">
        <v>8351</v>
      </c>
      <c r="T2235" s="17">
        <f>(((Table1[[#This Row],[launched_at]]/60)/60)/24)+DATE(1970,1,1)</f>
        <v>42331.378923611104</v>
      </c>
      <c r="U2235" s="17">
        <f>(((Table1[[#This Row],[deadline]]/60)/60)/24)+DATE(1970,1,1)</f>
        <v>42352</v>
      </c>
    </row>
    <row r="2236" spans="1:21">
      <c r="A2236">
        <v>2234</v>
      </c>
      <c r="B2236" s="3" t="s">
        <v>2235</v>
      </c>
      <c r="C2236" s="3" t="s">
        <v>6344</v>
      </c>
      <c r="D2236" t="str" cm="1">
        <f t="array" ref="D22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236">
        <v>100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 s="6">
        <f>Table1[[#This Row],[pledged]]/Table1[[#This Row],[goal]]</f>
        <v>11.65</v>
      </c>
      <c r="Q2236" s="12">
        <f>Table1[[#This Row],[pledged]]/Table1[[#This Row],[backers_count]]</f>
        <v>41.607142857142854</v>
      </c>
      <c r="R2236" t="s">
        <v>8333</v>
      </c>
      <c r="S2236" t="s">
        <v>8351</v>
      </c>
      <c r="T2236" s="17">
        <f>(((Table1[[#This Row],[launched_at]]/60)/60)/24)+DATE(1970,1,1)</f>
        <v>42710.824618055558</v>
      </c>
      <c r="U2236" s="17">
        <f>(((Table1[[#This Row],[deadline]]/60)/60)/24)+DATE(1970,1,1)</f>
        <v>42740.824618055558</v>
      </c>
    </row>
    <row r="2237" spans="1:21">
      <c r="A2237">
        <v>2235</v>
      </c>
      <c r="B2237" s="3" t="s">
        <v>2236</v>
      </c>
      <c r="C2237" s="3" t="s">
        <v>6345</v>
      </c>
      <c r="D2237" t="str" cm="1">
        <f t="array" ref="D22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237">
        <v>13000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 s="6">
        <f>Table1[[#This Row],[pledged]]/Table1[[#This Row],[goal]]</f>
        <v>1.5331538461538461</v>
      </c>
      <c r="Q2237" s="12">
        <f>Table1[[#This Row],[pledged]]/Table1[[#This Row],[backers_count]]</f>
        <v>135.58503401360545</v>
      </c>
      <c r="R2237" t="s">
        <v>8333</v>
      </c>
      <c r="S2237" t="s">
        <v>8351</v>
      </c>
      <c r="T2237" s="17">
        <f>(((Table1[[#This Row],[launched_at]]/60)/60)/24)+DATE(1970,1,1)</f>
        <v>42062.022118055553</v>
      </c>
      <c r="U2237" s="17">
        <f>(((Table1[[#This Row],[deadline]]/60)/60)/24)+DATE(1970,1,1)</f>
        <v>42091.980451388896</v>
      </c>
    </row>
    <row r="2238" spans="1:21">
      <c r="A2238">
        <v>2236</v>
      </c>
      <c r="B2238" s="3" t="s">
        <v>2237</v>
      </c>
      <c r="C2238" s="3" t="s">
        <v>6346</v>
      </c>
      <c r="D2238" t="str" cm="1">
        <f t="array" ref="D22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38">
        <v>2800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 s="6">
        <f>Table1[[#This Row],[pledged]]/Table1[[#This Row],[goal]]</f>
        <v>5.3710714285714287</v>
      </c>
      <c r="Q2238" s="12">
        <f>Table1[[#This Row],[pledged]]/Table1[[#This Row],[backers_count]]</f>
        <v>22.116176470588236</v>
      </c>
      <c r="R2238" t="s">
        <v>8333</v>
      </c>
      <c r="S2238" t="s">
        <v>8351</v>
      </c>
      <c r="T2238" s="17">
        <f>(((Table1[[#This Row],[launched_at]]/60)/60)/24)+DATE(1970,1,1)</f>
        <v>42371.617164351846</v>
      </c>
      <c r="U2238" s="17">
        <f>(((Table1[[#This Row],[deadline]]/60)/60)/24)+DATE(1970,1,1)</f>
        <v>42401.617164351846</v>
      </c>
    </row>
    <row r="2239" spans="1:21">
      <c r="A2239">
        <v>2237</v>
      </c>
      <c r="B2239" s="3" t="s">
        <v>2238</v>
      </c>
      <c r="C2239" s="3" t="s">
        <v>6347</v>
      </c>
      <c r="D2239" t="str" cm="1">
        <f t="array" ref="D22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239">
        <v>18000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 s="6">
        <f>Table1[[#This Row],[pledged]]/Table1[[#This Row],[goal]]</f>
        <v>3.5292777777777777</v>
      </c>
      <c r="Q2239" s="12">
        <f>Table1[[#This Row],[pledged]]/Table1[[#This Row],[backers_count]]</f>
        <v>64.625635808748726</v>
      </c>
      <c r="R2239" t="s">
        <v>8333</v>
      </c>
      <c r="S2239" t="s">
        <v>8351</v>
      </c>
      <c r="T2239" s="17">
        <f>(((Table1[[#This Row],[launched_at]]/60)/60)/24)+DATE(1970,1,1)</f>
        <v>41915.003275462965</v>
      </c>
      <c r="U2239" s="17">
        <f>(((Table1[[#This Row],[deadline]]/60)/60)/24)+DATE(1970,1,1)</f>
        <v>41955.332638888889</v>
      </c>
    </row>
    <row r="2240" spans="1:21">
      <c r="A2240">
        <v>2238</v>
      </c>
      <c r="B2240" s="3" t="s">
        <v>2239</v>
      </c>
      <c r="C2240" s="3" t="s">
        <v>6348</v>
      </c>
      <c r="D2240" t="str" cm="1">
        <f t="array" ref="D22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40">
        <v>4000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 s="6">
        <f>Table1[[#This Row],[pledged]]/Table1[[#This Row],[goal]]</f>
        <v>1.3740000000000001</v>
      </c>
      <c r="Q2240" s="12">
        <f>Table1[[#This Row],[pledged]]/Table1[[#This Row],[backers_count]]</f>
        <v>69.569620253164558</v>
      </c>
      <c r="R2240" t="s">
        <v>8333</v>
      </c>
      <c r="S2240" t="s">
        <v>8351</v>
      </c>
      <c r="T2240" s="17">
        <f>(((Table1[[#This Row],[launched_at]]/60)/60)/24)+DATE(1970,1,1)</f>
        <v>42774.621712962966</v>
      </c>
      <c r="U2240" s="17">
        <f>(((Table1[[#This Row],[deadline]]/60)/60)/24)+DATE(1970,1,1)</f>
        <v>42804.621712962966</v>
      </c>
    </row>
    <row r="2241" spans="1:21">
      <c r="A2241">
        <v>2239</v>
      </c>
      <c r="B2241" s="3" t="s">
        <v>2240</v>
      </c>
      <c r="C2241" s="3" t="s">
        <v>6349</v>
      </c>
      <c r="D2241" t="str" cm="1">
        <f t="array" ref="D22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241">
        <v>25000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 s="6">
        <f>Table1[[#This Row],[pledged]]/Table1[[#This Row],[goal]]</f>
        <v>1.2802667999999999</v>
      </c>
      <c r="Q2241" s="12">
        <f>Table1[[#This Row],[pledged]]/Table1[[#This Row],[backers_count]]</f>
        <v>75.133028169014082</v>
      </c>
      <c r="R2241" t="s">
        <v>8333</v>
      </c>
      <c r="S2241" t="s">
        <v>8351</v>
      </c>
      <c r="T2241" s="17">
        <f>(((Table1[[#This Row],[launched_at]]/60)/60)/24)+DATE(1970,1,1)</f>
        <v>41572.958495370374</v>
      </c>
      <c r="U2241" s="17">
        <f>(((Table1[[#This Row],[deadline]]/60)/60)/24)+DATE(1970,1,1)</f>
        <v>41609.168055555558</v>
      </c>
    </row>
    <row r="2242" spans="1:21">
      <c r="A2242">
        <v>2240</v>
      </c>
      <c r="B2242" s="3" t="s">
        <v>2241</v>
      </c>
      <c r="C2242" s="3" t="s">
        <v>6350</v>
      </c>
      <c r="D2242" t="str" cm="1">
        <f t="array" ref="D22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242">
        <v>5000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 s="6">
        <f>Table1[[#This Row],[pledged]]/Table1[[#This Row],[goal]]</f>
        <v>2.7067999999999999</v>
      </c>
      <c r="Q2242" s="12">
        <f>Table1[[#This Row],[pledged]]/Table1[[#This Row],[backers_count]]</f>
        <v>140.97916666666666</v>
      </c>
      <c r="R2242" t="s">
        <v>8333</v>
      </c>
      <c r="S2242" t="s">
        <v>8351</v>
      </c>
      <c r="T2242" s="17">
        <f>(((Table1[[#This Row],[launched_at]]/60)/60)/24)+DATE(1970,1,1)</f>
        <v>42452.825740740736</v>
      </c>
      <c r="U2242" s="17">
        <f>(((Table1[[#This Row],[deadline]]/60)/60)/24)+DATE(1970,1,1)</f>
        <v>42482.825740740736</v>
      </c>
    </row>
    <row r="2243" spans="1:21">
      <c r="A2243">
        <v>2241</v>
      </c>
      <c r="B2243" s="3" t="s">
        <v>2242</v>
      </c>
      <c r="C2243" s="3" t="s">
        <v>6351</v>
      </c>
      <c r="D2243" t="str" cm="1">
        <f t="array" ref="D22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43">
        <v>1000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 s="6">
        <f>Table1[[#This Row],[pledged]]/Table1[[#This Row],[goal]]</f>
        <v>8.0640000000000001</v>
      </c>
      <c r="Q2243" s="12">
        <f>Table1[[#This Row],[pledged]]/Table1[[#This Row],[backers_count]]</f>
        <v>49.472392638036808</v>
      </c>
      <c r="R2243" t="s">
        <v>8333</v>
      </c>
      <c r="S2243" t="s">
        <v>8351</v>
      </c>
      <c r="T2243" s="17">
        <f>(((Table1[[#This Row],[launched_at]]/60)/60)/24)+DATE(1970,1,1)</f>
        <v>42766.827546296292</v>
      </c>
      <c r="U2243" s="17">
        <f>(((Table1[[#This Row],[deadline]]/60)/60)/24)+DATE(1970,1,1)</f>
        <v>42796.827546296292</v>
      </c>
    </row>
    <row r="2244" spans="1:21">
      <c r="A2244">
        <v>2242</v>
      </c>
      <c r="B2244" s="3" t="s">
        <v>2243</v>
      </c>
      <c r="C2244" s="3" t="s">
        <v>6352</v>
      </c>
      <c r="D2244" t="str" cm="1">
        <f t="array" ref="D22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244">
        <v>10000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 s="6">
        <f>Table1[[#This Row],[pledged]]/Table1[[#This Row],[goal]]</f>
        <v>13.600976000000001</v>
      </c>
      <c r="Q2244" s="12">
        <f>Table1[[#This Row],[pledged]]/Table1[[#This Row],[backers_count]]</f>
        <v>53.865251485148519</v>
      </c>
      <c r="R2244" t="s">
        <v>8333</v>
      </c>
      <c r="S2244" t="s">
        <v>8351</v>
      </c>
      <c r="T2244" s="17">
        <f>(((Table1[[#This Row],[launched_at]]/60)/60)/24)+DATE(1970,1,1)</f>
        <v>41569.575613425928</v>
      </c>
      <c r="U2244" s="17">
        <f>(((Table1[[#This Row],[deadline]]/60)/60)/24)+DATE(1970,1,1)</f>
        <v>41605.126388888886</v>
      </c>
    </row>
    <row r="2245" spans="1:21">
      <c r="A2245">
        <v>2243</v>
      </c>
      <c r="B2245" s="3" t="s">
        <v>2244</v>
      </c>
      <c r="C2245" s="3" t="s">
        <v>6353</v>
      </c>
      <c r="D2245" t="str" cm="1">
        <f t="array" ref="D22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245">
        <v>1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 s="6">
        <f>Table1[[#This Row],[pledged]]/Table1[[#This Row],[goal]]</f>
        <v>9302.5</v>
      </c>
      <c r="Q2245" s="12">
        <f>Table1[[#This Row],[pledged]]/Table1[[#This Row],[backers_count]]</f>
        <v>4.5712530712530715</v>
      </c>
      <c r="R2245" t="s">
        <v>8333</v>
      </c>
      <c r="S2245" t="s">
        <v>8351</v>
      </c>
      <c r="T2245" s="17">
        <f>(((Table1[[#This Row],[launched_at]]/60)/60)/24)+DATE(1970,1,1)</f>
        <v>42800.751041666663</v>
      </c>
      <c r="U2245" s="17">
        <f>(((Table1[[#This Row],[deadline]]/60)/60)/24)+DATE(1970,1,1)</f>
        <v>42807.125</v>
      </c>
    </row>
    <row r="2246" spans="1:21">
      <c r="A2246">
        <v>2244</v>
      </c>
      <c r="B2246" s="3" t="s">
        <v>2245</v>
      </c>
      <c r="C2246" s="3" t="s">
        <v>6354</v>
      </c>
      <c r="D2246" t="str" cm="1">
        <f t="array" ref="D22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246">
        <v>5000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 s="6">
        <f>Table1[[#This Row],[pledged]]/Table1[[#This Row],[goal]]</f>
        <v>3.7702</v>
      </c>
      <c r="Q2246" s="12">
        <f>Table1[[#This Row],[pledged]]/Table1[[#This Row],[backers_count]]</f>
        <v>65.00344827586207</v>
      </c>
      <c r="R2246" t="s">
        <v>8333</v>
      </c>
      <c r="S2246" t="s">
        <v>8351</v>
      </c>
      <c r="T2246" s="17">
        <f>(((Table1[[#This Row],[launched_at]]/60)/60)/24)+DATE(1970,1,1)</f>
        <v>42647.818819444445</v>
      </c>
      <c r="U2246" s="17">
        <f>(((Table1[[#This Row],[deadline]]/60)/60)/24)+DATE(1970,1,1)</f>
        <v>42659.854166666672</v>
      </c>
    </row>
    <row r="2247" spans="1:21">
      <c r="A2247">
        <v>2245</v>
      </c>
      <c r="B2247" s="3" t="s">
        <v>2246</v>
      </c>
      <c r="C2247" s="3" t="s">
        <v>6355</v>
      </c>
      <c r="D2247" t="str" cm="1">
        <f t="array" ref="D22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47">
        <v>4000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 s="6">
        <f>Table1[[#This Row],[pledged]]/Table1[[#This Row],[goal]]</f>
        <v>26.47025</v>
      </c>
      <c r="Q2247" s="12">
        <f>Table1[[#This Row],[pledged]]/Table1[[#This Row],[backers_count]]</f>
        <v>53.475252525252522</v>
      </c>
      <c r="R2247" t="s">
        <v>8333</v>
      </c>
      <c r="S2247" t="s">
        <v>8351</v>
      </c>
      <c r="T2247" s="17">
        <f>(((Table1[[#This Row],[launched_at]]/60)/60)/24)+DATE(1970,1,1)</f>
        <v>41660.708530092597</v>
      </c>
      <c r="U2247" s="17">
        <f>(((Table1[[#This Row],[deadline]]/60)/60)/24)+DATE(1970,1,1)</f>
        <v>41691.75</v>
      </c>
    </row>
    <row r="2248" spans="1:21">
      <c r="A2248">
        <v>2246</v>
      </c>
      <c r="B2248" s="3" t="s">
        <v>2247</v>
      </c>
      <c r="C2248" s="3" t="s">
        <v>6356</v>
      </c>
      <c r="D2248" t="str" cm="1">
        <f t="array" ref="D22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48">
        <v>2500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 s="6">
        <f>Table1[[#This Row],[pledged]]/Table1[[#This Row],[goal]]</f>
        <v>1.0012000000000001</v>
      </c>
      <c r="Q2248" s="12">
        <f>Table1[[#This Row],[pledged]]/Table1[[#This Row],[backers_count]]</f>
        <v>43.912280701754383</v>
      </c>
      <c r="R2248" t="s">
        <v>8333</v>
      </c>
      <c r="S2248" t="s">
        <v>8351</v>
      </c>
      <c r="T2248" s="17">
        <f>(((Table1[[#This Row],[launched_at]]/60)/60)/24)+DATE(1970,1,1)</f>
        <v>42221.79178240741</v>
      </c>
      <c r="U2248" s="17">
        <f>(((Table1[[#This Row],[deadline]]/60)/60)/24)+DATE(1970,1,1)</f>
        <v>42251.79178240741</v>
      </c>
    </row>
    <row r="2249" spans="1:21">
      <c r="A2249">
        <v>2247</v>
      </c>
      <c r="B2249" s="3" t="s">
        <v>2248</v>
      </c>
      <c r="C2249" s="3" t="s">
        <v>6357</v>
      </c>
      <c r="D2249" t="str" cm="1">
        <f t="array" ref="D22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249">
        <v>18500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 s="6">
        <f>Table1[[#This Row],[pledged]]/Table1[[#This Row],[goal]]</f>
        <v>1.0445405405405406</v>
      </c>
      <c r="Q2249" s="12">
        <f>Table1[[#This Row],[pledged]]/Table1[[#This Row],[backers_count]]</f>
        <v>50.852631578947367</v>
      </c>
      <c r="R2249" t="s">
        <v>8333</v>
      </c>
      <c r="S2249" t="s">
        <v>8351</v>
      </c>
      <c r="T2249" s="17">
        <f>(((Table1[[#This Row],[launched_at]]/60)/60)/24)+DATE(1970,1,1)</f>
        <v>42200.666261574079</v>
      </c>
      <c r="U2249" s="17">
        <f>(((Table1[[#This Row],[deadline]]/60)/60)/24)+DATE(1970,1,1)</f>
        <v>42214.666261574079</v>
      </c>
    </row>
    <row r="2250" spans="1:21">
      <c r="A2250">
        <v>2248</v>
      </c>
      <c r="B2250" s="3" t="s">
        <v>2249</v>
      </c>
      <c r="C2250" s="3" t="s">
        <v>6358</v>
      </c>
      <c r="D2250" t="str" cm="1">
        <f t="array" ref="D22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250">
        <v>7000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 s="6">
        <f>Table1[[#This Row],[pledged]]/Table1[[#This Row],[goal]]</f>
        <v>1.0721428571428571</v>
      </c>
      <c r="Q2250" s="12">
        <f>Table1[[#This Row],[pledged]]/Table1[[#This Row],[backers_count]]</f>
        <v>58.6328125</v>
      </c>
      <c r="R2250" t="s">
        <v>8333</v>
      </c>
      <c r="S2250" t="s">
        <v>8351</v>
      </c>
      <c r="T2250" s="17">
        <f>(((Table1[[#This Row],[launched_at]]/60)/60)/24)+DATE(1970,1,1)</f>
        <v>42688.875902777778</v>
      </c>
      <c r="U2250" s="17">
        <f>(((Table1[[#This Row],[deadline]]/60)/60)/24)+DATE(1970,1,1)</f>
        <v>42718.875902777778</v>
      </c>
    </row>
    <row r="2251" spans="1:21">
      <c r="A2251">
        <v>2249</v>
      </c>
      <c r="B2251" s="3" t="s">
        <v>2250</v>
      </c>
      <c r="C2251" s="3" t="s">
        <v>6359</v>
      </c>
      <c r="D2251" t="str" cm="1">
        <f t="array" ref="D22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51">
        <v>3500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 s="6">
        <f>Table1[[#This Row],[pledged]]/Table1[[#This Row],[goal]]</f>
        <v>1.6877142857142857</v>
      </c>
      <c r="Q2251" s="12">
        <f>Table1[[#This Row],[pledged]]/Table1[[#This Row],[backers_count]]</f>
        <v>32.81666666666667</v>
      </c>
      <c r="R2251" t="s">
        <v>8333</v>
      </c>
      <c r="S2251" t="s">
        <v>8351</v>
      </c>
      <c r="T2251" s="17">
        <f>(((Table1[[#This Row],[launched_at]]/60)/60)/24)+DATE(1970,1,1)</f>
        <v>41336.703298611108</v>
      </c>
      <c r="U2251" s="17">
        <f>(((Table1[[#This Row],[deadline]]/60)/60)/24)+DATE(1970,1,1)</f>
        <v>41366.661631944444</v>
      </c>
    </row>
    <row r="2252" spans="1:21">
      <c r="A2252">
        <v>2250</v>
      </c>
      <c r="B2252" s="3" t="s">
        <v>2251</v>
      </c>
      <c r="C2252" s="3" t="s">
        <v>6360</v>
      </c>
      <c r="D2252" t="str" cm="1">
        <f t="array" ref="D22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252">
        <v>25000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 s="6">
        <f>Table1[[#This Row],[pledged]]/Table1[[#This Row],[goal]]</f>
        <v>9.7511200000000002</v>
      </c>
      <c r="Q2252" s="12">
        <f>Table1[[#This Row],[pledged]]/Table1[[#This Row],[backers_count]]</f>
        <v>426.93169877408059</v>
      </c>
      <c r="R2252" t="s">
        <v>8333</v>
      </c>
      <c r="S2252" t="s">
        <v>8351</v>
      </c>
      <c r="T2252" s="17">
        <f>(((Table1[[#This Row],[launched_at]]/60)/60)/24)+DATE(1970,1,1)</f>
        <v>42677.005474537036</v>
      </c>
      <c r="U2252" s="17">
        <f>(((Table1[[#This Row],[deadline]]/60)/60)/24)+DATE(1970,1,1)</f>
        <v>42707.0471412037</v>
      </c>
    </row>
    <row r="2253" spans="1:21">
      <c r="A2253">
        <v>2251</v>
      </c>
      <c r="B2253" s="3" t="s">
        <v>2252</v>
      </c>
      <c r="C2253" s="3" t="s">
        <v>6361</v>
      </c>
      <c r="D2253" t="str" cm="1">
        <f t="array" ref="D22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253">
        <v>8500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 s="6">
        <f>Table1[[#This Row],[pledged]]/Table1[[#This Row],[goal]]</f>
        <v>1.3444929411764706</v>
      </c>
      <c r="Q2253" s="12">
        <f>Table1[[#This Row],[pledged]]/Table1[[#This Row],[backers_count]]</f>
        <v>23.808729166666669</v>
      </c>
      <c r="R2253" t="s">
        <v>8333</v>
      </c>
      <c r="S2253" t="s">
        <v>8351</v>
      </c>
      <c r="T2253" s="17">
        <f>(((Table1[[#This Row],[launched_at]]/60)/60)/24)+DATE(1970,1,1)</f>
        <v>41846.34579861111</v>
      </c>
      <c r="U2253" s="17">
        <f>(((Table1[[#This Row],[deadline]]/60)/60)/24)+DATE(1970,1,1)</f>
        <v>41867.34579861111</v>
      </c>
    </row>
    <row r="2254" spans="1:21">
      <c r="A2254">
        <v>2252</v>
      </c>
      <c r="B2254" s="3" t="s">
        <v>2253</v>
      </c>
      <c r="C2254" s="3" t="s">
        <v>6362</v>
      </c>
      <c r="D2254" t="str" cm="1">
        <f t="array" ref="D22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254">
        <v>9000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 s="6">
        <f>Table1[[#This Row],[pledged]]/Table1[[#This Row],[goal]]</f>
        <v>2.722777777777778</v>
      </c>
      <c r="Q2254" s="12">
        <f>Table1[[#This Row],[pledged]]/Table1[[#This Row],[backers_count]]</f>
        <v>98.413654618473899</v>
      </c>
      <c r="R2254" t="s">
        <v>8333</v>
      </c>
      <c r="S2254" t="s">
        <v>8351</v>
      </c>
      <c r="T2254" s="17">
        <f>(((Table1[[#This Row],[launched_at]]/60)/60)/24)+DATE(1970,1,1)</f>
        <v>42573.327986111108</v>
      </c>
      <c r="U2254" s="17">
        <f>(((Table1[[#This Row],[deadline]]/60)/60)/24)+DATE(1970,1,1)</f>
        <v>42588.327986111108</v>
      </c>
    </row>
    <row r="2255" spans="1:21">
      <c r="A2255">
        <v>2253</v>
      </c>
      <c r="B2255" s="3" t="s">
        <v>2254</v>
      </c>
      <c r="C2255" s="3" t="s">
        <v>6363</v>
      </c>
      <c r="D2255" t="str" cm="1">
        <f t="array" ref="D22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255">
        <v>8000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 s="6">
        <f>Table1[[#This Row],[pledged]]/Table1[[#This Row],[goal]]</f>
        <v>1.1268750000000001</v>
      </c>
      <c r="Q2255" s="12">
        <f>Table1[[#This Row],[pledged]]/Table1[[#This Row],[backers_count]]</f>
        <v>107.32142857142857</v>
      </c>
      <c r="R2255" t="s">
        <v>8333</v>
      </c>
      <c r="S2255" t="s">
        <v>8351</v>
      </c>
      <c r="T2255" s="17">
        <f>(((Table1[[#This Row],[launched_at]]/60)/60)/24)+DATE(1970,1,1)</f>
        <v>42296.631331018521</v>
      </c>
      <c r="U2255" s="17">
        <f>(((Table1[[#This Row],[deadline]]/60)/60)/24)+DATE(1970,1,1)</f>
        <v>42326.672997685186</v>
      </c>
    </row>
    <row r="2256" spans="1:21">
      <c r="A2256">
        <v>2254</v>
      </c>
      <c r="B2256" s="3" t="s">
        <v>2255</v>
      </c>
      <c r="C2256" s="3" t="s">
        <v>6364</v>
      </c>
      <c r="D2256" t="str" cm="1">
        <f t="array" ref="D22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256">
        <v>500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 s="6">
        <f>Table1[[#This Row],[pledged]]/Table1[[#This Row],[goal]]</f>
        <v>4.5979999999999999</v>
      </c>
      <c r="Q2256" s="12">
        <f>Table1[[#This Row],[pledged]]/Table1[[#This Row],[backers_count]]</f>
        <v>11.67005076142132</v>
      </c>
      <c r="R2256" t="s">
        <v>8333</v>
      </c>
      <c r="S2256" t="s">
        <v>8351</v>
      </c>
      <c r="T2256" s="17">
        <f>(((Table1[[#This Row],[launched_at]]/60)/60)/24)+DATE(1970,1,1)</f>
        <v>42752.647777777776</v>
      </c>
      <c r="U2256" s="17">
        <f>(((Table1[[#This Row],[deadline]]/60)/60)/24)+DATE(1970,1,1)</f>
        <v>42759.647777777776</v>
      </c>
    </row>
    <row r="2257" spans="1:21">
      <c r="A2257">
        <v>2255</v>
      </c>
      <c r="B2257" s="3" t="s">
        <v>2256</v>
      </c>
      <c r="C2257" s="3" t="s">
        <v>6365</v>
      </c>
      <c r="D2257" t="str" cm="1">
        <f t="array" ref="D22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57">
        <v>3950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 s="6">
        <f>Table1[[#This Row],[pledged]]/Table1[[#This Row],[goal]]</f>
        <v>2.8665822784810127</v>
      </c>
      <c r="Q2257" s="12">
        <f>Table1[[#This Row],[pledged]]/Table1[[#This Row],[backers_count]]</f>
        <v>41.782287822878232</v>
      </c>
      <c r="R2257" t="s">
        <v>8333</v>
      </c>
      <c r="S2257" t="s">
        <v>8351</v>
      </c>
      <c r="T2257" s="17">
        <f>(((Table1[[#This Row],[launched_at]]/60)/60)/24)+DATE(1970,1,1)</f>
        <v>42467.951979166668</v>
      </c>
      <c r="U2257" s="17">
        <f>(((Table1[[#This Row],[deadline]]/60)/60)/24)+DATE(1970,1,1)</f>
        <v>42497.951979166668</v>
      </c>
    </row>
    <row r="2258" spans="1:21">
      <c r="A2258">
        <v>2256</v>
      </c>
      <c r="B2258" s="3" t="s">
        <v>2257</v>
      </c>
      <c r="C2258" s="3" t="s">
        <v>6366</v>
      </c>
      <c r="D2258" t="str" cm="1">
        <f t="array" ref="D22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258">
        <v>480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 s="6">
        <f>Table1[[#This Row],[pledged]]/Table1[[#This Row],[goal]]</f>
        <v>2.2270833333333333</v>
      </c>
      <c r="Q2258" s="12">
        <f>Table1[[#This Row],[pledged]]/Table1[[#This Row],[backers_count]]</f>
        <v>21.38</v>
      </c>
      <c r="R2258" t="s">
        <v>8333</v>
      </c>
      <c r="S2258" t="s">
        <v>8351</v>
      </c>
      <c r="T2258" s="17">
        <f>(((Table1[[#This Row],[launched_at]]/60)/60)/24)+DATE(1970,1,1)</f>
        <v>42682.451921296291</v>
      </c>
      <c r="U2258" s="17">
        <f>(((Table1[[#This Row],[deadline]]/60)/60)/24)+DATE(1970,1,1)</f>
        <v>42696.451921296291</v>
      </c>
    </row>
    <row r="2259" spans="1:21">
      <c r="A2259">
        <v>2257</v>
      </c>
      <c r="B2259" s="3" t="s">
        <v>2258</v>
      </c>
      <c r="C2259" s="3" t="s">
        <v>6367</v>
      </c>
      <c r="D2259" t="str" cm="1">
        <f t="array" ref="D22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59">
        <v>2500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 s="6">
        <f>Table1[[#This Row],[pledged]]/Table1[[#This Row],[goal]]</f>
        <v>6.3613999999999997</v>
      </c>
      <c r="Q2259" s="12">
        <f>Table1[[#This Row],[pledged]]/Table1[[#This Row],[backers_count]]</f>
        <v>94.103550295857985</v>
      </c>
      <c r="R2259" t="s">
        <v>8333</v>
      </c>
      <c r="S2259" t="s">
        <v>8351</v>
      </c>
      <c r="T2259" s="17">
        <f>(((Table1[[#This Row],[launched_at]]/60)/60)/24)+DATE(1970,1,1)</f>
        <v>42505.936678240745</v>
      </c>
      <c r="U2259" s="17">
        <f>(((Table1[[#This Row],[deadline]]/60)/60)/24)+DATE(1970,1,1)</f>
        <v>42540.958333333328</v>
      </c>
    </row>
    <row r="2260" spans="1:21">
      <c r="A2260">
        <v>2258</v>
      </c>
      <c r="B2260" s="3" t="s">
        <v>2259</v>
      </c>
      <c r="C2260" s="3" t="s">
        <v>6368</v>
      </c>
      <c r="D2260" t="str" cm="1">
        <f t="array" ref="D22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60">
        <v>2200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 s="6">
        <f>Table1[[#This Row],[pledged]]/Table1[[#This Row],[goal]]</f>
        <v>1.4650000000000001</v>
      </c>
      <c r="Q2260" s="12">
        <f>Table1[[#This Row],[pledged]]/Table1[[#This Row],[backers_count]]</f>
        <v>15.721951219512196</v>
      </c>
      <c r="R2260" t="s">
        <v>8333</v>
      </c>
      <c r="S2260" t="s">
        <v>8351</v>
      </c>
      <c r="T2260" s="17">
        <f>(((Table1[[#This Row],[launched_at]]/60)/60)/24)+DATE(1970,1,1)</f>
        <v>42136.75100694444</v>
      </c>
      <c r="U2260" s="17">
        <f>(((Table1[[#This Row],[deadline]]/60)/60)/24)+DATE(1970,1,1)</f>
        <v>42166.75100694444</v>
      </c>
    </row>
    <row r="2261" spans="1:21">
      <c r="A2261">
        <v>2259</v>
      </c>
      <c r="B2261" s="3" t="s">
        <v>2260</v>
      </c>
      <c r="C2261" s="3" t="s">
        <v>6369</v>
      </c>
      <c r="D2261" t="str" cm="1">
        <f t="array" ref="D22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61">
        <v>1000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 s="6">
        <f>Table1[[#This Row],[pledged]]/Table1[[#This Row],[goal]]</f>
        <v>18.670999999999999</v>
      </c>
      <c r="Q2261" s="12">
        <f>Table1[[#This Row],[pledged]]/Table1[[#This Row],[backers_count]]</f>
        <v>90.635922330097088</v>
      </c>
      <c r="R2261" t="s">
        <v>8333</v>
      </c>
      <c r="S2261" t="s">
        <v>8351</v>
      </c>
      <c r="T2261" s="17">
        <f>(((Table1[[#This Row],[launched_at]]/60)/60)/24)+DATE(1970,1,1)</f>
        <v>42702.804814814815</v>
      </c>
      <c r="U2261" s="17">
        <f>(((Table1[[#This Row],[deadline]]/60)/60)/24)+DATE(1970,1,1)</f>
        <v>42712.804814814815</v>
      </c>
    </row>
    <row r="2262" spans="1:21">
      <c r="A2262">
        <v>2260</v>
      </c>
      <c r="B2262" s="3" t="s">
        <v>2261</v>
      </c>
      <c r="C2262" s="3" t="s">
        <v>6370</v>
      </c>
      <c r="D2262" t="str" cm="1">
        <f t="array" ref="D22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62">
        <v>2500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 s="6">
        <f>Table1[[#This Row],[pledged]]/Table1[[#This Row],[goal]]</f>
        <v>3.2692000000000001</v>
      </c>
      <c r="Q2262" s="12">
        <f>Table1[[#This Row],[pledged]]/Table1[[#This Row],[backers_count]]</f>
        <v>97.297619047619051</v>
      </c>
      <c r="R2262" t="s">
        <v>8333</v>
      </c>
      <c r="S2262" t="s">
        <v>8351</v>
      </c>
      <c r="T2262" s="17">
        <f>(((Table1[[#This Row],[launched_at]]/60)/60)/24)+DATE(1970,1,1)</f>
        <v>41695.016782407409</v>
      </c>
      <c r="U2262" s="17">
        <f>(((Table1[[#This Row],[deadline]]/60)/60)/24)+DATE(1970,1,1)</f>
        <v>41724.975115740745</v>
      </c>
    </row>
    <row r="2263" spans="1:21">
      <c r="A2263">
        <v>2261</v>
      </c>
      <c r="B2263" s="3" t="s">
        <v>2262</v>
      </c>
      <c r="C2263" s="3" t="s">
        <v>6371</v>
      </c>
      <c r="D2263" t="str" cm="1">
        <f t="array" ref="D22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63">
        <v>1000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 s="6">
        <f>Table1[[#This Row],[pledged]]/Table1[[#This Row],[goal]]</f>
        <v>7.7949999999999999</v>
      </c>
      <c r="Q2263" s="12">
        <f>Table1[[#This Row],[pledged]]/Table1[[#This Row],[backers_count]]</f>
        <v>37.11904761904762</v>
      </c>
      <c r="R2263" t="s">
        <v>8333</v>
      </c>
      <c r="S2263" t="s">
        <v>8351</v>
      </c>
      <c r="T2263" s="17">
        <f>(((Table1[[#This Row],[launched_at]]/60)/60)/24)+DATE(1970,1,1)</f>
        <v>42759.724768518514</v>
      </c>
      <c r="U2263" s="17">
        <f>(((Table1[[#This Row],[deadline]]/60)/60)/24)+DATE(1970,1,1)</f>
        <v>42780.724768518514</v>
      </c>
    </row>
    <row r="2264" spans="1:21">
      <c r="A2264">
        <v>2262</v>
      </c>
      <c r="B2264" s="3" t="s">
        <v>2263</v>
      </c>
      <c r="C2264" s="3" t="s">
        <v>6372</v>
      </c>
      <c r="D2264" t="str" cm="1">
        <f t="array" ref="D22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64">
        <v>3300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 s="6">
        <f>Table1[[#This Row],[pledged]]/Table1[[#This Row],[goal]]</f>
        <v>1.5415151515151515</v>
      </c>
      <c r="Q2264" s="12">
        <f>Table1[[#This Row],[pledged]]/Table1[[#This Row],[backers_count]]</f>
        <v>28.104972375690608</v>
      </c>
      <c r="R2264" t="s">
        <v>8333</v>
      </c>
      <c r="S2264" t="s">
        <v>8351</v>
      </c>
      <c r="T2264" s="17">
        <f>(((Table1[[#This Row],[launched_at]]/60)/60)/24)+DATE(1970,1,1)</f>
        <v>41926.585162037038</v>
      </c>
      <c r="U2264" s="17">
        <f>(((Table1[[#This Row],[deadline]]/60)/60)/24)+DATE(1970,1,1)</f>
        <v>41961</v>
      </c>
    </row>
    <row r="2265" spans="1:21">
      <c r="A2265">
        <v>2263</v>
      </c>
      <c r="B2265" s="3" t="s">
        <v>2264</v>
      </c>
      <c r="C2265" s="3" t="s">
        <v>6373</v>
      </c>
      <c r="D2265" t="str" cm="1">
        <f t="array" ref="D22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265">
        <v>7500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 s="6">
        <f>Table1[[#This Row],[pledged]]/Table1[[#This Row],[goal]]</f>
        <v>1.1554666666666666</v>
      </c>
      <c r="Q2265" s="12">
        <f>Table1[[#This Row],[pledged]]/Table1[[#This Row],[backers_count]]</f>
        <v>144.43333333333334</v>
      </c>
      <c r="R2265" t="s">
        <v>8333</v>
      </c>
      <c r="S2265" t="s">
        <v>8351</v>
      </c>
      <c r="T2265" s="17">
        <f>(((Table1[[#This Row],[launched_at]]/60)/60)/24)+DATE(1970,1,1)</f>
        <v>42014.832326388889</v>
      </c>
      <c r="U2265" s="17">
        <f>(((Table1[[#This Row],[deadline]]/60)/60)/24)+DATE(1970,1,1)</f>
        <v>42035.832326388889</v>
      </c>
    </row>
    <row r="2266" spans="1:21">
      <c r="A2266">
        <v>2264</v>
      </c>
      <c r="B2266" s="3" t="s">
        <v>2265</v>
      </c>
      <c r="C2266" s="3" t="s">
        <v>6374</v>
      </c>
      <c r="D2266" t="str" cm="1">
        <f t="array" ref="D22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266">
        <v>6000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 s="6">
        <f>Table1[[#This Row],[pledged]]/Table1[[#This Row],[goal]]</f>
        <v>1.8003333333333333</v>
      </c>
      <c r="Q2266" s="12">
        <f>Table1[[#This Row],[pledged]]/Table1[[#This Row],[backers_count]]</f>
        <v>24.274157303370785</v>
      </c>
      <c r="R2266" t="s">
        <v>8333</v>
      </c>
      <c r="S2266" t="s">
        <v>8351</v>
      </c>
      <c r="T2266" s="17">
        <f>(((Table1[[#This Row],[launched_at]]/60)/60)/24)+DATE(1970,1,1)</f>
        <v>42496.582337962958</v>
      </c>
      <c r="U2266" s="17">
        <f>(((Table1[[#This Row],[deadline]]/60)/60)/24)+DATE(1970,1,1)</f>
        <v>42513.125</v>
      </c>
    </row>
    <row r="2267" spans="1:21">
      <c r="A2267">
        <v>2265</v>
      </c>
      <c r="B2267" s="3" t="s">
        <v>2266</v>
      </c>
      <c r="C2267" s="3" t="s">
        <v>6375</v>
      </c>
      <c r="D2267" t="str" cm="1">
        <f t="array" ref="D22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267">
        <v>200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 s="6">
        <f>Table1[[#This Row],[pledged]]/Table1[[#This Row],[goal]]</f>
        <v>2.9849999999999999</v>
      </c>
      <c r="Q2267" s="12">
        <f>Table1[[#This Row],[pledged]]/Table1[[#This Row],[backers_count]]</f>
        <v>35.117647058823529</v>
      </c>
      <c r="R2267" t="s">
        <v>8333</v>
      </c>
      <c r="S2267" t="s">
        <v>8351</v>
      </c>
      <c r="T2267" s="17">
        <f>(((Table1[[#This Row],[launched_at]]/60)/60)/24)+DATE(1970,1,1)</f>
        <v>42689.853090277778</v>
      </c>
      <c r="U2267" s="17">
        <f>(((Table1[[#This Row],[deadline]]/60)/60)/24)+DATE(1970,1,1)</f>
        <v>42696.853090277778</v>
      </c>
    </row>
    <row r="2268" spans="1:21">
      <c r="A2268">
        <v>2266</v>
      </c>
      <c r="B2268" s="3" t="s">
        <v>2267</v>
      </c>
      <c r="C2268" s="3" t="s">
        <v>6376</v>
      </c>
      <c r="D2268" t="str" cm="1">
        <f t="array" ref="D22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68">
        <v>1500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 s="6">
        <f>Table1[[#This Row],[pledged]]/Table1[[#This Row],[goal]]</f>
        <v>3.2026666666666666</v>
      </c>
      <c r="Q2268" s="12">
        <f>Table1[[#This Row],[pledged]]/Table1[[#This Row],[backers_count]]</f>
        <v>24.762886597938145</v>
      </c>
      <c r="R2268" t="s">
        <v>8333</v>
      </c>
      <c r="S2268" t="s">
        <v>8351</v>
      </c>
      <c r="T2268" s="17">
        <f>(((Table1[[#This Row],[launched_at]]/60)/60)/24)+DATE(1970,1,1)</f>
        <v>42469.874907407408</v>
      </c>
      <c r="U2268" s="17">
        <f>(((Table1[[#This Row],[deadline]]/60)/60)/24)+DATE(1970,1,1)</f>
        <v>42487.083333333328</v>
      </c>
    </row>
    <row r="2269" spans="1:21">
      <c r="A2269">
        <v>2267</v>
      </c>
      <c r="B2269" s="3" t="s">
        <v>2268</v>
      </c>
      <c r="C2269" s="3" t="s">
        <v>6377</v>
      </c>
      <c r="D2269" t="str" cm="1">
        <f t="array" ref="D22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269">
        <v>20000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 s="6">
        <f>Table1[[#This Row],[pledged]]/Table1[[#This Row],[goal]]</f>
        <v>3.80525</v>
      </c>
      <c r="Q2269" s="12">
        <f>Table1[[#This Row],[pledged]]/Table1[[#This Row],[backers_count]]</f>
        <v>188.37871287128712</v>
      </c>
      <c r="R2269" t="s">
        <v>8333</v>
      </c>
      <c r="S2269" t="s">
        <v>8351</v>
      </c>
      <c r="T2269" s="17">
        <f>(((Table1[[#This Row],[launched_at]]/60)/60)/24)+DATE(1970,1,1)</f>
        <v>41968.829826388886</v>
      </c>
      <c r="U2269" s="17">
        <f>(((Table1[[#This Row],[deadline]]/60)/60)/24)+DATE(1970,1,1)</f>
        <v>41994.041666666672</v>
      </c>
    </row>
    <row r="2270" spans="1:21">
      <c r="A2270">
        <v>2268</v>
      </c>
      <c r="B2270" s="3" t="s">
        <v>2269</v>
      </c>
      <c r="C2270" s="3" t="s">
        <v>6378</v>
      </c>
      <c r="D2270" t="str" cm="1">
        <f t="array" ref="D22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270">
        <v>28000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 s="6">
        <f>Table1[[#This Row],[pledged]]/Table1[[#This Row],[goal]]</f>
        <v>1.026</v>
      </c>
      <c r="Q2270" s="12">
        <f>Table1[[#This Row],[pledged]]/Table1[[#This Row],[backers_count]]</f>
        <v>148.08247422680412</v>
      </c>
      <c r="R2270" t="s">
        <v>8333</v>
      </c>
      <c r="S2270" t="s">
        <v>8351</v>
      </c>
      <c r="T2270" s="17">
        <f>(((Table1[[#This Row],[launched_at]]/60)/60)/24)+DATE(1970,1,1)</f>
        <v>42776.082349537035</v>
      </c>
      <c r="U2270" s="17">
        <f>(((Table1[[#This Row],[deadline]]/60)/60)/24)+DATE(1970,1,1)</f>
        <v>42806.082349537035</v>
      </c>
    </row>
    <row r="2271" spans="1:21">
      <c r="A2271">
        <v>2269</v>
      </c>
      <c r="B2271" s="3" t="s">
        <v>2270</v>
      </c>
      <c r="C2271" s="3" t="s">
        <v>6379</v>
      </c>
      <c r="D2271" t="str" cm="1">
        <f t="array" ref="D22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71">
        <v>2500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 s="6">
        <f>Table1[[#This Row],[pledged]]/Table1[[#This Row],[goal]]</f>
        <v>18.016400000000001</v>
      </c>
      <c r="Q2271" s="12">
        <f>Table1[[#This Row],[pledged]]/Table1[[#This Row],[backers_count]]</f>
        <v>49.934589800443462</v>
      </c>
      <c r="R2271" t="s">
        <v>8333</v>
      </c>
      <c r="S2271" t="s">
        <v>8351</v>
      </c>
      <c r="T2271" s="17">
        <f>(((Table1[[#This Row],[launched_at]]/60)/60)/24)+DATE(1970,1,1)</f>
        <v>42776.704432870371</v>
      </c>
      <c r="U2271" s="17">
        <f>(((Table1[[#This Row],[deadline]]/60)/60)/24)+DATE(1970,1,1)</f>
        <v>42801.208333333328</v>
      </c>
    </row>
    <row r="2272" spans="1:21">
      <c r="A2272">
        <v>2270</v>
      </c>
      <c r="B2272" s="3" t="s">
        <v>2271</v>
      </c>
      <c r="C2272" s="3" t="s">
        <v>6380</v>
      </c>
      <c r="D2272" t="str" cm="1">
        <f t="array" ref="D22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272">
        <v>25000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 s="6">
        <f>Table1[[#This Row],[pledged]]/Table1[[#This Row],[goal]]</f>
        <v>7.2024800000000004</v>
      </c>
      <c r="Q2272" s="12">
        <f>Table1[[#This Row],[pledged]]/Table1[[#This Row],[backers_count]]</f>
        <v>107.82155688622754</v>
      </c>
      <c r="R2272" t="s">
        <v>8333</v>
      </c>
      <c r="S2272" t="s">
        <v>8351</v>
      </c>
      <c r="T2272" s="17">
        <f>(((Table1[[#This Row],[launched_at]]/60)/60)/24)+DATE(1970,1,1)</f>
        <v>42725.869363425925</v>
      </c>
      <c r="U2272" s="17">
        <f>(((Table1[[#This Row],[deadline]]/60)/60)/24)+DATE(1970,1,1)</f>
        <v>42745.915972222225</v>
      </c>
    </row>
    <row r="2273" spans="1:21">
      <c r="A2273">
        <v>2271</v>
      </c>
      <c r="B2273" s="3" t="s">
        <v>2272</v>
      </c>
      <c r="C2273" s="3" t="s">
        <v>6381</v>
      </c>
      <c r="D2273" t="str" cm="1">
        <f t="array" ref="D22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273">
        <v>20000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 s="6">
        <f>Table1[[#This Row],[pledged]]/Table1[[#This Row],[goal]]</f>
        <v>2.8309000000000002</v>
      </c>
      <c r="Q2273" s="12">
        <f>Table1[[#This Row],[pledged]]/Table1[[#This Row],[backers_count]]</f>
        <v>42.63403614457831</v>
      </c>
      <c r="R2273" t="s">
        <v>8333</v>
      </c>
      <c r="S2273" t="s">
        <v>8351</v>
      </c>
      <c r="T2273" s="17">
        <f>(((Table1[[#This Row],[launched_at]]/60)/60)/24)+DATE(1970,1,1)</f>
        <v>42684.000046296293</v>
      </c>
      <c r="U2273" s="17">
        <f>(((Table1[[#This Row],[deadline]]/60)/60)/24)+DATE(1970,1,1)</f>
        <v>42714.000046296293</v>
      </c>
    </row>
    <row r="2274" spans="1:21">
      <c r="A2274">
        <v>2272</v>
      </c>
      <c r="B2274" s="3" t="s">
        <v>2273</v>
      </c>
      <c r="C2274" s="3" t="s">
        <v>6382</v>
      </c>
      <c r="D2274" t="str" cm="1">
        <f t="array" ref="D22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74">
        <v>1000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 s="6">
        <f>Table1[[#This Row],[pledged]]/Table1[[#This Row],[goal]]</f>
        <v>13.566000000000001</v>
      </c>
      <c r="Q2274" s="12">
        <f>Table1[[#This Row],[pledged]]/Table1[[#This Row],[backers_count]]</f>
        <v>14.370762711864407</v>
      </c>
      <c r="R2274" t="s">
        <v>8333</v>
      </c>
      <c r="S2274" t="s">
        <v>8351</v>
      </c>
      <c r="T2274" s="17">
        <f>(((Table1[[#This Row],[launched_at]]/60)/60)/24)+DATE(1970,1,1)</f>
        <v>42315.699490740735</v>
      </c>
      <c r="U2274" s="17">
        <f>(((Table1[[#This Row],[deadline]]/60)/60)/24)+DATE(1970,1,1)</f>
        <v>42345.699490740735</v>
      </c>
    </row>
    <row r="2275" spans="1:21">
      <c r="A2275">
        <v>2273</v>
      </c>
      <c r="B2275" s="3" t="s">
        <v>2274</v>
      </c>
      <c r="C2275" s="3" t="s">
        <v>6383</v>
      </c>
      <c r="D2275" t="str" cm="1">
        <f t="array" ref="D22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75">
        <v>2500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 s="6">
        <f>Table1[[#This Row],[pledged]]/Table1[[#This Row],[goal]]</f>
        <v>2.2035999999999998</v>
      </c>
      <c r="Q2275" s="12">
        <f>Table1[[#This Row],[pledged]]/Table1[[#This Row],[backers_count]]</f>
        <v>37.476190476190474</v>
      </c>
      <c r="R2275" t="s">
        <v>8333</v>
      </c>
      <c r="S2275" t="s">
        <v>8351</v>
      </c>
      <c r="T2275" s="17">
        <f>(((Table1[[#This Row],[launched_at]]/60)/60)/24)+DATE(1970,1,1)</f>
        <v>42781.549097222218</v>
      </c>
      <c r="U2275" s="17">
        <f>(((Table1[[#This Row],[deadline]]/60)/60)/24)+DATE(1970,1,1)</f>
        <v>42806.507430555561</v>
      </c>
    </row>
    <row r="2276" spans="1:21">
      <c r="A2276">
        <v>2274</v>
      </c>
      <c r="B2276" s="3" t="s">
        <v>2275</v>
      </c>
      <c r="C2276" s="3" t="s">
        <v>6384</v>
      </c>
      <c r="D2276" t="str" cm="1">
        <f t="array" ref="D22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76">
        <v>2500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 s="6">
        <f>Table1[[#This Row],[pledged]]/Table1[[#This Row],[goal]]</f>
        <v>1.196</v>
      </c>
      <c r="Q2276" s="12">
        <f>Table1[[#This Row],[pledged]]/Table1[[#This Row],[backers_count]]</f>
        <v>30.202020202020201</v>
      </c>
      <c r="R2276" t="s">
        <v>8333</v>
      </c>
      <c r="S2276" t="s">
        <v>8351</v>
      </c>
      <c r="T2276" s="17">
        <f>(((Table1[[#This Row],[launched_at]]/60)/60)/24)+DATE(1970,1,1)</f>
        <v>41663.500659722224</v>
      </c>
      <c r="U2276" s="17">
        <f>(((Table1[[#This Row],[deadline]]/60)/60)/24)+DATE(1970,1,1)</f>
        <v>41693.500659722224</v>
      </c>
    </row>
    <row r="2277" spans="1:21">
      <c r="A2277">
        <v>2275</v>
      </c>
      <c r="B2277" s="3" t="s">
        <v>2276</v>
      </c>
      <c r="C2277" s="3" t="s">
        <v>6385</v>
      </c>
      <c r="D2277" t="str" cm="1">
        <f t="array" ref="D22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277">
        <v>650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 s="6">
        <f>Table1[[#This Row],[pledged]]/Table1[[#This Row],[goal]]</f>
        <v>4.0776923076923079</v>
      </c>
      <c r="Q2277" s="12">
        <f>Table1[[#This Row],[pledged]]/Table1[[#This Row],[backers_count]]</f>
        <v>33.550632911392405</v>
      </c>
      <c r="R2277" t="s">
        <v>8333</v>
      </c>
      <c r="S2277" t="s">
        <v>8351</v>
      </c>
      <c r="T2277" s="17">
        <f>(((Table1[[#This Row],[launched_at]]/60)/60)/24)+DATE(1970,1,1)</f>
        <v>41965.616655092599</v>
      </c>
      <c r="U2277" s="17">
        <f>(((Table1[[#This Row],[deadline]]/60)/60)/24)+DATE(1970,1,1)</f>
        <v>41995.616655092599</v>
      </c>
    </row>
    <row r="2278" spans="1:21">
      <c r="A2278">
        <v>2276</v>
      </c>
      <c r="B2278" s="3" t="s">
        <v>2277</v>
      </c>
      <c r="C2278" s="3" t="s">
        <v>6386</v>
      </c>
      <c r="D2278" t="str" cm="1">
        <f t="array" ref="D22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78">
        <v>4589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 s="6">
        <f>Table1[[#This Row],[pledged]]/Table1[[#This Row],[goal]]</f>
        <v>1.0581826105905425</v>
      </c>
      <c r="Q2278" s="12">
        <f>Table1[[#This Row],[pledged]]/Table1[[#This Row],[backers_count]]</f>
        <v>64.74666666666667</v>
      </c>
      <c r="R2278" t="s">
        <v>8333</v>
      </c>
      <c r="S2278" t="s">
        <v>8351</v>
      </c>
      <c r="T2278" s="17">
        <f>(((Table1[[#This Row],[launched_at]]/60)/60)/24)+DATE(1970,1,1)</f>
        <v>41614.651493055557</v>
      </c>
      <c r="U2278" s="17">
        <f>(((Table1[[#This Row],[deadline]]/60)/60)/24)+DATE(1970,1,1)</f>
        <v>41644.651493055557</v>
      </c>
    </row>
    <row r="2279" spans="1:21">
      <c r="A2279">
        <v>2277</v>
      </c>
      <c r="B2279" s="3" t="s">
        <v>2278</v>
      </c>
      <c r="C2279" s="3" t="s">
        <v>6387</v>
      </c>
      <c r="D2279" t="str" cm="1">
        <f t="array" ref="D22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279">
        <v>8500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 s="6">
        <f>Table1[[#This Row],[pledged]]/Table1[[#This Row],[goal]]</f>
        <v>1.4108235294117648</v>
      </c>
      <c r="Q2279" s="12">
        <f>Table1[[#This Row],[pledged]]/Table1[[#This Row],[backers_count]]</f>
        <v>57.932367149758456</v>
      </c>
      <c r="R2279" t="s">
        <v>8333</v>
      </c>
      <c r="S2279" t="s">
        <v>8351</v>
      </c>
      <c r="T2279" s="17">
        <f>(((Table1[[#This Row],[launched_at]]/60)/60)/24)+DATE(1970,1,1)</f>
        <v>40936.678506944445</v>
      </c>
      <c r="U2279" s="17">
        <f>(((Table1[[#This Row],[deadline]]/60)/60)/24)+DATE(1970,1,1)</f>
        <v>40966.678506944445</v>
      </c>
    </row>
    <row r="2280" spans="1:21">
      <c r="A2280">
        <v>2278</v>
      </c>
      <c r="B2280" s="3" t="s">
        <v>2279</v>
      </c>
      <c r="C2280" s="3" t="s">
        <v>6388</v>
      </c>
      <c r="D2280" t="str" cm="1">
        <f t="array" ref="D22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80">
        <v>2000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 s="6">
        <f>Table1[[#This Row],[pledged]]/Table1[[#This Row],[goal]]</f>
        <v>2.7069999999999999</v>
      </c>
      <c r="Q2280" s="12">
        <f>Table1[[#This Row],[pledged]]/Table1[[#This Row],[backers_count]]</f>
        <v>53.078431372549019</v>
      </c>
      <c r="R2280" t="s">
        <v>8333</v>
      </c>
      <c r="S2280" t="s">
        <v>8351</v>
      </c>
      <c r="T2280" s="17">
        <f>(((Table1[[#This Row],[launched_at]]/60)/60)/24)+DATE(1970,1,1)</f>
        <v>42338.709108796291</v>
      </c>
      <c r="U2280" s="17">
        <f>(((Table1[[#This Row],[deadline]]/60)/60)/24)+DATE(1970,1,1)</f>
        <v>42372.957638888889</v>
      </c>
    </row>
    <row r="2281" spans="1:21">
      <c r="A2281">
        <v>2279</v>
      </c>
      <c r="B2281" s="3" t="s">
        <v>2280</v>
      </c>
      <c r="C2281" s="3" t="s">
        <v>6389</v>
      </c>
      <c r="D2281" t="str" cm="1">
        <f t="array" ref="D22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81">
        <v>1000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 s="6">
        <f>Table1[[#This Row],[pledged]]/Table1[[#This Row],[goal]]</f>
        <v>1.538</v>
      </c>
      <c r="Q2281" s="12">
        <f>Table1[[#This Row],[pledged]]/Table1[[#This Row],[backers_count]]</f>
        <v>48.0625</v>
      </c>
      <c r="R2281" t="s">
        <v>8333</v>
      </c>
      <c r="S2281" t="s">
        <v>8351</v>
      </c>
      <c r="T2281" s="17">
        <f>(((Table1[[#This Row],[launched_at]]/60)/60)/24)+DATE(1970,1,1)</f>
        <v>42020.806701388887</v>
      </c>
      <c r="U2281" s="17">
        <f>(((Table1[[#This Row],[deadline]]/60)/60)/24)+DATE(1970,1,1)</f>
        <v>42039.166666666672</v>
      </c>
    </row>
    <row r="2282" spans="1:21">
      <c r="A2282">
        <v>2280</v>
      </c>
      <c r="B2282" s="3" t="s">
        <v>2281</v>
      </c>
      <c r="C2282" s="3" t="s">
        <v>6390</v>
      </c>
      <c r="D2282" t="str" cm="1">
        <f t="array" ref="D22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282">
        <v>9800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 s="6">
        <f>Table1[[#This Row],[pledged]]/Table1[[#This Row],[goal]]</f>
        <v>4.0357653061224488</v>
      </c>
      <c r="Q2282" s="12">
        <f>Table1[[#This Row],[pledged]]/Table1[[#This Row],[backers_count]]</f>
        <v>82.396874999999994</v>
      </c>
      <c r="R2282" t="s">
        <v>8333</v>
      </c>
      <c r="S2282" t="s">
        <v>8351</v>
      </c>
      <c r="T2282" s="17">
        <f>(((Table1[[#This Row],[launched_at]]/60)/60)/24)+DATE(1970,1,1)</f>
        <v>42234.624895833331</v>
      </c>
      <c r="U2282" s="17">
        <f>(((Table1[[#This Row],[deadline]]/60)/60)/24)+DATE(1970,1,1)</f>
        <v>42264.624895833331</v>
      </c>
    </row>
    <row r="2283" spans="1:21">
      <c r="A2283">
        <v>2281</v>
      </c>
      <c r="B2283" s="3" t="s">
        <v>2282</v>
      </c>
      <c r="C2283" s="3" t="s">
        <v>6391</v>
      </c>
      <c r="D2283" t="str" cm="1">
        <f t="array" ref="D22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283">
        <v>300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 s="6">
        <f>Table1[[#This Row],[pledged]]/Table1[[#This Row],[goal]]</f>
        <v>1.85</v>
      </c>
      <c r="Q2283" s="12">
        <f>Table1[[#This Row],[pledged]]/Table1[[#This Row],[backers_count]]</f>
        <v>50.454545454545453</v>
      </c>
      <c r="R2283" t="s">
        <v>8325</v>
      </c>
      <c r="S2283" t="s">
        <v>8326</v>
      </c>
      <c r="T2283" s="17">
        <f>(((Table1[[#This Row],[launched_at]]/60)/60)/24)+DATE(1970,1,1)</f>
        <v>40687.285844907405</v>
      </c>
      <c r="U2283" s="17">
        <f>(((Table1[[#This Row],[deadline]]/60)/60)/24)+DATE(1970,1,1)</f>
        <v>40749.284722222219</v>
      </c>
    </row>
    <row r="2284" spans="1:21">
      <c r="A2284">
        <v>2282</v>
      </c>
      <c r="B2284" s="3" t="s">
        <v>2283</v>
      </c>
      <c r="C2284" s="3" t="s">
        <v>6392</v>
      </c>
      <c r="D2284" t="str" cm="1">
        <f t="array" ref="D22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284">
        <v>750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 s="6">
        <f>Table1[[#This Row],[pledged]]/Table1[[#This Row],[goal]]</f>
        <v>1.8533333333333333</v>
      </c>
      <c r="Q2284" s="12">
        <f>Table1[[#This Row],[pledged]]/Table1[[#This Row],[backers_count]]</f>
        <v>115.83333333333333</v>
      </c>
      <c r="R2284" t="s">
        <v>8325</v>
      </c>
      <c r="S2284" t="s">
        <v>8326</v>
      </c>
      <c r="T2284" s="17">
        <f>(((Table1[[#This Row],[launched_at]]/60)/60)/24)+DATE(1970,1,1)</f>
        <v>42323.17460648148</v>
      </c>
      <c r="U2284" s="17">
        <f>(((Table1[[#This Row],[deadline]]/60)/60)/24)+DATE(1970,1,1)</f>
        <v>42383.17460648148</v>
      </c>
    </row>
    <row r="2285" spans="1:21">
      <c r="A2285">
        <v>2283</v>
      </c>
      <c r="B2285" s="3" t="s">
        <v>2284</v>
      </c>
      <c r="C2285" s="3" t="s">
        <v>6393</v>
      </c>
      <c r="D2285" t="str" cm="1">
        <f t="array" ref="D22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85">
        <v>3000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 s="6">
        <f>Table1[[#This Row],[pledged]]/Table1[[#This Row],[goal]]</f>
        <v>1.0085533333333332</v>
      </c>
      <c r="Q2285" s="12">
        <f>Table1[[#This Row],[pledged]]/Table1[[#This Row],[backers_count]]</f>
        <v>63.03458333333333</v>
      </c>
      <c r="R2285" t="s">
        <v>8325</v>
      </c>
      <c r="S2285" t="s">
        <v>8326</v>
      </c>
      <c r="T2285" s="17">
        <f>(((Table1[[#This Row],[launched_at]]/60)/60)/24)+DATE(1970,1,1)</f>
        <v>40978.125046296293</v>
      </c>
      <c r="U2285" s="17">
        <f>(((Table1[[#This Row],[deadline]]/60)/60)/24)+DATE(1970,1,1)</f>
        <v>41038.083379629628</v>
      </c>
    </row>
    <row r="2286" spans="1:21">
      <c r="A2286">
        <v>2284</v>
      </c>
      <c r="B2286" s="3" t="s">
        <v>2285</v>
      </c>
      <c r="C2286" s="3" t="s">
        <v>6394</v>
      </c>
      <c r="D2286" t="str" cm="1">
        <f t="array" ref="D22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286">
        <v>6000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 s="6">
        <f>Table1[[#This Row],[pledged]]/Table1[[#This Row],[goal]]</f>
        <v>1.0622116666666668</v>
      </c>
      <c r="Q2286" s="12">
        <f>Table1[[#This Row],[pledged]]/Table1[[#This Row],[backers_count]]</f>
        <v>108.02152542372882</v>
      </c>
      <c r="R2286" t="s">
        <v>8325</v>
      </c>
      <c r="S2286" t="s">
        <v>8326</v>
      </c>
      <c r="T2286" s="17">
        <f>(((Table1[[#This Row],[launched_at]]/60)/60)/24)+DATE(1970,1,1)</f>
        <v>40585.796817129631</v>
      </c>
      <c r="U2286" s="17">
        <f>(((Table1[[#This Row],[deadline]]/60)/60)/24)+DATE(1970,1,1)</f>
        <v>40614.166666666664</v>
      </c>
    </row>
    <row r="2287" spans="1:21">
      <c r="A2287">
        <v>2285</v>
      </c>
      <c r="B2287" s="3" t="s">
        <v>2286</v>
      </c>
      <c r="C2287" s="3" t="s">
        <v>6395</v>
      </c>
      <c r="D2287" t="str" cm="1">
        <f t="array" ref="D22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87">
        <v>3000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 s="6">
        <f>Table1[[#This Row],[pledged]]/Table1[[#This Row],[goal]]</f>
        <v>1.2136666666666667</v>
      </c>
      <c r="Q2287" s="12">
        <f>Table1[[#This Row],[pledged]]/Table1[[#This Row],[backers_count]]</f>
        <v>46.088607594936711</v>
      </c>
      <c r="R2287" t="s">
        <v>8325</v>
      </c>
      <c r="S2287" t="s">
        <v>8326</v>
      </c>
      <c r="T2287" s="17">
        <f>(((Table1[[#This Row],[launched_at]]/60)/60)/24)+DATE(1970,1,1)</f>
        <v>41059.185682870368</v>
      </c>
      <c r="U2287" s="17">
        <f>(((Table1[[#This Row],[deadline]]/60)/60)/24)+DATE(1970,1,1)</f>
        <v>41089.185682870368</v>
      </c>
    </row>
    <row r="2288" spans="1:21">
      <c r="A2288">
        <v>2286</v>
      </c>
      <c r="B2288" s="3" t="s">
        <v>2287</v>
      </c>
      <c r="C2288" s="3" t="s">
        <v>6396</v>
      </c>
      <c r="D2288" t="str" cm="1">
        <f t="array" ref="D22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88">
        <v>1500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 s="6">
        <f>Table1[[#This Row],[pledged]]/Table1[[#This Row],[goal]]</f>
        <v>1.0006666666666666</v>
      </c>
      <c r="Q2288" s="12">
        <f>Table1[[#This Row],[pledged]]/Table1[[#This Row],[backers_count]]</f>
        <v>107.21428571428571</v>
      </c>
      <c r="R2288" t="s">
        <v>8325</v>
      </c>
      <c r="S2288" t="s">
        <v>8326</v>
      </c>
      <c r="T2288" s="17">
        <f>(((Table1[[#This Row],[launched_at]]/60)/60)/24)+DATE(1970,1,1)</f>
        <v>41494.963587962964</v>
      </c>
      <c r="U2288" s="17">
        <f>(((Table1[[#This Row],[deadline]]/60)/60)/24)+DATE(1970,1,1)</f>
        <v>41523.165972222225</v>
      </c>
    </row>
    <row r="2289" spans="1:21">
      <c r="A2289">
        <v>2287</v>
      </c>
      <c r="B2289" s="3" t="s">
        <v>2288</v>
      </c>
      <c r="C2289" s="3" t="s">
        <v>6397</v>
      </c>
      <c r="D2289" t="str" cm="1">
        <f t="array" ref="D22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89">
        <v>4500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 s="6">
        <f>Table1[[#This Row],[pledged]]/Table1[[#This Row],[goal]]</f>
        <v>1.1997755555555556</v>
      </c>
      <c r="Q2289" s="12">
        <f>Table1[[#This Row],[pledged]]/Table1[[#This Row],[backers_count]]</f>
        <v>50.9338679245283</v>
      </c>
      <c r="R2289" t="s">
        <v>8325</v>
      </c>
      <c r="S2289" t="s">
        <v>8326</v>
      </c>
      <c r="T2289" s="17">
        <f>(((Table1[[#This Row],[launched_at]]/60)/60)/24)+DATE(1970,1,1)</f>
        <v>41792.667361111111</v>
      </c>
      <c r="U2289" s="17">
        <f>(((Table1[[#This Row],[deadline]]/60)/60)/24)+DATE(1970,1,1)</f>
        <v>41813.667361111111</v>
      </c>
    </row>
    <row r="2290" spans="1:21">
      <c r="A2290">
        <v>2288</v>
      </c>
      <c r="B2290" s="3" t="s">
        <v>2289</v>
      </c>
      <c r="C2290" s="3" t="s">
        <v>6398</v>
      </c>
      <c r="D2290" t="str" cm="1">
        <f t="array" ref="D22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90">
        <v>1000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 s="6">
        <f>Table1[[#This Row],[pledged]]/Table1[[#This Row],[goal]]</f>
        <v>1.0009999999999999</v>
      </c>
      <c r="Q2290" s="12">
        <f>Table1[[#This Row],[pledged]]/Table1[[#This Row],[backers_count]]</f>
        <v>40.04</v>
      </c>
      <c r="R2290" t="s">
        <v>8325</v>
      </c>
      <c r="S2290" t="s">
        <v>8326</v>
      </c>
      <c r="T2290" s="17">
        <f>(((Table1[[#This Row],[launched_at]]/60)/60)/24)+DATE(1970,1,1)</f>
        <v>41067.827418981484</v>
      </c>
      <c r="U2290" s="17">
        <f>(((Table1[[#This Row],[deadline]]/60)/60)/24)+DATE(1970,1,1)</f>
        <v>41086.75</v>
      </c>
    </row>
    <row r="2291" spans="1:21">
      <c r="A2291">
        <v>2289</v>
      </c>
      <c r="B2291" s="3" t="s">
        <v>2290</v>
      </c>
      <c r="C2291" s="3" t="s">
        <v>6399</v>
      </c>
      <c r="D2291" t="str" cm="1">
        <f t="array" ref="D22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91">
        <v>1500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 s="6">
        <f>Table1[[#This Row],[pledged]]/Table1[[#This Row],[goal]]</f>
        <v>1.0740000000000001</v>
      </c>
      <c r="Q2291" s="12">
        <f>Table1[[#This Row],[pledged]]/Table1[[#This Row],[backers_count]]</f>
        <v>64.44</v>
      </c>
      <c r="R2291" t="s">
        <v>8325</v>
      </c>
      <c r="S2291" t="s">
        <v>8326</v>
      </c>
      <c r="T2291" s="17">
        <f>(((Table1[[#This Row],[launched_at]]/60)/60)/24)+DATE(1970,1,1)</f>
        <v>41571.998379629629</v>
      </c>
      <c r="U2291" s="17">
        <f>(((Table1[[#This Row],[deadline]]/60)/60)/24)+DATE(1970,1,1)</f>
        <v>41614.973611111112</v>
      </c>
    </row>
    <row r="2292" spans="1:21">
      <c r="A2292">
        <v>2290</v>
      </c>
      <c r="B2292" s="3" t="s">
        <v>2291</v>
      </c>
      <c r="C2292" s="3" t="s">
        <v>6400</v>
      </c>
      <c r="D2292" t="str" cm="1">
        <f t="array" ref="D22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92">
        <v>1500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 s="6">
        <f>Table1[[#This Row],[pledged]]/Table1[[#This Row],[goal]]</f>
        <v>1.0406666666666666</v>
      </c>
      <c r="Q2292" s="12">
        <f>Table1[[#This Row],[pledged]]/Table1[[#This Row],[backers_count]]</f>
        <v>53.827586206896555</v>
      </c>
      <c r="R2292" t="s">
        <v>8325</v>
      </c>
      <c r="S2292" t="s">
        <v>8326</v>
      </c>
      <c r="T2292" s="17">
        <f>(((Table1[[#This Row],[launched_at]]/60)/60)/24)+DATE(1970,1,1)</f>
        <v>40070.253819444442</v>
      </c>
      <c r="U2292" s="17">
        <f>(((Table1[[#This Row],[deadline]]/60)/60)/24)+DATE(1970,1,1)</f>
        <v>40148.708333333336</v>
      </c>
    </row>
    <row r="2293" spans="1:21">
      <c r="A2293">
        <v>2291</v>
      </c>
      <c r="B2293" s="3" t="s">
        <v>2292</v>
      </c>
      <c r="C2293" s="3" t="s">
        <v>6401</v>
      </c>
      <c r="D2293" t="str" cm="1">
        <f t="array" ref="D22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93">
        <v>2500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 s="6">
        <f>Table1[[#This Row],[pledged]]/Table1[[#This Row],[goal]]</f>
        <v>1.728</v>
      </c>
      <c r="Q2293" s="12">
        <f>Table1[[#This Row],[pledged]]/Table1[[#This Row],[backers_count]]</f>
        <v>100.46511627906976</v>
      </c>
      <c r="R2293" t="s">
        <v>8325</v>
      </c>
      <c r="S2293" t="s">
        <v>8326</v>
      </c>
      <c r="T2293" s="17">
        <f>(((Table1[[#This Row],[launched_at]]/60)/60)/24)+DATE(1970,1,1)</f>
        <v>40987.977060185185</v>
      </c>
      <c r="U2293" s="17">
        <f>(((Table1[[#This Row],[deadline]]/60)/60)/24)+DATE(1970,1,1)</f>
        <v>41022.166666666664</v>
      </c>
    </row>
    <row r="2294" spans="1:21">
      <c r="A2294">
        <v>2292</v>
      </c>
      <c r="B2294" s="3" t="s">
        <v>2293</v>
      </c>
      <c r="C2294" s="3" t="s">
        <v>6402</v>
      </c>
      <c r="D2294" t="str" cm="1">
        <f t="array" ref="D22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94">
        <v>2000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 s="6">
        <f>Table1[[#This Row],[pledged]]/Table1[[#This Row],[goal]]</f>
        <v>1.072505</v>
      </c>
      <c r="Q2294" s="12">
        <f>Table1[[#This Row],[pledged]]/Table1[[#This Row],[backers_count]]</f>
        <v>46.630652173913049</v>
      </c>
      <c r="R2294" t="s">
        <v>8325</v>
      </c>
      <c r="S2294" t="s">
        <v>8326</v>
      </c>
      <c r="T2294" s="17">
        <f>(((Table1[[#This Row],[launched_at]]/60)/60)/24)+DATE(1970,1,1)</f>
        <v>40987.697638888887</v>
      </c>
      <c r="U2294" s="17">
        <f>(((Table1[[#This Row],[deadline]]/60)/60)/24)+DATE(1970,1,1)</f>
        <v>41017.697638888887</v>
      </c>
    </row>
    <row r="2295" spans="1:21">
      <c r="A2295">
        <v>2293</v>
      </c>
      <c r="B2295" s="3" t="s">
        <v>2294</v>
      </c>
      <c r="C2295" s="3" t="s">
        <v>6403</v>
      </c>
      <c r="D2295" t="str" cm="1">
        <f t="array" ref="D22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295">
        <v>850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 s="6">
        <f>Table1[[#This Row],[pledged]]/Table1[[#This Row],[goal]]</f>
        <v>1.0823529411764705</v>
      </c>
      <c r="Q2295" s="12">
        <f>Table1[[#This Row],[pledged]]/Table1[[#This Row],[backers_count]]</f>
        <v>34.074074074074076</v>
      </c>
      <c r="R2295" t="s">
        <v>8325</v>
      </c>
      <c r="S2295" t="s">
        <v>8326</v>
      </c>
      <c r="T2295" s="17">
        <f>(((Table1[[#This Row],[launched_at]]/60)/60)/24)+DATE(1970,1,1)</f>
        <v>41151.708321759259</v>
      </c>
      <c r="U2295" s="17">
        <f>(((Table1[[#This Row],[deadline]]/60)/60)/24)+DATE(1970,1,1)</f>
        <v>41177.165972222225</v>
      </c>
    </row>
    <row r="2296" spans="1:21">
      <c r="A2296">
        <v>2294</v>
      </c>
      <c r="B2296" s="3" t="s">
        <v>2295</v>
      </c>
      <c r="C2296" s="3" t="s">
        <v>6404</v>
      </c>
      <c r="D2296" t="str" cm="1">
        <f t="array" ref="D22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296">
        <v>5000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 s="6">
        <f>Table1[[#This Row],[pledged]]/Table1[[#This Row],[goal]]</f>
        <v>1.4608079999999999</v>
      </c>
      <c r="Q2296" s="12">
        <f>Table1[[#This Row],[pledged]]/Table1[[#This Row],[backers_count]]</f>
        <v>65.214642857142863</v>
      </c>
      <c r="R2296" t="s">
        <v>8325</v>
      </c>
      <c r="S2296" t="s">
        <v>8326</v>
      </c>
      <c r="T2296" s="17">
        <f>(((Table1[[#This Row],[launched_at]]/60)/60)/24)+DATE(1970,1,1)</f>
        <v>41264.72314814815</v>
      </c>
      <c r="U2296" s="17">
        <f>(((Table1[[#This Row],[deadline]]/60)/60)/24)+DATE(1970,1,1)</f>
        <v>41294.72314814815</v>
      </c>
    </row>
    <row r="2297" spans="1:21">
      <c r="A2297">
        <v>2295</v>
      </c>
      <c r="B2297" s="3" t="s">
        <v>2296</v>
      </c>
      <c r="C2297" s="3" t="s">
        <v>6405</v>
      </c>
      <c r="D2297" t="str" cm="1">
        <f t="array" ref="D22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97">
        <v>1200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 s="6">
        <f>Table1[[#This Row],[pledged]]/Table1[[#This Row],[goal]]</f>
        <v>1.2524999999999999</v>
      </c>
      <c r="Q2297" s="12">
        <f>Table1[[#This Row],[pledged]]/Table1[[#This Row],[backers_count]]</f>
        <v>44.205882352941174</v>
      </c>
      <c r="R2297" t="s">
        <v>8325</v>
      </c>
      <c r="S2297" t="s">
        <v>8326</v>
      </c>
      <c r="T2297" s="17">
        <f>(((Table1[[#This Row],[launched_at]]/60)/60)/24)+DATE(1970,1,1)</f>
        <v>41270.954351851848</v>
      </c>
      <c r="U2297" s="17">
        <f>(((Table1[[#This Row],[deadline]]/60)/60)/24)+DATE(1970,1,1)</f>
        <v>41300.954351851848</v>
      </c>
    </row>
    <row r="2298" spans="1:21">
      <c r="A2298">
        <v>2296</v>
      </c>
      <c r="B2298" s="3" t="s">
        <v>2297</v>
      </c>
      <c r="C2298" s="3" t="s">
        <v>6406</v>
      </c>
      <c r="D2298" t="str" cm="1">
        <f t="array" ref="D22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298">
        <v>7000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 s="6">
        <f>Table1[[#This Row],[pledged]]/Table1[[#This Row],[goal]]</f>
        <v>1.4907142857142857</v>
      </c>
      <c r="Q2298" s="12">
        <f>Table1[[#This Row],[pledged]]/Table1[[#This Row],[backers_count]]</f>
        <v>71.965517241379317</v>
      </c>
      <c r="R2298" t="s">
        <v>8325</v>
      </c>
      <c r="S2298" t="s">
        <v>8326</v>
      </c>
      <c r="T2298" s="17">
        <f>(((Table1[[#This Row],[launched_at]]/60)/60)/24)+DATE(1970,1,1)</f>
        <v>40927.731782407405</v>
      </c>
      <c r="U2298" s="17">
        <f>(((Table1[[#This Row],[deadline]]/60)/60)/24)+DATE(1970,1,1)</f>
        <v>40962.731782407405</v>
      </c>
    </row>
    <row r="2299" spans="1:21">
      <c r="A2299">
        <v>2297</v>
      </c>
      <c r="B2299" s="3" t="s">
        <v>2298</v>
      </c>
      <c r="C2299" s="3" t="s">
        <v>6407</v>
      </c>
      <c r="D2299" t="str" cm="1">
        <f t="array" ref="D22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299">
        <v>1000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 s="6">
        <f>Table1[[#This Row],[pledged]]/Table1[[#This Row],[goal]]</f>
        <v>1.006</v>
      </c>
      <c r="Q2299" s="12">
        <f>Table1[[#This Row],[pledged]]/Table1[[#This Row],[backers_count]]</f>
        <v>52.94736842105263</v>
      </c>
      <c r="R2299" t="s">
        <v>8325</v>
      </c>
      <c r="S2299" t="s">
        <v>8326</v>
      </c>
      <c r="T2299" s="17">
        <f>(((Table1[[#This Row],[launched_at]]/60)/60)/24)+DATE(1970,1,1)</f>
        <v>40948.042233796295</v>
      </c>
      <c r="U2299" s="17">
        <f>(((Table1[[#This Row],[deadline]]/60)/60)/24)+DATE(1970,1,1)</f>
        <v>40982.165972222225</v>
      </c>
    </row>
    <row r="2300" spans="1:21">
      <c r="A2300">
        <v>2298</v>
      </c>
      <c r="B2300" s="3" t="s">
        <v>2299</v>
      </c>
      <c r="C2300" s="3" t="s">
        <v>6408</v>
      </c>
      <c r="D2300" t="str" cm="1">
        <f t="array" ref="D23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300">
        <v>30000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 s="6">
        <f>Table1[[#This Row],[pledged]]/Table1[[#This Row],[goal]]</f>
        <v>1.0507333333333333</v>
      </c>
      <c r="Q2300" s="12">
        <f>Table1[[#This Row],[pledged]]/Table1[[#This Row],[backers_count]]</f>
        <v>109.45138888888889</v>
      </c>
      <c r="R2300" t="s">
        <v>8325</v>
      </c>
      <c r="S2300" t="s">
        <v>8326</v>
      </c>
      <c r="T2300" s="17">
        <f>(((Table1[[#This Row],[launched_at]]/60)/60)/24)+DATE(1970,1,1)</f>
        <v>41694.84065972222</v>
      </c>
      <c r="U2300" s="17">
        <f>(((Table1[[#This Row],[deadline]]/60)/60)/24)+DATE(1970,1,1)</f>
        <v>41724.798993055556</v>
      </c>
    </row>
    <row r="2301" spans="1:21">
      <c r="A2301">
        <v>2299</v>
      </c>
      <c r="B2301" s="3" t="s">
        <v>2300</v>
      </c>
      <c r="C2301" s="3" t="s">
        <v>6409</v>
      </c>
      <c r="D2301" t="str" cm="1">
        <f t="array" ref="D23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301">
        <v>300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 s="6">
        <f>Table1[[#This Row],[pledged]]/Table1[[#This Row],[goal]]</f>
        <v>3.5016666666666665</v>
      </c>
      <c r="Q2301" s="12">
        <f>Table1[[#This Row],[pledged]]/Table1[[#This Row],[backers_count]]</f>
        <v>75.035714285714292</v>
      </c>
      <c r="R2301" t="s">
        <v>8325</v>
      </c>
      <c r="S2301" t="s">
        <v>8326</v>
      </c>
      <c r="T2301" s="17">
        <f>(((Table1[[#This Row],[launched_at]]/60)/60)/24)+DATE(1970,1,1)</f>
        <v>40565.032511574071</v>
      </c>
      <c r="U2301" s="17">
        <f>(((Table1[[#This Row],[deadline]]/60)/60)/24)+DATE(1970,1,1)</f>
        <v>40580.032511574071</v>
      </c>
    </row>
    <row r="2302" spans="1:21">
      <c r="A2302">
        <v>2300</v>
      </c>
      <c r="B2302" s="3" t="s">
        <v>2301</v>
      </c>
      <c r="C2302" s="3" t="s">
        <v>6410</v>
      </c>
      <c r="D2302" t="str" cm="1">
        <f t="array" ref="D23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302">
        <v>800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 s="6">
        <f>Table1[[#This Row],[pledged]]/Table1[[#This Row],[goal]]</f>
        <v>1.0125</v>
      </c>
      <c r="Q2302" s="12">
        <f>Table1[[#This Row],[pledged]]/Table1[[#This Row],[backers_count]]</f>
        <v>115.71428571428571</v>
      </c>
      <c r="R2302" t="s">
        <v>8325</v>
      </c>
      <c r="S2302" t="s">
        <v>8326</v>
      </c>
      <c r="T2302" s="17">
        <f>(((Table1[[#This Row],[launched_at]]/60)/60)/24)+DATE(1970,1,1)</f>
        <v>41074.727037037039</v>
      </c>
      <c r="U2302" s="17">
        <f>(((Table1[[#This Row],[deadline]]/60)/60)/24)+DATE(1970,1,1)</f>
        <v>41088.727037037039</v>
      </c>
    </row>
    <row r="2303" spans="1:21">
      <c r="A2303">
        <v>2301</v>
      </c>
      <c r="B2303" s="3" t="s">
        <v>2302</v>
      </c>
      <c r="C2303" s="3" t="s">
        <v>6411</v>
      </c>
      <c r="D2303" t="str" cm="1">
        <f t="array" ref="D23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303">
        <v>5000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 s="6">
        <f>Table1[[#This Row],[pledged]]/Table1[[#This Row],[goal]]</f>
        <v>1.336044</v>
      </c>
      <c r="Q2303" s="12">
        <f>Table1[[#This Row],[pledged]]/Table1[[#This Row],[backers_count]]</f>
        <v>31.659810426540286</v>
      </c>
      <c r="R2303" t="s">
        <v>8325</v>
      </c>
      <c r="S2303" t="s">
        <v>8329</v>
      </c>
      <c r="T2303" s="17">
        <f>(((Table1[[#This Row],[launched_at]]/60)/60)/24)+DATE(1970,1,1)</f>
        <v>41416.146944444445</v>
      </c>
      <c r="U2303" s="17">
        <f>(((Table1[[#This Row],[deadline]]/60)/60)/24)+DATE(1970,1,1)</f>
        <v>41446.146944444445</v>
      </c>
    </row>
    <row r="2304" spans="1:21">
      <c r="A2304">
        <v>2302</v>
      </c>
      <c r="B2304" s="3" t="s">
        <v>2303</v>
      </c>
      <c r="C2304" s="3" t="s">
        <v>6412</v>
      </c>
      <c r="D2304" t="str" cm="1">
        <f t="array" ref="D23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04">
        <v>2300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 s="6">
        <f>Table1[[#This Row],[pledged]]/Table1[[#This Row],[goal]]</f>
        <v>1.7065217391304348</v>
      </c>
      <c r="Q2304" s="12">
        <f>Table1[[#This Row],[pledged]]/Table1[[#This Row],[backers_count]]</f>
        <v>46.176470588235297</v>
      </c>
      <c r="R2304" t="s">
        <v>8325</v>
      </c>
      <c r="S2304" t="s">
        <v>8329</v>
      </c>
      <c r="T2304" s="17">
        <f>(((Table1[[#This Row],[launched_at]]/60)/60)/24)+DATE(1970,1,1)</f>
        <v>41605.868449074071</v>
      </c>
      <c r="U2304" s="17">
        <f>(((Table1[[#This Row],[deadline]]/60)/60)/24)+DATE(1970,1,1)</f>
        <v>41639.291666666664</v>
      </c>
    </row>
    <row r="2305" spans="1:21">
      <c r="A2305">
        <v>2303</v>
      </c>
      <c r="B2305" s="3" t="s">
        <v>2304</v>
      </c>
      <c r="C2305" s="3" t="s">
        <v>6413</v>
      </c>
      <c r="D2305" t="str" cm="1">
        <f t="array" ref="D23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305">
        <v>6450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 s="6">
        <f>Table1[[#This Row],[pledged]]/Table1[[#This Row],[goal]]</f>
        <v>1.0935829457364341</v>
      </c>
      <c r="Q2305" s="12">
        <f>Table1[[#This Row],[pledged]]/Table1[[#This Row],[backers_count]]</f>
        <v>68.481650485436887</v>
      </c>
      <c r="R2305" t="s">
        <v>8325</v>
      </c>
      <c r="S2305" t="s">
        <v>8329</v>
      </c>
      <c r="T2305" s="17">
        <f>(((Table1[[#This Row],[launched_at]]/60)/60)/24)+DATE(1970,1,1)</f>
        <v>40850.111064814817</v>
      </c>
      <c r="U2305" s="17">
        <f>(((Table1[[#This Row],[deadline]]/60)/60)/24)+DATE(1970,1,1)</f>
        <v>40890.152731481481</v>
      </c>
    </row>
    <row r="2306" spans="1:21">
      <c r="A2306">
        <v>2304</v>
      </c>
      <c r="B2306" s="3" t="s">
        <v>2305</v>
      </c>
      <c r="C2306" s="3" t="s">
        <v>6414</v>
      </c>
      <c r="D2306" t="str" cm="1">
        <f t="array" ref="D23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306">
        <v>6000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 s="6">
        <f>Table1[[#This Row],[pledged]]/Table1[[#This Row],[goal]]</f>
        <v>1.0070033333333335</v>
      </c>
      <c r="Q2306" s="12">
        <f>Table1[[#This Row],[pledged]]/Table1[[#This Row],[backers_count]]</f>
        <v>53.469203539823013</v>
      </c>
      <c r="R2306" t="s">
        <v>8325</v>
      </c>
      <c r="S2306" t="s">
        <v>8329</v>
      </c>
      <c r="T2306" s="17">
        <f>(((Table1[[#This Row],[launched_at]]/60)/60)/24)+DATE(1970,1,1)</f>
        <v>40502.815868055557</v>
      </c>
      <c r="U2306" s="17">
        <f>(((Table1[[#This Row],[deadline]]/60)/60)/24)+DATE(1970,1,1)</f>
        <v>40544.207638888889</v>
      </c>
    </row>
    <row r="2307" spans="1:21">
      <c r="A2307">
        <v>2305</v>
      </c>
      <c r="B2307" s="3" t="s">
        <v>2306</v>
      </c>
      <c r="C2307" s="3" t="s">
        <v>6415</v>
      </c>
      <c r="D2307" t="str" cm="1">
        <f t="array" ref="D23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307">
        <v>18000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 s="6">
        <f>Table1[[#This Row],[pledged]]/Table1[[#This Row],[goal]]</f>
        <v>1.0122777777777778</v>
      </c>
      <c r="Q2307" s="12">
        <f>Table1[[#This Row],[pledged]]/Table1[[#This Row],[backers_count]]</f>
        <v>109.10778443113773</v>
      </c>
      <c r="R2307" t="s">
        <v>8325</v>
      </c>
      <c r="S2307" t="s">
        <v>8329</v>
      </c>
      <c r="T2307" s="17">
        <f>(((Table1[[#This Row],[launched_at]]/60)/60)/24)+DATE(1970,1,1)</f>
        <v>41834.695277777777</v>
      </c>
      <c r="U2307" s="17">
        <f>(((Table1[[#This Row],[deadline]]/60)/60)/24)+DATE(1970,1,1)</f>
        <v>41859.75</v>
      </c>
    </row>
    <row r="2308" spans="1:21">
      <c r="A2308">
        <v>2306</v>
      </c>
      <c r="B2308" s="3" t="s">
        <v>2307</v>
      </c>
      <c r="C2308" s="3" t="s">
        <v>6416</v>
      </c>
      <c r="D2308" t="str" cm="1">
        <f t="array" ref="D23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08">
        <v>3500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 s="6">
        <f>Table1[[#This Row],[pledged]]/Table1[[#This Row],[goal]]</f>
        <v>1.0675857142857144</v>
      </c>
      <c r="Q2308" s="12">
        <f>Table1[[#This Row],[pledged]]/Table1[[#This Row],[backers_count]]</f>
        <v>51.185616438356163</v>
      </c>
      <c r="R2308" t="s">
        <v>8325</v>
      </c>
      <c r="S2308" t="s">
        <v>8329</v>
      </c>
      <c r="T2308" s="17">
        <f>(((Table1[[#This Row],[launched_at]]/60)/60)/24)+DATE(1970,1,1)</f>
        <v>40948.16815972222</v>
      </c>
      <c r="U2308" s="17">
        <f>(((Table1[[#This Row],[deadline]]/60)/60)/24)+DATE(1970,1,1)</f>
        <v>40978.16815972222</v>
      </c>
    </row>
    <row r="2309" spans="1:21">
      <c r="A2309">
        <v>2307</v>
      </c>
      <c r="B2309" s="3" t="s">
        <v>2308</v>
      </c>
      <c r="C2309" s="3" t="s">
        <v>6417</v>
      </c>
      <c r="D2309" t="str" cm="1">
        <f t="array" ref="D23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09">
        <v>1964.47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 s="6">
        <f>Table1[[#This Row],[pledged]]/Table1[[#This Row],[goal]]</f>
        <v>1.0665777537961894</v>
      </c>
      <c r="Q2309" s="12">
        <f>Table1[[#This Row],[pledged]]/Table1[[#This Row],[backers_count]]</f>
        <v>27.936800000000002</v>
      </c>
      <c r="R2309" t="s">
        <v>8325</v>
      </c>
      <c r="S2309" t="s">
        <v>8329</v>
      </c>
      <c r="T2309" s="17">
        <f>(((Table1[[#This Row],[launched_at]]/60)/60)/24)+DATE(1970,1,1)</f>
        <v>41004.802465277775</v>
      </c>
      <c r="U2309" s="17">
        <f>(((Table1[[#This Row],[deadline]]/60)/60)/24)+DATE(1970,1,1)</f>
        <v>41034.802407407406</v>
      </c>
    </row>
    <row r="2310" spans="1:21">
      <c r="A2310">
        <v>2308</v>
      </c>
      <c r="B2310" s="3" t="s">
        <v>2309</v>
      </c>
      <c r="C2310" s="3" t="s">
        <v>6418</v>
      </c>
      <c r="D2310" t="str" cm="1">
        <f t="array" ref="D23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310">
        <v>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 s="6">
        <f>Table1[[#This Row],[pledged]]/Table1[[#This Row],[goal]]</f>
        <v>1.0130622</v>
      </c>
      <c r="Q2310" s="12">
        <f>Table1[[#This Row],[pledged]]/Table1[[#This Row],[backers_count]]</f>
        <v>82.496921824104234</v>
      </c>
      <c r="R2310" t="s">
        <v>8325</v>
      </c>
      <c r="S2310" t="s">
        <v>8329</v>
      </c>
      <c r="T2310" s="17">
        <f>(((Table1[[#This Row],[launched_at]]/60)/60)/24)+DATE(1970,1,1)</f>
        <v>41851.962916666671</v>
      </c>
      <c r="U2310" s="17">
        <f>(((Table1[[#This Row],[deadline]]/60)/60)/24)+DATE(1970,1,1)</f>
        <v>41880.041666666664</v>
      </c>
    </row>
    <row r="2311" spans="1:21">
      <c r="A2311">
        <v>2309</v>
      </c>
      <c r="B2311" s="3" t="s">
        <v>2310</v>
      </c>
      <c r="C2311" s="3" t="s">
        <v>6419</v>
      </c>
      <c r="D2311" t="str" cm="1">
        <f t="array" ref="D23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311">
        <v>6000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 s="6">
        <f>Table1[[#This Row],[pledged]]/Table1[[#This Row],[goal]]</f>
        <v>1.0667450000000001</v>
      </c>
      <c r="Q2311" s="12">
        <f>Table1[[#This Row],[pledged]]/Table1[[#This Row],[backers_count]]</f>
        <v>59.817476635514019</v>
      </c>
      <c r="R2311" t="s">
        <v>8325</v>
      </c>
      <c r="S2311" t="s">
        <v>8329</v>
      </c>
      <c r="T2311" s="17">
        <f>(((Table1[[#This Row],[launched_at]]/60)/60)/24)+DATE(1970,1,1)</f>
        <v>41307.987696759257</v>
      </c>
      <c r="U2311" s="17">
        <f>(((Table1[[#This Row],[deadline]]/60)/60)/24)+DATE(1970,1,1)</f>
        <v>41342.987696759257</v>
      </c>
    </row>
    <row r="2312" spans="1:21">
      <c r="A2312">
        <v>2310</v>
      </c>
      <c r="B2312" s="3" t="s">
        <v>2311</v>
      </c>
      <c r="C2312" s="3" t="s">
        <v>6420</v>
      </c>
      <c r="D2312" t="str" cm="1">
        <f t="array" ref="D23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312">
        <v>18500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 s="6">
        <f>Table1[[#This Row],[pledged]]/Table1[[#This Row],[goal]]</f>
        <v>4.288397837837838</v>
      </c>
      <c r="Q2312" s="12">
        <f>Table1[[#This Row],[pledged]]/Table1[[#This Row],[backers_count]]</f>
        <v>64.816470588235291</v>
      </c>
      <c r="R2312" t="s">
        <v>8325</v>
      </c>
      <c r="S2312" t="s">
        <v>8329</v>
      </c>
      <c r="T2312" s="17">
        <f>(((Table1[[#This Row],[launched_at]]/60)/60)/24)+DATE(1970,1,1)</f>
        <v>41324.79415509259</v>
      </c>
      <c r="U2312" s="17">
        <f>(((Table1[[#This Row],[deadline]]/60)/60)/24)+DATE(1970,1,1)</f>
        <v>41354.752488425926</v>
      </c>
    </row>
    <row r="2313" spans="1:21">
      <c r="A2313">
        <v>2311</v>
      </c>
      <c r="B2313" s="3" t="s">
        <v>2312</v>
      </c>
      <c r="C2313" s="3" t="s">
        <v>6421</v>
      </c>
      <c r="D2313" t="str" cm="1">
        <f t="array" ref="D23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313">
        <v>9000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 s="6">
        <f>Table1[[#This Row],[pledged]]/Table1[[#This Row],[goal]]</f>
        <v>1.0411111111111111</v>
      </c>
      <c r="Q2313" s="12">
        <f>Table1[[#This Row],[pledged]]/Table1[[#This Row],[backers_count]]</f>
        <v>90.09615384615384</v>
      </c>
      <c r="R2313" t="s">
        <v>8325</v>
      </c>
      <c r="S2313" t="s">
        <v>8329</v>
      </c>
      <c r="T2313" s="17">
        <f>(((Table1[[#This Row],[launched_at]]/60)/60)/24)+DATE(1970,1,1)</f>
        <v>41736.004502314812</v>
      </c>
      <c r="U2313" s="17">
        <f>(((Table1[[#This Row],[deadline]]/60)/60)/24)+DATE(1970,1,1)</f>
        <v>41766.004502314812</v>
      </c>
    </row>
    <row r="2314" spans="1:21">
      <c r="A2314">
        <v>2312</v>
      </c>
      <c r="B2314" s="3" t="s">
        <v>2313</v>
      </c>
      <c r="C2314" s="3" t="s">
        <v>6422</v>
      </c>
      <c r="D2314" t="str" cm="1">
        <f t="array" ref="D23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14">
        <v>3000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 s="6">
        <f>Table1[[#This Row],[pledged]]/Table1[[#This Row],[goal]]</f>
        <v>1.0786666666666667</v>
      </c>
      <c r="Q2314" s="12">
        <f>Table1[[#This Row],[pledged]]/Table1[[#This Row],[backers_count]]</f>
        <v>40.962025316455694</v>
      </c>
      <c r="R2314" t="s">
        <v>8325</v>
      </c>
      <c r="S2314" t="s">
        <v>8329</v>
      </c>
      <c r="T2314" s="17">
        <f>(((Table1[[#This Row],[launched_at]]/60)/60)/24)+DATE(1970,1,1)</f>
        <v>41716.632847222223</v>
      </c>
      <c r="U2314" s="17">
        <f>(((Table1[[#This Row],[deadline]]/60)/60)/24)+DATE(1970,1,1)</f>
        <v>41747.958333333336</v>
      </c>
    </row>
    <row r="2315" spans="1:21">
      <c r="A2315">
        <v>2313</v>
      </c>
      <c r="B2315" s="3" t="s">
        <v>2314</v>
      </c>
      <c r="C2315" s="3" t="s">
        <v>6423</v>
      </c>
      <c r="D2315" t="str" cm="1">
        <f t="array" ref="D23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315">
        <v>5000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 s="6">
        <f>Table1[[#This Row],[pledged]]/Table1[[#This Row],[goal]]</f>
        <v>1.7584040000000001</v>
      </c>
      <c r="Q2315" s="12">
        <f>Table1[[#This Row],[pledged]]/Table1[[#This Row],[backers_count]]</f>
        <v>56.000127388535034</v>
      </c>
      <c r="R2315" t="s">
        <v>8325</v>
      </c>
      <c r="S2315" t="s">
        <v>8329</v>
      </c>
      <c r="T2315" s="17">
        <f>(((Table1[[#This Row],[launched_at]]/60)/60)/24)+DATE(1970,1,1)</f>
        <v>41002.958634259259</v>
      </c>
      <c r="U2315" s="17">
        <f>(((Table1[[#This Row],[deadline]]/60)/60)/24)+DATE(1970,1,1)</f>
        <v>41032.958634259259</v>
      </c>
    </row>
    <row r="2316" spans="1:21">
      <c r="A2316">
        <v>2314</v>
      </c>
      <c r="B2316" s="3" t="s">
        <v>2315</v>
      </c>
      <c r="C2316" s="3" t="s">
        <v>6424</v>
      </c>
      <c r="D2316" t="str" cm="1">
        <f t="array" ref="D23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16">
        <v>1200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 s="6">
        <f>Table1[[#This Row],[pledged]]/Table1[[#This Row],[goal]]</f>
        <v>1.5697000000000001</v>
      </c>
      <c r="Q2316" s="12">
        <f>Table1[[#This Row],[pledged]]/Table1[[#This Row],[backers_count]]</f>
        <v>37.672800000000002</v>
      </c>
      <c r="R2316" t="s">
        <v>8325</v>
      </c>
      <c r="S2316" t="s">
        <v>8329</v>
      </c>
      <c r="T2316" s="17">
        <f>(((Table1[[#This Row],[launched_at]]/60)/60)/24)+DATE(1970,1,1)</f>
        <v>41037.551585648151</v>
      </c>
      <c r="U2316" s="17">
        <f>(((Table1[[#This Row],[deadline]]/60)/60)/24)+DATE(1970,1,1)</f>
        <v>41067.551585648151</v>
      </c>
    </row>
    <row r="2317" spans="1:21">
      <c r="A2317">
        <v>2315</v>
      </c>
      <c r="B2317" s="3" t="s">
        <v>2316</v>
      </c>
      <c r="C2317" s="3" t="s">
        <v>6425</v>
      </c>
      <c r="D2317" t="str" cm="1">
        <f t="array" ref="D23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17">
        <v>2500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 s="6">
        <f>Table1[[#This Row],[pledged]]/Table1[[#This Row],[goal]]</f>
        <v>1.026</v>
      </c>
      <c r="Q2317" s="12">
        <f>Table1[[#This Row],[pledged]]/Table1[[#This Row],[backers_count]]</f>
        <v>40.078125</v>
      </c>
      <c r="R2317" t="s">
        <v>8325</v>
      </c>
      <c r="S2317" t="s">
        <v>8329</v>
      </c>
      <c r="T2317" s="17">
        <f>(((Table1[[#This Row],[launched_at]]/60)/60)/24)+DATE(1970,1,1)</f>
        <v>41004.72619212963</v>
      </c>
      <c r="U2317" s="17">
        <f>(((Table1[[#This Row],[deadline]]/60)/60)/24)+DATE(1970,1,1)</f>
        <v>41034.72619212963</v>
      </c>
    </row>
    <row r="2318" spans="1:21">
      <c r="A2318">
        <v>2316</v>
      </c>
      <c r="B2318" s="3" t="s">
        <v>2317</v>
      </c>
      <c r="C2318" s="3" t="s">
        <v>6426</v>
      </c>
      <c r="D2318" t="str" cm="1">
        <f t="array" ref="D23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318">
        <v>15000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 s="6">
        <f>Table1[[#This Row],[pledged]]/Table1[[#This Row],[goal]]</f>
        <v>1.0404266666666666</v>
      </c>
      <c r="Q2318" s="12">
        <f>Table1[[#This Row],[pledged]]/Table1[[#This Row],[backers_count]]</f>
        <v>78.031999999999996</v>
      </c>
      <c r="R2318" t="s">
        <v>8325</v>
      </c>
      <c r="S2318" t="s">
        <v>8329</v>
      </c>
      <c r="T2318" s="17">
        <f>(((Table1[[#This Row],[launched_at]]/60)/60)/24)+DATE(1970,1,1)</f>
        <v>40079.725115740745</v>
      </c>
      <c r="U2318" s="17">
        <f>(((Table1[[#This Row],[deadline]]/60)/60)/24)+DATE(1970,1,1)</f>
        <v>40156.76666666667</v>
      </c>
    </row>
    <row r="2319" spans="1:21">
      <c r="A2319">
        <v>2317</v>
      </c>
      <c r="B2319" s="3" t="s">
        <v>2318</v>
      </c>
      <c r="C2319" s="3" t="s">
        <v>6427</v>
      </c>
      <c r="D2319" t="str" cm="1">
        <f t="array" ref="D23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319">
        <v>400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 s="6">
        <f>Table1[[#This Row],[pledged]]/Table1[[#This Row],[goal]]</f>
        <v>1.04</v>
      </c>
      <c r="Q2319" s="12">
        <f>Table1[[#This Row],[pledged]]/Table1[[#This Row],[backers_count]]</f>
        <v>18.90909090909091</v>
      </c>
      <c r="R2319" t="s">
        <v>8325</v>
      </c>
      <c r="S2319" t="s">
        <v>8329</v>
      </c>
      <c r="T2319" s="17">
        <f>(((Table1[[#This Row],[launched_at]]/60)/60)/24)+DATE(1970,1,1)</f>
        <v>40192.542233796295</v>
      </c>
      <c r="U2319" s="17">
        <f>(((Table1[[#This Row],[deadline]]/60)/60)/24)+DATE(1970,1,1)</f>
        <v>40224.208333333336</v>
      </c>
    </row>
    <row r="2320" spans="1:21">
      <c r="A2320">
        <v>2318</v>
      </c>
      <c r="B2320" s="3" t="s">
        <v>2319</v>
      </c>
      <c r="C2320" s="3" t="s">
        <v>6428</v>
      </c>
      <c r="D2320" t="str" cm="1">
        <f t="array" ref="D23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320">
        <v>5000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 s="6">
        <f>Table1[[#This Row],[pledged]]/Table1[[#This Row],[goal]]</f>
        <v>1.2105999999999999</v>
      </c>
      <c r="Q2320" s="12">
        <f>Table1[[#This Row],[pledged]]/Table1[[#This Row],[backers_count]]</f>
        <v>37.134969325153371</v>
      </c>
      <c r="R2320" t="s">
        <v>8325</v>
      </c>
      <c r="S2320" t="s">
        <v>8329</v>
      </c>
      <c r="T2320" s="17">
        <f>(((Table1[[#This Row],[launched_at]]/60)/60)/24)+DATE(1970,1,1)</f>
        <v>40050.643680555557</v>
      </c>
      <c r="U2320" s="17">
        <f>(((Table1[[#This Row],[deadline]]/60)/60)/24)+DATE(1970,1,1)</f>
        <v>40082.165972222225</v>
      </c>
    </row>
    <row r="2321" spans="1:21">
      <c r="A2321">
        <v>2319</v>
      </c>
      <c r="B2321" s="3" t="s">
        <v>2320</v>
      </c>
      <c r="C2321" s="3" t="s">
        <v>6429</v>
      </c>
      <c r="D2321" t="str" cm="1">
        <f t="array" ref="D23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21">
        <v>3000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 s="6">
        <f>Table1[[#This Row],[pledged]]/Table1[[#This Row],[goal]]</f>
        <v>1.077</v>
      </c>
      <c r="Q2321" s="12">
        <f>Table1[[#This Row],[pledged]]/Table1[[#This Row],[backers_count]]</f>
        <v>41.961038961038959</v>
      </c>
      <c r="R2321" t="s">
        <v>8325</v>
      </c>
      <c r="S2321" t="s">
        <v>8329</v>
      </c>
      <c r="T2321" s="17">
        <f>(((Table1[[#This Row],[launched_at]]/60)/60)/24)+DATE(1970,1,1)</f>
        <v>41593.082002314812</v>
      </c>
      <c r="U2321" s="17">
        <f>(((Table1[[#This Row],[deadline]]/60)/60)/24)+DATE(1970,1,1)</f>
        <v>41623.082002314812</v>
      </c>
    </row>
    <row r="2322" spans="1:21">
      <c r="A2322">
        <v>2320</v>
      </c>
      <c r="B2322" s="3" t="s">
        <v>2321</v>
      </c>
      <c r="C2322" s="3" t="s">
        <v>6430</v>
      </c>
      <c r="D2322" t="str" cm="1">
        <f t="array" ref="D23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322">
        <v>5000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 s="6">
        <f>Table1[[#This Row],[pledged]]/Table1[[#This Row],[goal]]</f>
        <v>1.0866</v>
      </c>
      <c r="Q2322" s="12">
        <f>Table1[[#This Row],[pledged]]/Table1[[#This Row],[backers_count]]</f>
        <v>61.044943820224717</v>
      </c>
      <c r="R2322" t="s">
        <v>8325</v>
      </c>
      <c r="S2322" t="s">
        <v>8329</v>
      </c>
      <c r="T2322" s="17">
        <f>(((Table1[[#This Row],[launched_at]]/60)/60)/24)+DATE(1970,1,1)</f>
        <v>41696.817129629628</v>
      </c>
      <c r="U2322" s="17">
        <f>(((Table1[[#This Row],[deadline]]/60)/60)/24)+DATE(1970,1,1)</f>
        <v>41731.775462962964</v>
      </c>
    </row>
    <row r="2323" spans="1:21">
      <c r="A2323">
        <v>2321</v>
      </c>
      <c r="B2323" s="3" t="s">
        <v>2322</v>
      </c>
      <c r="C2323" s="3" t="s">
        <v>6431</v>
      </c>
      <c r="D2323" t="str" cm="1">
        <f t="array" ref="D23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323">
        <v>10557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 s="6">
        <f>Table1[[#This Row],[pledged]]/Table1[[#This Row],[goal]]</f>
        <v>0.39120962394619685</v>
      </c>
      <c r="Q2323" s="12">
        <f>Table1[[#This Row],[pledged]]/Table1[[#This Row],[backers_count]]</f>
        <v>64.53125</v>
      </c>
      <c r="R2323" t="s">
        <v>8336</v>
      </c>
      <c r="S2323" t="s">
        <v>8352</v>
      </c>
      <c r="T2323" s="17">
        <f>(((Table1[[#This Row],[launched_at]]/60)/60)/24)+DATE(1970,1,1)</f>
        <v>42799.260428240741</v>
      </c>
      <c r="U2323" s="17">
        <f>(((Table1[[#This Row],[deadline]]/60)/60)/24)+DATE(1970,1,1)</f>
        <v>42829.21876157407</v>
      </c>
    </row>
    <row r="2324" spans="1:21">
      <c r="A2324">
        <v>2322</v>
      </c>
      <c r="B2324" s="3" t="s">
        <v>2323</v>
      </c>
      <c r="C2324" s="3" t="s">
        <v>6432</v>
      </c>
      <c r="D2324" t="str" cm="1">
        <f t="array" ref="D23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24">
        <v>2700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 s="6">
        <f>Table1[[#This Row],[pledged]]/Table1[[#This Row],[goal]]</f>
        <v>3.1481481481481478E-2</v>
      </c>
      <c r="Q2324" s="12">
        <f>Table1[[#This Row],[pledged]]/Table1[[#This Row],[backers_count]]</f>
        <v>21.25</v>
      </c>
      <c r="R2324" t="s">
        <v>8336</v>
      </c>
      <c r="S2324" t="s">
        <v>8352</v>
      </c>
      <c r="T2324" s="17">
        <f>(((Table1[[#This Row],[launched_at]]/60)/60)/24)+DATE(1970,1,1)</f>
        <v>42804.895474537043</v>
      </c>
      <c r="U2324" s="17">
        <f>(((Table1[[#This Row],[deadline]]/60)/60)/24)+DATE(1970,1,1)</f>
        <v>42834.853807870371</v>
      </c>
    </row>
    <row r="2325" spans="1:21">
      <c r="A2325">
        <v>2323</v>
      </c>
      <c r="B2325" s="3" t="s">
        <v>2324</v>
      </c>
      <c r="C2325" s="3" t="s">
        <v>6433</v>
      </c>
      <c r="D2325" t="str" cm="1">
        <f t="array" ref="D23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325">
        <v>250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 s="6">
        <f>Table1[[#This Row],[pledged]]/Table1[[#This Row],[goal]]</f>
        <v>0.48</v>
      </c>
      <c r="Q2325" s="12">
        <f>Table1[[#This Row],[pledged]]/Table1[[#This Row],[backers_count]]</f>
        <v>30</v>
      </c>
      <c r="R2325" t="s">
        <v>8336</v>
      </c>
      <c r="S2325" t="s">
        <v>8352</v>
      </c>
      <c r="T2325" s="17">
        <f>(((Table1[[#This Row],[launched_at]]/60)/60)/24)+DATE(1970,1,1)</f>
        <v>42807.755173611105</v>
      </c>
      <c r="U2325" s="17">
        <f>(((Table1[[#This Row],[deadline]]/60)/60)/24)+DATE(1970,1,1)</f>
        <v>42814.755173611105</v>
      </c>
    </row>
    <row r="2326" spans="1:21">
      <c r="A2326">
        <v>2324</v>
      </c>
      <c r="B2326" s="3" t="s">
        <v>2325</v>
      </c>
      <c r="C2326" s="3" t="s">
        <v>6434</v>
      </c>
      <c r="D2326" t="str" cm="1">
        <f t="array" ref="D23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326">
        <v>7500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 s="6">
        <f>Table1[[#This Row],[pledged]]/Table1[[#This Row],[goal]]</f>
        <v>0.20733333333333334</v>
      </c>
      <c r="Q2326" s="12">
        <f>Table1[[#This Row],[pledged]]/Table1[[#This Row],[backers_count]]</f>
        <v>25.491803278688526</v>
      </c>
      <c r="R2326" t="s">
        <v>8336</v>
      </c>
      <c r="S2326" t="s">
        <v>8352</v>
      </c>
      <c r="T2326" s="17">
        <f>(((Table1[[#This Row],[launched_at]]/60)/60)/24)+DATE(1970,1,1)</f>
        <v>42790.885243055556</v>
      </c>
      <c r="U2326" s="17">
        <f>(((Table1[[#This Row],[deadline]]/60)/60)/24)+DATE(1970,1,1)</f>
        <v>42820.843576388885</v>
      </c>
    </row>
    <row r="2327" spans="1:21">
      <c r="A2327">
        <v>2325</v>
      </c>
      <c r="B2327" s="3" t="s">
        <v>2326</v>
      </c>
      <c r="C2327" s="3" t="s">
        <v>6435</v>
      </c>
      <c r="D2327" t="str" cm="1">
        <f t="array" ref="D23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27">
        <v>1000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 s="6">
        <f>Table1[[#This Row],[pledged]]/Table1[[#This Row],[goal]]</f>
        <v>0.08</v>
      </c>
      <c r="Q2327" s="12">
        <f>Table1[[#This Row],[pledged]]/Table1[[#This Row],[backers_count]]</f>
        <v>11.428571428571429</v>
      </c>
      <c r="R2327" t="s">
        <v>8336</v>
      </c>
      <c r="S2327" t="s">
        <v>8352</v>
      </c>
      <c r="T2327" s="17">
        <f>(((Table1[[#This Row],[launched_at]]/60)/60)/24)+DATE(1970,1,1)</f>
        <v>42794.022349537037</v>
      </c>
      <c r="U2327" s="17">
        <f>(((Table1[[#This Row],[deadline]]/60)/60)/24)+DATE(1970,1,1)</f>
        <v>42823.980682870373</v>
      </c>
    </row>
    <row r="2328" spans="1:21">
      <c r="A2328">
        <v>2326</v>
      </c>
      <c r="B2328" s="3" t="s">
        <v>2327</v>
      </c>
      <c r="C2328" s="3" t="s">
        <v>6436</v>
      </c>
      <c r="D2328" t="str" cm="1">
        <f t="array" ref="D23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328">
        <v>15000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 s="6">
        <f>Table1[[#This Row],[pledged]]/Table1[[#This Row],[goal]]</f>
        <v>7.1999999999999998E-3</v>
      </c>
      <c r="Q2328" s="12">
        <f>Table1[[#This Row],[pledged]]/Table1[[#This Row],[backers_count]]</f>
        <v>108</v>
      </c>
      <c r="R2328" t="s">
        <v>8336</v>
      </c>
      <c r="S2328" t="s">
        <v>8352</v>
      </c>
      <c r="T2328" s="17">
        <f>(((Table1[[#This Row],[launched_at]]/60)/60)/24)+DATE(1970,1,1)</f>
        <v>42804.034120370372</v>
      </c>
      <c r="U2328" s="17">
        <f>(((Table1[[#This Row],[deadline]]/60)/60)/24)+DATE(1970,1,1)</f>
        <v>42855.708333333328</v>
      </c>
    </row>
    <row r="2329" spans="1:21">
      <c r="A2329">
        <v>2327</v>
      </c>
      <c r="B2329" s="3" t="s">
        <v>2328</v>
      </c>
      <c r="C2329" s="3" t="s">
        <v>6437</v>
      </c>
      <c r="D2329" t="str" cm="1">
        <f t="array" ref="D23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329">
        <v>35000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 s="6">
        <f>Table1[[#This Row],[pledged]]/Table1[[#This Row],[goal]]</f>
        <v>5.2609431428571432</v>
      </c>
      <c r="Q2329" s="12">
        <f>Table1[[#This Row],[pledged]]/Table1[[#This Row],[backers_count]]</f>
        <v>54.883162444113267</v>
      </c>
      <c r="R2329" t="s">
        <v>8336</v>
      </c>
      <c r="S2329" t="s">
        <v>8352</v>
      </c>
      <c r="T2329" s="17">
        <f>(((Table1[[#This Row],[launched_at]]/60)/60)/24)+DATE(1970,1,1)</f>
        <v>41842.917129629634</v>
      </c>
      <c r="U2329" s="17">
        <f>(((Table1[[#This Row],[deadline]]/60)/60)/24)+DATE(1970,1,1)</f>
        <v>41877.917129629634</v>
      </c>
    </row>
    <row r="2330" spans="1:21" ht="43.2">
      <c r="A2330">
        <v>2328</v>
      </c>
      <c r="B2330" s="3" t="s">
        <v>2329</v>
      </c>
      <c r="C2330" s="3" t="s">
        <v>6438</v>
      </c>
      <c r="D2330" t="str" cm="1">
        <f t="array" ref="D23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330">
        <v>10000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 s="6">
        <f>Table1[[#This Row],[pledged]]/Table1[[#This Row],[goal]]</f>
        <v>2.5445000000000002</v>
      </c>
      <c r="Q2330" s="12">
        <f>Table1[[#This Row],[pledged]]/Table1[[#This Row],[backers_count]]</f>
        <v>47.383612662942269</v>
      </c>
      <c r="R2330" t="s">
        <v>8336</v>
      </c>
      <c r="S2330" t="s">
        <v>8352</v>
      </c>
      <c r="T2330" s="17">
        <f>(((Table1[[#This Row],[launched_at]]/60)/60)/24)+DATE(1970,1,1)</f>
        <v>42139.781678240746</v>
      </c>
      <c r="U2330" s="17">
        <f>(((Table1[[#This Row],[deadline]]/60)/60)/24)+DATE(1970,1,1)</f>
        <v>42169.781678240746</v>
      </c>
    </row>
    <row r="2331" spans="1:21">
      <c r="A2331">
        <v>2329</v>
      </c>
      <c r="B2331" s="3" t="s">
        <v>2330</v>
      </c>
      <c r="C2331" s="3" t="s">
        <v>6439</v>
      </c>
      <c r="D2331" t="str" cm="1">
        <f t="array" ref="D23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331">
        <v>25000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 s="6">
        <f>Table1[[#This Row],[pledged]]/Table1[[#This Row],[goal]]</f>
        <v>1.0591999999999999</v>
      </c>
      <c r="Q2331" s="12">
        <f>Table1[[#This Row],[pledged]]/Table1[[#This Row],[backers_count]]</f>
        <v>211.84</v>
      </c>
      <c r="R2331" t="s">
        <v>8336</v>
      </c>
      <c r="S2331" t="s">
        <v>8352</v>
      </c>
      <c r="T2331" s="17">
        <f>(((Table1[[#This Row],[launched_at]]/60)/60)/24)+DATE(1970,1,1)</f>
        <v>41807.624374999999</v>
      </c>
      <c r="U2331" s="17">
        <f>(((Table1[[#This Row],[deadline]]/60)/60)/24)+DATE(1970,1,1)</f>
        <v>41837.624374999999</v>
      </c>
    </row>
    <row r="2332" spans="1:21">
      <c r="A2332">
        <v>2330</v>
      </c>
      <c r="B2332" s="3" t="s">
        <v>2331</v>
      </c>
      <c r="C2332" s="3" t="s">
        <v>6440</v>
      </c>
      <c r="D2332" t="str" cm="1">
        <f t="array" ref="D23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332">
        <v>35000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 s="6">
        <f>Table1[[#This Row],[pledged]]/Table1[[#This Row],[goal]]</f>
        <v>1.0242285714285715</v>
      </c>
      <c r="Q2332" s="12">
        <f>Table1[[#This Row],[pledged]]/Table1[[#This Row],[backers_count]]</f>
        <v>219.92638036809817</v>
      </c>
      <c r="R2332" t="s">
        <v>8336</v>
      </c>
      <c r="S2332" t="s">
        <v>8352</v>
      </c>
      <c r="T2332" s="17">
        <f>(((Table1[[#This Row],[launched_at]]/60)/60)/24)+DATE(1970,1,1)</f>
        <v>42332.89980324074</v>
      </c>
      <c r="U2332" s="17">
        <f>(((Table1[[#This Row],[deadline]]/60)/60)/24)+DATE(1970,1,1)</f>
        <v>42363</v>
      </c>
    </row>
    <row r="2333" spans="1:21">
      <c r="A2333">
        <v>2331</v>
      </c>
      <c r="B2333" s="3" t="s">
        <v>2332</v>
      </c>
      <c r="C2333" s="3" t="s">
        <v>6441</v>
      </c>
      <c r="D2333" t="str" cm="1">
        <f t="array" ref="D23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333">
        <v>8000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 s="6">
        <f>Table1[[#This Row],[pledged]]/Table1[[#This Row],[goal]]</f>
        <v>1.4431375</v>
      </c>
      <c r="Q2333" s="12">
        <f>Table1[[#This Row],[pledged]]/Table1[[#This Row],[backers_count]]</f>
        <v>40.795406360424032</v>
      </c>
      <c r="R2333" t="s">
        <v>8336</v>
      </c>
      <c r="S2333" t="s">
        <v>8352</v>
      </c>
      <c r="T2333" s="17">
        <f>(((Table1[[#This Row],[launched_at]]/60)/60)/24)+DATE(1970,1,1)</f>
        <v>41839.005671296298</v>
      </c>
      <c r="U2333" s="17">
        <f>(((Table1[[#This Row],[deadline]]/60)/60)/24)+DATE(1970,1,1)</f>
        <v>41869.005671296298</v>
      </c>
    </row>
    <row r="2334" spans="1:21">
      <c r="A2334">
        <v>2332</v>
      </c>
      <c r="B2334" s="3" t="s">
        <v>2333</v>
      </c>
      <c r="C2334" s="3" t="s">
        <v>6442</v>
      </c>
      <c r="D2334" t="str" cm="1">
        <f t="array" ref="D23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334">
        <v>25000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 s="6">
        <f>Table1[[#This Row],[pledged]]/Table1[[#This Row],[goal]]</f>
        <v>1.06308</v>
      </c>
      <c r="Q2334" s="12">
        <f>Table1[[#This Row],[pledged]]/Table1[[#This Row],[backers_count]]</f>
        <v>75.502840909090907</v>
      </c>
      <c r="R2334" t="s">
        <v>8336</v>
      </c>
      <c r="S2334" t="s">
        <v>8352</v>
      </c>
      <c r="T2334" s="17">
        <f>(((Table1[[#This Row],[launched_at]]/60)/60)/24)+DATE(1970,1,1)</f>
        <v>42011.628136574072</v>
      </c>
      <c r="U2334" s="17">
        <f>(((Table1[[#This Row],[deadline]]/60)/60)/24)+DATE(1970,1,1)</f>
        <v>42041.628136574072</v>
      </c>
    </row>
    <row r="2335" spans="1:21">
      <c r="A2335">
        <v>2333</v>
      </c>
      <c r="B2335" s="3" t="s">
        <v>2334</v>
      </c>
      <c r="C2335" s="3" t="s">
        <v>6443</v>
      </c>
      <c r="D2335" t="str" cm="1">
        <f t="array" ref="D23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335">
        <v>600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 s="6">
        <f>Table1[[#This Row],[pledged]]/Table1[[#This Row],[goal]]</f>
        <v>2.1216666666666666</v>
      </c>
      <c r="Q2335" s="12">
        <f>Table1[[#This Row],[pledged]]/Table1[[#This Row],[backers_count]]</f>
        <v>13.542553191489361</v>
      </c>
      <c r="R2335" t="s">
        <v>8336</v>
      </c>
      <c r="S2335" t="s">
        <v>8352</v>
      </c>
      <c r="T2335" s="17">
        <f>(((Table1[[#This Row],[launched_at]]/60)/60)/24)+DATE(1970,1,1)</f>
        <v>41767.650347222225</v>
      </c>
      <c r="U2335" s="17">
        <f>(((Table1[[#This Row],[deadline]]/60)/60)/24)+DATE(1970,1,1)</f>
        <v>41788.743055555555</v>
      </c>
    </row>
    <row r="2336" spans="1:21">
      <c r="A2336">
        <v>2334</v>
      </c>
      <c r="B2336" s="3" t="s">
        <v>2335</v>
      </c>
      <c r="C2336" s="3" t="s">
        <v>6444</v>
      </c>
      <c r="D2336" t="str" cm="1">
        <f t="array" ref="D23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36">
        <v>4000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 s="6">
        <f>Table1[[#This Row],[pledged]]/Table1[[#This Row],[goal]]</f>
        <v>1.0195000000000001</v>
      </c>
      <c r="Q2336" s="12">
        <f>Table1[[#This Row],[pledged]]/Table1[[#This Row],[backers_count]]</f>
        <v>60.865671641791046</v>
      </c>
      <c r="R2336" t="s">
        <v>8336</v>
      </c>
      <c r="S2336" t="s">
        <v>8352</v>
      </c>
      <c r="T2336" s="17">
        <f>(((Table1[[#This Row],[launched_at]]/60)/60)/24)+DATE(1970,1,1)</f>
        <v>41918.670115740737</v>
      </c>
      <c r="U2336" s="17">
        <f>(((Table1[[#This Row],[deadline]]/60)/60)/24)+DATE(1970,1,1)</f>
        <v>41948.731944444444</v>
      </c>
    </row>
    <row r="2337" spans="1:21">
      <c r="A2337">
        <v>2335</v>
      </c>
      <c r="B2337" s="3" t="s">
        <v>2336</v>
      </c>
      <c r="C2337" s="3" t="s">
        <v>6445</v>
      </c>
      <c r="D2337" t="str" cm="1">
        <f t="array" ref="D23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337">
        <v>25000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 s="6">
        <f>Table1[[#This Row],[pledged]]/Table1[[#This Row],[goal]]</f>
        <v>1.0227200000000001</v>
      </c>
      <c r="Q2337" s="12">
        <f>Table1[[#This Row],[pledged]]/Table1[[#This Row],[backers_count]]</f>
        <v>115.69230769230769</v>
      </c>
      <c r="R2337" t="s">
        <v>8336</v>
      </c>
      <c r="S2337" t="s">
        <v>8352</v>
      </c>
      <c r="T2337" s="17">
        <f>(((Table1[[#This Row],[launched_at]]/60)/60)/24)+DATE(1970,1,1)</f>
        <v>41771.572256944448</v>
      </c>
      <c r="U2337" s="17">
        <f>(((Table1[[#This Row],[deadline]]/60)/60)/24)+DATE(1970,1,1)</f>
        <v>41801.572256944448</v>
      </c>
    </row>
    <row r="2338" spans="1:21">
      <c r="A2338">
        <v>2336</v>
      </c>
      <c r="B2338" s="3" t="s">
        <v>2337</v>
      </c>
      <c r="C2338" s="3" t="s">
        <v>6446</v>
      </c>
      <c r="D2338" t="str" cm="1">
        <f t="array" ref="D23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338">
        <v>20000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 s="6">
        <f>Table1[[#This Row],[pledged]]/Table1[[#This Row],[goal]]</f>
        <v>5.2073254999999996</v>
      </c>
      <c r="Q2338" s="12">
        <f>Table1[[#This Row],[pledged]]/Table1[[#This Row],[backers_count]]</f>
        <v>48.104623556581984</v>
      </c>
      <c r="R2338" t="s">
        <v>8336</v>
      </c>
      <c r="S2338" t="s">
        <v>8352</v>
      </c>
      <c r="T2338" s="17">
        <f>(((Table1[[#This Row],[launched_at]]/60)/60)/24)+DATE(1970,1,1)</f>
        <v>41666.924710648149</v>
      </c>
      <c r="U2338" s="17">
        <f>(((Table1[[#This Row],[deadline]]/60)/60)/24)+DATE(1970,1,1)</f>
        <v>41706.924710648149</v>
      </c>
    </row>
    <row r="2339" spans="1:21">
      <c r="A2339">
        <v>2337</v>
      </c>
      <c r="B2339" s="3" t="s">
        <v>2338</v>
      </c>
      <c r="C2339" s="3" t="s">
        <v>6447</v>
      </c>
      <c r="D2339" t="str" cm="1">
        <f t="array" ref="D23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339">
        <v>12000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 s="6">
        <f>Table1[[#This Row],[pledged]]/Table1[[#This Row],[goal]]</f>
        <v>1.1065833333333333</v>
      </c>
      <c r="Q2339" s="12">
        <f>Table1[[#This Row],[pledged]]/Table1[[#This Row],[backers_count]]</f>
        <v>74.184357541899445</v>
      </c>
      <c r="R2339" t="s">
        <v>8336</v>
      </c>
      <c r="S2339" t="s">
        <v>8352</v>
      </c>
      <c r="T2339" s="17">
        <f>(((Table1[[#This Row],[launched_at]]/60)/60)/24)+DATE(1970,1,1)</f>
        <v>41786.640543981484</v>
      </c>
      <c r="U2339" s="17">
        <f>(((Table1[[#This Row],[deadline]]/60)/60)/24)+DATE(1970,1,1)</f>
        <v>41816.640543981484</v>
      </c>
    </row>
    <row r="2340" spans="1:21">
      <c r="A2340">
        <v>2338</v>
      </c>
      <c r="B2340" s="3" t="s">
        <v>2339</v>
      </c>
      <c r="C2340" s="3" t="s">
        <v>6448</v>
      </c>
      <c r="D2340" t="str" cm="1">
        <f t="array" ref="D23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340">
        <v>15000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 s="6">
        <f>Table1[[#This Row],[pledged]]/Table1[[#This Row],[goal]]</f>
        <v>1.0114333333333334</v>
      </c>
      <c r="Q2340" s="12">
        <f>Table1[[#This Row],[pledged]]/Table1[[#This Row],[backers_count]]</f>
        <v>123.34552845528455</v>
      </c>
      <c r="R2340" t="s">
        <v>8336</v>
      </c>
      <c r="S2340" t="s">
        <v>8352</v>
      </c>
      <c r="T2340" s="17">
        <f>(((Table1[[#This Row],[launched_at]]/60)/60)/24)+DATE(1970,1,1)</f>
        <v>41789.896805555552</v>
      </c>
      <c r="U2340" s="17">
        <f>(((Table1[[#This Row],[deadline]]/60)/60)/24)+DATE(1970,1,1)</f>
        <v>41819.896805555552</v>
      </c>
    </row>
    <row r="2341" spans="1:21">
      <c r="A2341">
        <v>2339</v>
      </c>
      <c r="B2341" s="3" t="s">
        <v>2340</v>
      </c>
      <c r="C2341" s="3" t="s">
        <v>6449</v>
      </c>
      <c r="D2341" t="str" cm="1">
        <f t="array" ref="D23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341">
        <v>25000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 s="6">
        <f>Table1[[#This Row],[pledged]]/Table1[[#This Row],[goal]]</f>
        <v>2.9420799999999998</v>
      </c>
      <c r="Q2341" s="12">
        <f>Table1[[#This Row],[pledged]]/Table1[[#This Row],[backers_count]]</f>
        <v>66.623188405797094</v>
      </c>
      <c r="R2341" t="s">
        <v>8336</v>
      </c>
      <c r="S2341" t="s">
        <v>8352</v>
      </c>
      <c r="T2341" s="17">
        <f>(((Table1[[#This Row],[launched_at]]/60)/60)/24)+DATE(1970,1,1)</f>
        <v>42692.79987268518</v>
      </c>
      <c r="U2341" s="17">
        <f>(((Table1[[#This Row],[deadline]]/60)/60)/24)+DATE(1970,1,1)</f>
        <v>42723.332638888889</v>
      </c>
    </row>
    <row r="2342" spans="1:21">
      <c r="A2342">
        <v>2340</v>
      </c>
      <c r="B2342" s="3" t="s">
        <v>2341</v>
      </c>
      <c r="C2342" s="3" t="s">
        <v>6450</v>
      </c>
      <c r="D2342" t="str" cm="1">
        <f t="array" ref="D23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2342">
        <v>40000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 s="6">
        <f>Table1[[#This Row],[pledged]]/Table1[[#This Row],[goal]]</f>
        <v>1.0577749999999999</v>
      </c>
      <c r="Q2342" s="12">
        <f>Table1[[#This Row],[pledged]]/Table1[[#This Row],[backers_count]]</f>
        <v>104.99007444168734</v>
      </c>
      <c r="R2342" t="s">
        <v>8336</v>
      </c>
      <c r="S2342" t="s">
        <v>8352</v>
      </c>
      <c r="T2342" s="17">
        <f>(((Table1[[#This Row],[launched_at]]/60)/60)/24)+DATE(1970,1,1)</f>
        <v>42643.642800925925</v>
      </c>
      <c r="U2342" s="17">
        <f>(((Table1[[#This Row],[deadline]]/60)/60)/24)+DATE(1970,1,1)</f>
        <v>42673.642800925925</v>
      </c>
    </row>
    <row r="2343" spans="1:21">
      <c r="A2343">
        <v>2341</v>
      </c>
      <c r="B2343" s="3" t="s">
        <v>2342</v>
      </c>
      <c r="C2343" s="3" t="s">
        <v>6451</v>
      </c>
      <c r="D2343" t="str" cm="1">
        <f t="array" ref="D23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343">
        <v>5000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 s="6">
        <f>Table1[[#This Row],[pledged]]/Table1[[#This Row],[goal]]</f>
        <v>0</v>
      </c>
      <c r="Q2343" s="12" t="e">
        <f>Table1[[#This Row],[pledged]]/Table1[[#This Row],[backers_count]]</f>
        <v>#DIV/0!</v>
      </c>
      <c r="R2343" t="s">
        <v>8319</v>
      </c>
      <c r="S2343" t="s">
        <v>8320</v>
      </c>
      <c r="T2343" s="17">
        <f>(((Table1[[#This Row],[launched_at]]/60)/60)/24)+DATE(1970,1,1)</f>
        <v>42167.813703703709</v>
      </c>
      <c r="U2343" s="17">
        <f>(((Table1[[#This Row],[deadline]]/60)/60)/24)+DATE(1970,1,1)</f>
        <v>42197.813703703709</v>
      </c>
    </row>
    <row r="2344" spans="1:21">
      <c r="A2344">
        <v>2342</v>
      </c>
      <c r="B2344" s="3" t="s">
        <v>2343</v>
      </c>
      <c r="C2344" s="3" t="s">
        <v>6452</v>
      </c>
      <c r="D2344" t="str" cm="1">
        <f t="array" ref="D23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344">
        <v>5500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 s="6">
        <f>Table1[[#This Row],[pledged]]/Table1[[#This Row],[goal]]</f>
        <v>0</v>
      </c>
      <c r="Q2344" s="12" t="e">
        <f>Table1[[#This Row],[pledged]]/Table1[[#This Row],[backers_count]]</f>
        <v>#DIV/0!</v>
      </c>
      <c r="R2344" t="s">
        <v>8319</v>
      </c>
      <c r="S2344" t="s">
        <v>8320</v>
      </c>
      <c r="T2344" s="17">
        <f>(((Table1[[#This Row],[launched_at]]/60)/60)/24)+DATE(1970,1,1)</f>
        <v>41897.702199074076</v>
      </c>
      <c r="U2344" s="17">
        <f>(((Table1[[#This Row],[deadline]]/60)/60)/24)+DATE(1970,1,1)</f>
        <v>41918.208333333336</v>
      </c>
    </row>
    <row r="2345" spans="1:21">
      <c r="A2345">
        <v>2343</v>
      </c>
      <c r="B2345" s="3" t="s">
        <v>2344</v>
      </c>
      <c r="C2345" s="3" t="s">
        <v>6453</v>
      </c>
      <c r="D2345" t="str" cm="1">
        <f t="array" ref="D23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345">
        <v>10000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 s="6">
        <f>Table1[[#This Row],[pledged]]/Table1[[#This Row],[goal]]</f>
        <v>0.03</v>
      </c>
      <c r="Q2345" s="12">
        <f>Table1[[#This Row],[pledged]]/Table1[[#This Row],[backers_count]]</f>
        <v>300</v>
      </c>
      <c r="R2345" t="s">
        <v>8319</v>
      </c>
      <c r="S2345" t="s">
        <v>8320</v>
      </c>
      <c r="T2345" s="17">
        <f>(((Table1[[#This Row],[launched_at]]/60)/60)/24)+DATE(1970,1,1)</f>
        <v>42327.825289351851</v>
      </c>
      <c r="U2345" s="17">
        <f>(((Table1[[#This Row],[deadline]]/60)/60)/24)+DATE(1970,1,1)</f>
        <v>42377.82430555555</v>
      </c>
    </row>
    <row r="2346" spans="1:21">
      <c r="A2346">
        <v>2344</v>
      </c>
      <c r="B2346" s="3" t="s">
        <v>2345</v>
      </c>
      <c r="C2346" s="3" t="s">
        <v>6454</v>
      </c>
      <c r="D2346" t="str" cm="1">
        <f t="array" ref="D23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46">
        <v>1000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 s="6">
        <f>Table1[[#This Row],[pledged]]/Table1[[#This Row],[goal]]</f>
        <v>1E-3</v>
      </c>
      <c r="Q2346" s="12">
        <f>Table1[[#This Row],[pledged]]/Table1[[#This Row],[backers_count]]</f>
        <v>1</v>
      </c>
      <c r="R2346" t="s">
        <v>8319</v>
      </c>
      <c r="S2346" t="s">
        <v>8320</v>
      </c>
      <c r="T2346" s="17">
        <f>(((Table1[[#This Row],[launched_at]]/60)/60)/24)+DATE(1970,1,1)</f>
        <v>42515.727650462963</v>
      </c>
      <c r="U2346" s="17">
        <f>(((Table1[[#This Row],[deadline]]/60)/60)/24)+DATE(1970,1,1)</f>
        <v>42545.727650462963</v>
      </c>
    </row>
    <row r="2347" spans="1:21">
      <c r="A2347">
        <v>2345</v>
      </c>
      <c r="B2347" s="3" t="s">
        <v>2346</v>
      </c>
      <c r="C2347" s="3" t="s">
        <v>6455</v>
      </c>
      <c r="D2347" t="str" cm="1">
        <f t="array" ref="D23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47">
        <v>3000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 s="6">
        <f>Table1[[#This Row],[pledged]]/Table1[[#This Row],[goal]]</f>
        <v>0</v>
      </c>
      <c r="Q2347" s="12" t="e">
        <f>Table1[[#This Row],[pledged]]/Table1[[#This Row],[backers_count]]</f>
        <v>#DIV/0!</v>
      </c>
      <c r="R2347" t="s">
        <v>8319</v>
      </c>
      <c r="S2347" t="s">
        <v>8320</v>
      </c>
      <c r="T2347" s="17">
        <f>(((Table1[[#This Row],[launched_at]]/60)/60)/24)+DATE(1970,1,1)</f>
        <v>42060.001805555556</v>
      </c>
      <c r="U2347" s="17">
        <f>(((Table1[[#This Row],[deadline]]/60)/60)/24)+DATE(1970,1,1)</f>
        <v>42094.985416666663</v>
      </c>
    </row>
    <row r="2348" spans="1:21">
      <c r="A2348">
        <v>2346</v>
      </c>
      <c r="B2348" s="3" t="s">
        <v>2347</v>
      </c>
      <c r="C2348" s="3" t="s">
        <v>6456</v>
      </c>
      <c r="D2348" t="str" cm="1">
        <f t="array" ref="D23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348">
        <v>60000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 s="6">
        <f>Table1[[#This Row],[pledged]]/Table1[[#This Row],[goal]]</f>
        <v>6.4999999999999997E-4</v>
      </c>
      <c r="Q2348" s="12">
        <f>Table1[[#This Row],[pledged]]/Table1[[#This Row],[backers_count]]</f>
        <v>13</v>
      </c>
      <c r="R2348" t="s">
        <v>8319</v>
      </c>
      <c r="S2348" t="s">
        <v>8320</v>
      </c>
      <c r="T2348" s="17">
        <f>(((Table1[[#This Row],[launched_at]]/60)/60)/24)+DATE(1970,1,1)</f>
        <v>42615.79896990741</v>
      </c>
      <c r="U2348" s="17">
        <f>(((Table1[[#This Row],[deadline]]/60)/60)/24)+DATE(1970,1,1)</f>
        <v>42660.79896990741</v>
      </c>
    </row>
    <row r="2349" spans="1:21">
      <c r="A2349">
        <v>2347</v>
      </c>
      <c r="B2349" s="3" t="s">
        <v>2348</v>
      </c>
      <c r="C2349" s="3" t="s">
        <v>6457</v>
      </c>
      <c r="D2349" t="str" cm="1">
        <f t="array" ref="D23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49">
        <v>1000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 s="6">
        <f>Table1[[#This Row],[pledged]]/Table1[[#This Row],[goal]]</f>
        <v>1.4999999999999999E-2</v>
      </c>
      <c r="Q2349" s="12">
        <f>Table1[[#This Row],[pledged]]/Table1[[#This Row],[backers_count]]</f>
        <v>15</v>
      </c>
      <c r="R2349" t="s">
        <v>8319</v>
      </c>
      <c r="S2349" t="s">
        <v>8320</v>
      </c>
      <c r="T2349" s="17">
        <f>(((Table1[[#This Row],[launched_at]]/60)/60)/24)+DATE(1970,1,1)</f>
        <v>42577.607361111113</v>
      </c>
      <c r="U2349" s="17">
        <f>(((Table1[[#This Row],[deadline]]/60)/60)/24)+DATE(1970,1,1)</f>
        <v>42607.607361111113</v>
      </c>
    </row>
    <row r="2350" spans="1:21">
      <c r="A2350">
        <v>2348</v>
      </c>
      <c r="B2350" s="3" t="s">
        <v>2349</v>
      </c>
      <c r="C2350" s="3" t="s">
        <v>6458</v>
      </c>
      <c r="D2350" t="str" cm="1">
        <f t="array" ref="D23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350">
        <v>70000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 s="6">
        <f>Table1[[#This Row],[pledged]]/Table1[[#This Row],[goal]]</f>
        <v>3.8571428571428572E-3</v>
      </c>
      <c r="Q2350" s="12">
        <f>Table1[[#This Row],[pledged]]/Table1[[#This Row],[backers_count]]</f>
        <v>54</v>
      </c>
      <c r="R2350" t="s">
        <v>8319</v>
      </c>
      <c r="S2350" t="s">
        <v>8320</v>
      </c>
      <c r="T2350" s="17">
        <f>(((Table1[[#This Row],[launched_at]]/60)/60)/24)+DATE(1970,1,1)</f>
        <v>42360.932152777779</v>
      </c>
      <c r="U2350" s="17">
        <f>(((Table1[[#This Row],[deadline]]/60)/60)/24)+DATE(1970,1,1)</f>
        <v>42420.932152777779</v>
      </c>
    </row>
    <row r="2351" spans="1:21">
      <c r="A2351">
        <v>2349</v>
      </c>
      <c r="B2351" s="3" t="s">
        <v>2350</v>
      </c>
      <c r="C2351" s="3" t="s">
        <v>6459</v>
      </c>
      <c r="D2351" t="str" cm="1">
        <f t="array" ref="D23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351">
        <v>474900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 s="6">
        <f>Table1[[#This Row],[pledged]]/Table1[[#This Row],[goal]]</f>
        <v>0</v>
      </c>
      <c r="Q2351" s="12" t="e">
        <f>Table1[[#This Row],[pledged]]/Table1[[#This Row],[backers_count]]</f>
        <v>#DIV/0!</v>
      </c>
      <c r="R2351" t="s">
        <v>8319</v>
      </c>
      <c r="S2351" t="s">
        <v>8320</v>
      </c>
      <c r="T2351" s="17">
        <f>(((Table1[[#This Row],[launched_at]]/60)/60)/24)+DATE(1970,1,1)</f>
        <v>42198.775787037041</v>
      </c>
      <c r="U2351" s="17">
        <f>(((Table1[[#This Row],[deadline]]/60)/60)/24)+DATE(1970,1,1)</f>
        <v>42227.775787037041</v>
      </c>
    </row>
    <row r="2352" spans="1:21">
      <c r="A2352">
        <v>2350</v>
      </c>
      <c r="B2352" s="3" t="s">
        <v>2351</v>
      </c>
      <c r="C2352" s="3" t="s">
        <v>6460</v>
      </c>
      <c r="D2352" t="str" cm="1">
        <f t="array" ref="D23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352">
        <v>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 s="6">
        <f>Table1[[#This Row],[pledged]]/Table1[[#This Row],[goal]]</f>
        <v>0</v>
      </c>
      <c r="Q2352" s="12" t="e">
        <f>Table1[[#This Row],[pledged]]/Table1[[#This Row],[backers_count]]</f>
        <v>#DIV/0!</v>
      </c>
      <c r="R2352" t="s">
        <v>8319</v>
      </c>
      <c r="S2352" t="s">
        <v>8320</v>
      </c>
      <c r="T2352" s="17">
        <f>(((Table1[[#This Row],[launched_at]]/60)/60)/24)+DATE(1970,1,1)</f>
        <v>42708.842245370368</v>
      </c>
      <c r="U2352" s="17">
        <f>(((Table1[[#This Row],[deadline]]/60)/60)/24)+DATE(1970,1,1)</f>
        <v>42738.842245370368</v>
      </c>
    </row>
    <row r="2353" spans="1:21">
      <c r="A2353">
        <v>2351</v>
      </c>
      <c r="B2353" s="3" t="s">
        <v>2352</v>
      </c>
      <c r="C2353" s="3" t="s">
        <v>6461</v>
      </c>
      <c r="D2353" t="str" cm="1">
        <f t="array" ref="D23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353">
        <v>18900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 s="6">
        <f>Table1[[#This Row],[pledged]]/Table1[[#This Row],[goal]]</f>
        <v>5.7142857142857143E-3</v>
      </c>
      <c r="Q2353" s="12">
        <f>Table1[[#This Row],[pledged]]/Table1[[#This Row],[backers_count]]</f>
        <v>15.428571428571429</v>
      </c>
      <c r="R2353" t="s">
        <v>8319</v>
      </c>
      <c r="S2353" t="s">
        <v>8320</v>
      </c>
      <c r="T2353" s="17">
        <f>(((Table1[[#This Row],[launched_at]]/60)/60)/24)+DATE(1970,1,1)</f>
        <v>42094.101145833338</v>
      </c>
      <c r="U2353" s="17">
        <f>(((Table1[[#This Row],[deadline]]/60)/60)/24)+DATE(1970,1,1)</f>
        <v>42124.101145833338</v>
      </c>
    </row>
    <row r="2354" spans="1:21">
      <c r="A2354">
        <v>2352</v>
      </c>
      <c r="B2354" s="3" t="s">
        <v>2353</v>
      </c>
      <c r="C2354" s="3" t="s">
        <v>6462</v>
      </c>
      <c r="D2354" t="str" cm="1">
        <f t="array" ref="D23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54">
        <v>2000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 s="6">
        <f>Table1[[#This Row],[pledged]]/Table1[[#This Row],[goal]]</f>
        <v>0</v>
      </c>
      <c r="Q2354" s="12" t="e">
        <f>Table1[[#This Row],[pledged]]/Table1[[#This Row],[backers_count]]</f>
        <v>#DIV/0!</v>
      </c>
      <c r="R2354" t="s">
        <v>8319</v>
      </c>
      <c r="S2354" t="s">
        <v>8320</v>
      </c>
      <c r="T2354" s="17">
        <f>(((Table1[[#This Row],[launched_at]]/60)/60)/24)+DATE(1970,1,1)</f>
        <v>42101.633703703701</v>
      </c>
      <c r="U2354" s="17">
        <f>(((Table1[[#This Row],[deadline]]/60)/60)/24)+DATE(1970,1,1)</f>
        <v>42161.633703703701</v>
      </c>
    </row>
    <row r="2355" spans="1:21">
      <c r="A2355">
        <v>2353</v>
      </c>
      <c r="B2355" s="3" t="s">
        <v>2354</v>
      </c>
      <c r="C2355" s="3" t="s">
        <v>6463</v>
      </c>
      <c r="D2355" t="str" cm="1">
        <f t="array" ref="D23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55">
        <v>1000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 s="6">
        <f>Table1[[#This Row],[pledged]]/Table1[[#This Row],[goal]]</f>
        <v>0</v>
      </c>
      <c r="Q2355" s="12" t="e">
        <f>Table1[[#This Row],[pledged]]/Table1[[#This Row],[backers_count]]</f>
        <v>#DIV/0!</v>
      </c>
      <c r="R2355" t="s">
        <v>8319</v>
      </c>
      <c r="S2355" t="s">
        <v>8320</v>
      </c>
      <c r="T2355" s="17">
        <f>(((Table1[[#This Row],[launched_at]]/60)/60)/24)+DATE(1970,1,1)</f>
        <v>42103.676180555558</v>
      </c>
      <c r="U2355" s="17">
        <f>(((Table1[[#This Row],[deadline]]/60)/60)/24)+DATE(1970,1,1)</f>
        <v>42115.676180555558</v>
      </c>
    </row>
    <row r="2356" spans="1:21">
      <c r="A2356">
        <v>2354</v>
      </c>
      <c r="B2356" s="3" t="s">
        <v>2355</v>
      </c>
      <c r="C2356" s="3" t="s">
        <v>6464</v>
      </c>
      <c r="D2356" t="str" cm="1">
        <f t="array" ref="D23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356">
        <v>35000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 s="6">
        <f>Table1[[#This Row],[pledged]]/Table1[[#This Row],[goal]]</f>
        <v>7.1428571428571429E-4</v>
      </c>
      <c r="Q2356" s="12">
        <f>Table1[[#This Row],[pledged]]/Table1[[#This Row],[backers_count]]</f>
        <v>25</v>
      </c>
      <c r="R2356" t="s">
        <v>8319</v>
      </c>
      <c r="S2356" t="s">
        <v>8320</v>
      </c>
      <c r="T2356" s="17">
        <f>(((Table1[[#This Row],[launched_at]]/60)/60)/24)+DATE(1970,1,1)</f>
        <v>41954.722916666666</v>
      </c>
      <c r="U2356" s="17">
        <f>(((Table1[[#This Row],[deadline]]/60)/60)/24)+DATE(1970,1,1)</f>
        <v>42014.722916666666</v>
      </c>
    </row>
    <row r="2357" spans="1:21">
      <c r="A2357">
        <v>2355</v>
      </c>
      <c r="B2357" s="3" t="s">
        <v>2356</v>
      </c>
      <c r="C2357" s="3" t="s">
        <v>6465</v>
      </c>
      <c r="D2357" t="str" cm="1">
        <f t="array" ref="D23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357">
        <v>8000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 s="6">
        <f>Table1[[#This Row],[pledged]]/Table1[[#This Row],[goal]]</f>
        <v>6.875E-3</v>
      </c>
      <c r="Q2357" s="12">
        <f>Table1[[#This Row],[pledged]]/Table1[[#This Row],[backers_count]]</f>
        <v>27.5</v>
      </c>
      <c r="R2357" t="s">
        <v>8319</v>
      </c>
      <c r="S2357" t="s">
        <v>8320</v>
      </c>
      <c r="T2357" s="17">
        <f>(((Table1[[#This Row],[launched_at]]/60)/60)/24)+DATE(1970,1,1)</f>
        <v>42096.918240740735</v>
      </c>
      <c r="U2357" s="17">
        <f>(((Table1[[#This Row],[deadline]]/60)/60)/24)+DATE(1970,1,1)</f>
        <v>42126.918240740735</v>
      </c>
    </row>
    <row r="2358" spans="1:21">
      <c r="A2358">
        <v>2356</v>
      </c>
      <c r="B2358" s="3" t="s">
        <v>2357</v>
      </c>
      <c r="C2358" s="3" t="s">
        <v>6466</v>
      </c>
      <c r="D2358" t="str" cm="1">
        <f t="array" ref="D23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358">
        <v>10000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 s="6">
        <f>Table1[[#This Row],[pledged]]/Table1[[#This Row],[goal]]</f>
        <v>0</v>
      </c>
      <c r="Q2358" s="12" t="e">
        <f>Table1[[#This Row],[pledged]]/Table1[[#This Row],[backers_count]]</f>
        <v>#DIV/0!</v>
      </c>
      <c r="R2358" t="s">
        <v>8319</v>
      </c>
      <c r="S2358" t="s">
        <v>8320</v>
      </c>
      <c r="T2358" s="17">
        <f>(((Table1[[#This Row],[launched_at]]/60)/60)/24)+DATE(1970,1,1)</f>
        <v>42130.78361111111</v>
      </c>
      <c r="U2358" s="17">
        <f>(((Table1[[#This Row],[deadline]]/60)/60)/24)+DATE(1970,1,1)</f>
        <v>42160.78361111111</v>
      </c>
    </row>
    <row r="2359" spans="1:21">
      <c r="A2359">
        <v>2357</v>
      </c>
      <c r="B2359" s="3" t="s">
        <v>2358</v>
      </c>
      <c r="C2359" s="3" t="s">
        <v>6467</v>
      </c>
      <c r="D2359" t="str" cm="1">
        <f t="array" ref="D23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359">
        <v>27000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 s="6">
        <f>Table1[[#This Row],[pledged]]/Table1[[#This Row],[goal]]</f>
        <v>0</v>
      </c>
      <c r="Q2359" s="12" t="e">
        <f>Table1[[#This Row],[pledged]]/Table1[[#This Row],[backers_count]]</f>
        <v>#DIV/0!</v>
      </c>
      <c r="R2359" t="s">
        <v>8319</v>
      </c>
      <c r="S2359" t="s">
        <v>8320</v>
      </c>
      <c r="T2359" s="17">
        <f>(((Table1[[#This Row],[launched_at]]/60)/60)/24)+DATE(1970,1,1)</f>
        <v>42264.620115740734</v>
      </c>
      <c r="U2359" s="17">
        <f>(((Table1[[#This Row],[deadline]]/60)/60)/24)+DATE(1970,1,1)</f>
        <v>42294.620115740734</v>
      </c>
    </row>
    <row r="2360" spans="1:21">
      <c r="A2360">
        <v>2358</v>
      </c>
      <c r="B2360" s="3" t="s">
        <v>2359</v>
      </c>
      <c r="C2360" s="3" t="s">
        <v>6468</v>
      </c>
      <c r="D2360" t="str" cm="1">
        <f t="array" ref="D23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60">
        <v>1500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 s="6">
        <f>Table1[[#This Row],[pledged]]/Table1[[#This Row],[goal]]</f>
        <v>0</v>
      </c>
      <c r="Q2360" s="12" t="e">
        <f>Table1[[#This Row],[pledged]]/Table1[[#This Row],[backers_count]]</f>
        <v>#DIV/0!</v>
      </c>
      <c r="R2360" t="s">
        <v>8319</v>
      </c>
      <c r="S2360" t="s">
        <v>8320</v>
      </c>
      <c r="T2360" s="17">
        <f>(((Table1[[#This Row],[launched_at]]/60)/60)/24)+DATE(1970,1,1)</f>
        <v>41978.930972222224</v>
      </c>
      <c r="U2360" s="17">
        <f>(((Table1[[#This Row],[deadline]]/60)/60)/24)+DATE(1970,1,1)</f>
        <v>42035.027083333334</v>
      </c>
    </row>
    <row r="2361" spans="1:21">
      <c r="A2361">
        <v>2359</v>
      </c>
      <c r="B2361" s="3" t="s">
        <v>2360</v>
      </c>
      <c r="C2361" s="3" t="s">
        <v>6469</v>
      </c>
      <c r="D2361" t="str" cm="1">
        <f t="array" ref="D23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361">
        <v>7500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 s="6">
        <f>Table1[[#This Row],[pledged]]/Table1[[#This Row],[goal]]</f>
        <v>0.14680000000000001</v>
      </c>
      <c r="Q2361" s="12">
        <f>Table1[[#This Row],[pledged]]/Table1[[#This Row],[backers_count]]</f>
        <v>367</v>
      </c>
      <c r="R2361" t="s">
        <v>8319</v>
      </c>
      <c r="S2361" t="s">
        <v>8320</v>
      </c>
      <c r="T2361" s="17">
        <f>(((Table1[[#This Row],[launched_at]]/60)/60)/24)+DATE(1970,1,1)</f>
        <v>42159.649583333332</v>
      </c>
      <c r="U2361" s="17">
        <f>(((Table1[[#This Row],[deadline]]/60)/60)/24)+DATE(1970,1,1)</f>
        <v>42219.649583333332</v>
      </c>
    </row>
    <row r="2362" spans="1:21">
      <c r="A2362">
        <v>2360</v>
      </c>
      <c r="B2362" s="3" t="s">
        <v>2361</v>
      </c>
      <c r="C2362" s="3" t="s">
        <v>6470</v>
      </c>
      <c r="D2362" t="str" cm="1">
        <f t="array" ref="D23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362">
        <v>5000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 s="6">
        <f>Table1[[#This Row],[pledged]]/Table1[[#This Row],[goal]]</f>
        <v>4.0000000000000002E-4</v>
      </c>
      <c r="Q2362" s="12">
        <f>Table1[[#This Row],[pledged]]/Table1[[#This Row],[backers_count]]</f>
        <v>2</v>
      </c>
      <c r="R2362" t="s">
        <v>8319</v>
      </c>
      <c r="S2362" t="s">
        <v>8320</v>
      </c>
      <c r="T2362" s="17">
        <f>(((Table1[[#This Row],[launched_at]]/60)/60)/24)+DATE(1970,1,1)</f>
        <v>42377.70694444445</v>
      </c>
      <c r="U2362" s="17">
        <f>(((Table1[[#This Row],[deadline]]/60)/60)/24)+DATE(1970,1,1)</f>
        <v>42407.70694444445</v>
      </c>
    </row>
    <row r="2363" spans="1:21">
      <c r="A2363">
        <v>2361</v>
      </c>
      <c r="B2363" s="3" t="s">
        <v>2362</v>
      </c>
      <c r="C2363" s="3" t="s">
        <v>6471</v>
      </c>
      <c r="D2363" t="str" cm="1">
        <f t="array" ref="D23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363">
        <v>200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 s="6">
        <f>Table1[[#This Row],[pledged]]/Table1[[#This Row],[goal]]</f>
        <v>0</v>
      </c>
      <c r="Q2363" s="12" t="e">
        <f>Table1[[#This Row],[pledged]]/Table1[[#This Row],[backers_count]]</f>
        <v>#DIV/0!</v>
      </c>
      <c r="R2363" t="s">
        <v>8319</v>
      </c>
      <c r="S2363" t="s">
        <v>8320</v>
      </c>
      <c r="T2363" s="17">
        <f>(((Table1[[#This Row],[launched_at]]/60)/60)/24)+DATE(1970,1,1)</f>
        <v>42466.858888888892</v>
      </c>
      <c r="U2363" s="17">
        <f>(((Table1[[#This Row],[deadline]]/60)/60)/24)+DATE(1970,1,1)</f>
        <v>42490.916666666672</v>
      </c>
    </row>
    <row r="2364" spans="1:21">
      <c r="A2364">
        <v>2362</v>
      </c>
      <c r="B2364" s="3" t="s">
        <v>2363</v>
      </c>
      <c r="C2364" s="3" t="s">
        <v>6472</v>
      </c>
      <c r="D2364" t="str" cm="1">
        <f t="array" ref="D23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364">
        <v>420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 s="6">
        <f>Table1[[#This Row],[pledged]]/Table1[[#This Row],[goal]]</f>
        <v>0.2857142857142857</v>
      </c>
      <c r="Q2364" s="12">
        <f>Table1[[#This Row],[pledged]]/Table1[[#This Row],[backers_count]]</f>
        <v>60</v>
      </c>
      <c r="R2364" t="s">
        <v>8319</v>
      </c>
      <c r="S2364" t="s">
        <v>8320</v>
      </c>
      <c r="T2364" s="17">
        <f>(((Table1[[#This Row],[launched_at]]/60)/60)/24)+DATE(1970,1,1)</f>
        <v>41954.688310185185</v>
      </c>
      <c r="U2364" s="17">
        <f>(((Table1[[#This Row],[deadline]]/60)/60)/24)+DATE(1970,1,1)</f>
        <v>41984.688310185185</v>
      </c>
    </row>
    <row r="2365" spans="1:21">
      <c r="A2365">
        <v>2363</v>
      </c>
      <c r="B2365" s="3" t="s">
        <v>2364</v>
      </c>
      <c r="C2365" s="3" t="s">
        <v>6473</v>
      </c>
      <c r="D2365" t="str" cm="1">
        <f t="array" ref="D23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365">
        <v>175000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 s="6">
        <f>Table1[[#This Row],[pledged]]/Table1[[#This Row],[goal]]</f>
        <v>0</v>
      </c>
      <c r="Q2365" s="12" t="e">
        <f>Table1[[#This Row],[pledged]]/Table1[[#This Row],[backers_count]]</f>
        <v>#DIV/0!</v>
      </c>
      <c r="R2365" t="s">
        <v>8319</v>
      </c>
      <c r="S2365" t="s">
        <v>8320</v>
      </c>
      <c r="T2365" s="17">
        <f>(((Table1[[#This Row],[launched_at]]/60)/60)/24)+DATE(1970,1,1)</f>
        <v>42322.011574074073</v>
      </c>
      <c r="U2365" s="17">
        <f>(((Table1[[#This Row],[deadline]]/60)/60)/24)+DATE(1970,1,1)</f>
        <v>42367.011574074073</v>
      </c>
    </row>
    <row r="2366" spans="1:21">
      <c r="A2366">
        <v>2364</v>
      </c>
      <c r="B2366" s="3" t="s">
        <v>2365</v>
      </c>
      <c r="C2366" s="3" t="s">
        <v>6474</v>
      </c>
      <c r="D2366" t="str" cm="1">
        <f t="array" ref="D23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366">
        <v>128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 s="6">
        <f>Table1[[#This Row],[pledged]]/Table1[[#This Row],[goal]]</f>
        <v>0</v>
      </c>
      <c r="Q2366" s="12" t="e">
        <f>Table1[[#This Row],[pledged]]/Table1[[#This Row],[backers_count]]</f>
        <v>#DIV/0!</v>
      </c>
      <c r="R2366" t="s">
        <v>8319</v>
      </c>
      <c r="S2366" t="s">
        <v>8320</v>
      </c>
      <c r="T2366" s="17">
        <f>(((Table1[[#This Row],[launched_at]]/60)/60)/24)+DATE(1970,1,1)</f>
        <v>42248.934675925921</v>
      </c>
      <c r="U2366" s="17">
        <f>(((Table1[[#This Row],[deadline]]/60)/60)/24)+DATE(1970,1,1)</f>
        <v>42303.934675925921</v>
      </c>
    </row>
    <row r="2367" spans="1:21">
      <c r="A2367">
        <v>2365</v>
      </c>
      <c r="B2367" s="3" t="s">
        <v>2366</v>
      </c>
      <c r="C2367" s="3" t="s">
        <v>6475</v>
      </c>
      <c r="D2367" t="str" cm="1">
        <f t="array" ref="D23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67">
        <v>1000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 s="6">
        <f>Table1[[#This Row],[pledged]]/Table1[[#This Row],[goal]]</f>
        <v>0</v>
      </c>
      <c r="Q2367" s="12" t="e">
        <f>Table1[[#This Row],[pledged]]/Table1[[#This Row],[backers_count]]</f>
        <v>#DIV/0!</v>
      </c>
      <c r="R2367" t="s">
        <v>8319</v>
      </c>
      <c r="S2367" t="s">
        <v>8320</v>
      </c>
      <c r="T2367" s="17">
        <f>(((Table1[[#This Row],[launched_at]]/60)/60)/24)+DATE(1970,1,1)</f>
        <v>42346.736400462964</v>
      </c>
      <c r="U2367" s="17">
        <f>(((Table1[[#This Row],[deadline]]/60)/60)/24)+DATE(1970,1,1)</f>
        <v>42386.958333333328</v>
      </c>
    </row>
    <row r="2368" spans="1:21">
      <c r="A2368">
        <v>2366</v>
      </c>
      <c r="B2368" s="3" t="s">
        <v>2367</v>
      </c>
      <c r="C2368" s="3" t="s">
        <v>6476</v>
      </c>
      <c r="D2368" t="str" cm="1">
        <f t="array" ref="D23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368">
        <v>25000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 s="6">
        <f>Table1[[#This Row],[pledged]]/Table1[[#This Row],[goal]]</f>
        <v>0.1052</v>
      </c>
      <c r="Q2368" s="12">
        <f>Table1[[#This Row],[pledged]]/Table1[[#This Row],[backers_count]]</f>
        <v>97.407407407407405</v>
      </c>
      <c r="R2368" t="s">
        <v>8319</v>
      </c>
      <c r="S2368" t="s">
        <v>8320</v>
      </c>
      <c r="T2368" s="17">
        <f>(((Table1[[#This Row],[launched_at]]/60)/60)/24)+DATE(1970,1,1)</f>
        <v>42268.531631944439</v>
      </c>
      <c r="U2368" s="17">
        <f>(((Table1[[#This Row],[deadline]]/60)/60)/24)+DATE(1970,1,1)</f>
        <v>42298.531631944439</v>
      </c>
    </row>
    <row r="2369" spans="1:21">
      <c r="A2369">
        <v>2367</v>
      </c>
      <c r="B2369" s="3" t="s">
        <v>2368</v>
      </c>
      <c r="C2369" s="3" t="s">
        <v>6477</v>
      </c>
      <c r="D2369" t="str" cm="1">
        <f t="array" ref="D23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369">
        <v>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 s="6">
        <f>Table1[[#This Row],[pledged]]/Table1[[#This Row],[goal]]</f>
        <v>1.34E-2</v>
      </c>
      <c r="Q2369" s="12">
        <f>Table1[[#This Row],[pledged]]/Table1[[#This Row],[backers_count]]</f>
        <v>47.857142857142854</v>
      </c>
      <c r="R2369" t="s">
        <v>8319</v>
      </c>
      <c r="S2369" t="s">
        <v>8320</v>
      </c>
      <c r="T2369" s="17">
        <f>(((Table1[[#This Row],[launched_at]]/60)/60)/24)+DATE(1970,1,1)</f>
        <v>42425.970092592594</v>
      </c>
      <c r="U2369" s="17">
        <f>(((Table1[[#This Row],[deadline]]/60)/60)/24)+DATE(1970,1,1)</f>
        <v>42485.928425925929</v>
      </c>
    </row>
    <row r="2370" spans="1:21">
      <c r="A2370">
        <v>2368</v>
      </c>
      <c r="B2370" s="3" t="s">
        <v>2369</v>
      </c>
      <c r="C2370" s="3" t="s">
        <v>6478</v>
      </c>
      <c r="D2370" t="str" cm="1">
        <f t="array" ref="D23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2370">
        <v>40000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 s="6">
        <f>Table1[[#This Row],[pledged]]/Table1[[#This Row],[goal]]</f>
        <v>2.5000000000000001E-3</v>
      </c>
      <c r="Q2370" s="12">
        <f>Table1[[#This Row],[pledged]]/Table1[[#This Row],[backers_count]]</f>
        <v>50</v>
      </c>
      <c r="R2370" t="s">
        <v>8319</v>
      </c>
      <c r="S2370" t="s">
        <v>8320</v>
      </c>
      <c r="T2370" s="17">
        <f>(((Table1[[#This Row],[launched_at]]/60)/60)/24)+DATE(1970,1,1)</f>
        <v>42063.721817129626</v>
      </c>
      <c r="U2370" s="17">
        <f>(((Table1[[#This Row],[deadline]]/60)/60)/24)+DATE(1970,1,1)</f>
        <v>42108.680150462969</v>
      </c>
    </row>
    <row r="2371" spans="1:21">
      <c r="A2371">
        <v>2369</v>
      </c>
      <c r="B2371" s="3" t="s">
        <v>2370</v>
      </c>
      <c r="C2371" s="3" t="s">
        <v>6479</v>
      </c>
      <c r="D2371" t="str" cm="1">
        <f t="array" ref="D23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371">
        <v>25000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 s="6">
        <f>Table1[[#This Row],[pledged]]/Table1[[#This Row],[goal]]</f>
        <v>0</v>
      </c>
      <c r="Q2371" s="12" t="e">
        <f>Table1[[#This Row],[pledged]]/Table1[[#This Row],[backers_count]]</f>
        <v>#DIV/0!</v>
      </c>
      <c r="R2371" t="s">
        <v>8319</v>
      </c>
      <c r="S2371" t="s">
        <v>8320</v>
      </c>
      <c r="T2371" s="17">
        <f>(((Table1[[#This Row],[launched_at]]/60)/60)/24)+DATE(1970,1,1)</f>
        <v>42380.812627314815</v>
      </c>
      <c r="U2371" s="17">
        <f>(((Table1[[#This Row],[deadline]]/60)/60)/24)+DATE(1970,1,1)</f>
        <v>42410.812627314815</v>
      </c>
    </row>
    <row r="2372" spans="1:21">
      <c r="A2372">
        <v>2370</v>
      </c>
      <c r="B2372" s="3" t="s">
        <v>2371</v>
      </c>
      <c r="C2372" s="3" t="s">
        <v>6480</v>
      </c>
      <c r="D2372" t="str" cm="1">
        <f t="array" ref="D23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372">
        <v>25000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 s="6">
        <f>Table1[[#This Row],[pledged]]/Table1[[#This Row],[goal]]</f>
        <v>3.2799999999999999E-3</v>
      </c>
      <c r="Q2372" s="12">
        <f>Table1[[#This Row],[pledged]]/Table1[[#This Row],[backers_count]]</f>
        <v>20.5</v>
      </c>
      <c r="R2372" t="s">
        <v>8319</v>
      </c>
      <c r="S2372" t="s">
        <v>8320</v>
      </c>
      <c r="T2372" s="17">
        <f>(((Table1[[#This Row],[launched_at]]/60)/60)/24)+DATE(1970,1,1)</f>
        <v>41961.18913194444</v>
      </c>
      <c r="U2372" s="17">
        <f>(((Table1[[#This Row],[deadline]]/60)/60)/24)+DATE(1970,1,1)</f>
        <v>41991.18913194444</v>
      </c>
    </row>
    <row r="2373" spans="1:21">
      <c r="A2373">
        <v>2371</v>
      </c>
      <c r="B2373" s="3" t="s">
        <v>2372</v>
      </c>
      <c r="C2373" s="3" t="s">
        <v>6481</v>
      </c>
      <c r="D2373" t="str" cm="1">
        <f t="array" ref="D23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73">
        <v>2000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 s="6">
        <f>Table1[[#This Row],[pledged]]/Table1[[#This Row],[goal]]</f>
        <v>0</v>
      </c>
      <c r="Q2373" s="12" t="e">
        <f>Table1[[#This Row],[pledged]]/Table1[[#This Row],[backers_count]]</f>
        <v>#DIV/0!</v>
      </c>
      <c r="R2373" t="s">
        <v>8319</v>
      </c>
      <c r="S2373" t="s">
        <v>8320</v>
      </c>
      <c r="T2373" s="17">
        <f>(((Table1[[#This Row],[launched_at]]/60)/60)/24)+DATE(1970,1,1)</f>
        <v>42150.777731481481</v>
      </c>
      <c r="U2373" s="17">
        <f>(((Table1[[#This Row],[deadline]]/60)/60)/24)+DATE(1970,1,1)</f>
        <v>42180.777731481481</v>
      </c>
    </row>
    <row r="2374" spans="1:21">
      <c r="A2374">
        <v>2372</v>
      </c>
      <c r="B2374" s="3" t="s">
        <v>2373</v>
      </c>
      <c r="C2374" s="3" t="s">
        <v>6482</v>
      </c>
      <c r="D2374" t="str" cm="1">
        <f t="array" ref="D23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374">
        <v>5500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 s="6">
        <f>Table1[[#This Row],[pledged]]/Table1[[#This Row],[goal]]</f>
        <v>3.272727272727273E-2</v>
      </c>
      <c r="Q2374" s="12">
        <f>Table1[[#This Row],[pledged]]/Table1[[#This Row],[backers_count]]</f>
        <v>30</v>
      </c>
      <c r="R2374" t="s">
        <v>8319</v>
      </c>
      <c r="S2374" t="s">
        <v>8320</v>
      </c>
      <c r="T2374" s="17">
        <f>(((Table1[[#This Row],[launched_at]]/60)/60)/24)+DATE(1970,1,1)</f>
        <v>42088.069108796291</v>
      </c>
      <c r="U2374" s="17">
        <f>(((Table1[[#This Row],[deadline]]/60)/60)/24)+DATE(1970,1,1)</f>
        <v>42118.069108796291</v>
      </c>
    </row>
    <row r="2375" spans="1:21">
      <c r="A2375">
        <v>2373</v>
      </c>
      <c r="B2375" s="3" t="s">
        <v>2374</v>
      </c>
      <c r="C2375" s="3" t="s">
        <v>6483</v>
      </c>
      <c r="D2375" t="str" cm="1">
        <f t="array" ref="D23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375">
        <v>850000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 s="6">
        <f>Table1[[#This Row],[pledged]]/Table1[[#This Row],[goal]]</f>
        <v>5.8823529411764708E-5</v>
      </c>
      <c r="Q2375" s="12">
        <f>Table1[[#This Row],[pledged]]/Table1[[#This Row],[backers_count]]</f>
        <v>50</v>
      </c>
      <c r="R2375" t="s">
        <v>8319</v>
      </c>
      <c r="S2375" t="s">
        <v>8320</v>
      </c>
      <c r="T2375" s="17">
        <f>(((Table1[[#This Row],[launched_at]]/60)/60)/24)+DATE(1970,1,1)</f>
        <v>42215.662314814821</v>
      </c>
      <c r="U2375" s="17">
        <f>(((Table1[[#This Row],[deadline]]/60)/60)/24)+DATE(1970,1,1)</f>
        <v>42245.662314814821</v>
      </c>
    </row>
    <row r="2376" spans="1:21">
      <c r="A2376">
        <v>2374</v>
      </c>
      <c r="B2376" s="3" t="s">
        <v>2375</v>
      </c>
      <c r="C2376" s="3" t="s">
        <v>6484</v>
      </c>
      <c r="D2376" t="str" cm="1">
        <f t="array" ref="D23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376">
        <v>22000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 s="6">
        <f>Table1[[#This Row],[pledged]]/Table1[[#This Row],[goal]]</f>
        <v>4.5454545454545455E-4</v>
      </c>
      <c r="Q2376" s="12">
        <f>Table1[[#This Row],[pledged]]/Table1[[#This Row],[backers_count]]</f>
        <v>10</v>
      </c>
      <c r="R2376" t="s">
        <v>8319</v>
      </c>
      <c r="S2376" t="s">
        <v>8320</v>
      </c>
      <c r="T2376" s="17">
        <f>(((Table1[[#This Row],[launched_at]]/60)/60)/24)+DATE(1970,1,1)</f>
        <v>42017.843287037031</v>
      </c>
      <c r="U2376" s="17">
        <f>(((Table1[[#This Row],[deadline]]/60)/60)/24)+DATE(1970,1,1)</f>
        <v>42047.843287037031</v>
      </c>
    </row>
    <row r="2377" spans="1:21">
      <c r="A2377">
        <v>2375</v>
      </c>
      <c r="B2377" s="3" t="s">
        <v>2376</v>
      </c>
      <c r="C2377" s="3" t="s">
        <v>6485</v>
      </c>
      <c r="D2377" t="str" cm="1">
        <f t="array" ref="D23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377">
        <v>10000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 s="6">
        <f>Table1[[#This Row],[pledged]]/Table1[[#This Row],[goal]]</f>
        <v>0</v>
      </c>
      <c r="Q2377" s="12" t="e">
        <f>Table1[[#This Row],[pledged]]/Table1[[#This Row],[backers_count]]</f>
        <v>#DIV/0!</v>
      </c>
      <c r="R2377" t="s">
        <v>8319</v>
      </c>
      <c r="S2377" t="s">
        <v>8320</v>
      </c>
      <c r="T2377" s="17">
        <f>(((Table1[[#This Row],[launched_at]]/60)/60)/24)+DATE(1970,1,1)</f>
        <v>42592.836076388892</v>
      </c>
      <c r="U2377" s="17">
        <f>(((Table1[[#This Row],[deadline]]/60)/60)/24)+DATE(1970,1,1)</f>
        <v>42622.836076388892</v>
      </c>
    </row>
    <row r="2378" spans="1:21">
      <c r="A2378">
        <v>2376</v>
      </c>
      <c r="B2378" s="3" t="s">
        <v>2377</v>
      </c>
      <c r="C2378" s="3" t="s">
        <v>6486</v>
      </c>
      <c r="D2378" t="str" cm="1">
        <f t="array" ref="D23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78">
        <v>3000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 s="6">
        <f>Table1[[#This Row],[pledged]]/Table1[[#This Row],[goal]]</f>
        <v>0.10877666666666666</v>
      </c>
      <c r="Q2378" s="12">
        <f>Table1[[#This Row],[pledged]]/Table1[[#This Row],[backers_count]]</f>
        <v>81.582499999999996</v>
      </c>
      <c r="R2378" t="s">
        <v>8319</v>
      </c>
      <c r="S2378" t="s">
        <v>8320</v>
      </c>
      <c r="T2378" s="17">
        <f>(((Table1[[#This Row],[launched_at]]/60)/60)/24)+DATE(1970,1,1)</f>
        <v>42318.925532407404</v>
      </c>
      <c r="U2378" s="17">
        <f>(((Table1[[#This Row],[deadline]]/60)/60)/24)+DATE(1970,1,1)</f>
        <v>42348.925532407404</v>
      </c>
    </row>
    <row r="2379" spans="1:21">
      <c r="A2379">
        <v>2377</v>
      </c>
      <c r="B2379" s="3" t="s">
        <v>2378</v>
      </c>
      <c r="C2379" s="3" t="s">
        <v>6487</v>
      </c>
      <c r="D2379" t="str" cm="1">
        <f t="array" ref="D23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79">
        <v>2500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 s="6">
        <f>Table1[[#This Row],[pledged]]/Table1[[#This Row],[goal]]</f>
        <v>0</v>
      </c>
      <c r="Q2379" s="12" t="e">
        <f>Table1[[#This Row],[pledged]]/Table1[[#This Row],[backers_count]]</f>
        <v>#DIV/0!</v>
      </c>
      <c r="R2379" t="s">
        <v>8319</v>
      </c>
      <c r="S2379" t="s">
        <v>8320</v>
      </c>
      <c r="T2379" s="17">
        <f>(((Table1[[#This Row],[launched_at]]/60)/60)/24)+DATE(1970,1,1)</f>
        <v>42669.870173611111</v>
      </c>
      <c r="U2379" s="17">
        <f>(((Table1[[#This Row],[deadline]]/60)/60)/24)+DATE(1970,1,1)</f>
        <v>42699.911840277782</v>
      </c>
    </row>
    <row r="2380" spans="1:21">
      <c r="A2380">
        <v>2378</v>
      </c>
      <c r="B2380" s="3" t="s">
        <v>2379</v>
      </c>
      <c r="C2380" s="3" t="s">
        <v>6488</v>
      </c>
      <c r="D2380" t="str" cm="1">
        <f t="array" ref="D23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380">
        <v>110000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 s="6">
        <f>Table1[[#This Row],[pledged]]/Table1[[#This Row],[goal]]</f>
        <v>0</v>
      </c>
      <c r="Q2380" s="12" t="e">
        <f>Table1[[#This Row],[pledged]]/Table1[[#This Row],[backers_count]]</f>
        <v>#DIV/0!</v>
      </c>
      <c r="R2380" t="s">
        <v>8319</v>
      </c>
      <c r="S2380" t="s">
        <v>8320</v>
      </c>
      <c r="T2380" s="17">
        <f>(((Table1[[#This Row],[launched_at]]/60)/60)/24)+DATE(1970,1,1)</f>
        <v>42213.013078703705</v>
      </c>
      <c r="U2380" s="17">
        <f>(((Table1[[#This Row],[deadline]]/60)/60)/24)+DATE(1970,1,1)</f>
        <v>42242.013078703705</v>
      </c>
    </row>
    <row r="2381" spans="1:21">
      <c r="A2381">
        <v>2379</v>
      </c>
      <c r="B2381" s="3" t="s">
        <v>2380</v>
      </c>
      <c r="C2381" s="3" t="s">
        <v>6489</v>
      </c>
      <c r="D2381" t="str" cm="1">
        <f t="array" ref="D23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381">
        <v>30000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 s="6">
        <f>Table1[[#This Row],[pledged]]/Table1[[#This Row],[goal]]</f>
        <v>0</v>
      </c>
      <c r="Q2381" s="12" t="e">
        <f>Table1[[#This Row],[pledged]]/Table1[[#This Row],[backers_count]]</f>
        <v>#DIV/0!</v>
      </c>
      <c r="R2381" t="s">
        <v>8319</v>
      </c>
      <c r="S2381" t="s">
        <v>8320</v>
      </c>
      <c r="T2381" s="17">
        <f>(((Table1[[#This Row],[launched_at]]/60)/60)/24)+DATE(1970,1,1)</f>
        <v>42237.016388888893</v>
      </c>
      <c r="U2381" s="17">
        <f>(((Table1[[#This Row],[deadline]]/60)/60)/24)+DATE(1970,1,1)</f>
        <v>42282.016388888893</v>
      </c>
    </row>
    <row r="2382" spans="1:21">
      <c r="A2382">
        <v>2380</v>
      </c>
      <c r="B2382" s="3" t="s">
        <v>2381</v>
      </c>
      <c r="C2382" s="3" t="s">
        <v>6490</v>
      </c>
      <c r="D2382" t="str" cm="1">
        <f t="array" ref="D23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382">
        <v>15000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 s="6">
        <f>Table1[[#This Row],[pledged]]/Table1[[#This Row],[goal]]</f>
        <v>3.6666666666666666E-3</v>
      </c>
      <c r="Q2382" s="12">
        <f>Table1[[#This Row],[pledged]]/Table1[[#This Row],[backers_count]]</f>
        <v>18.333333333333332</v>
      </c>
      <c r="R2382" t="s">
        <v>8319</v>
      </c>
      <c r="S2382" t="s">
        <v>8320</v>
      </c>
      <c r="T2382" s="17">
        <f>(((Table1[[#This Row],[launched_at]]/60)/60)/24)+DATE(1970,1,1)</f>
        <v>42248.793310185181</v>
      </c>
      <c r="U2382" s="17">
        <f>(((Table1[[#This Row],[deadline]]/60)/60)/24)+DATE(1970,1,1)</f>
        <v>42278.793310185181</v>
      </c>
    </row>
    <row r="2383" spans="1:21">
      <c r="A2383">
        <v>2381</v>
      </c>
      <c r="B2383" s="3" t="s">
        <v>2382</v>
      </c>
      <c r="C2383" s="3" t="s">
        <v>6491</v>
      </c>
      <c r="D2383" t="str" cm="1">
        <f t="array" ref="D23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383">
        <v>86350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 s="6">
        <f>Table1[[#This Row],[pledged]]/Table1[[#This Row],[goal]]</f>
        <v>1.8193398957730169E-2</v>
      </c>
      <c r="Q2383" s="12">
        <f>Table1[[#This Row],[pledged]]/Table1[[#This Row],[backers_count]]</f>
        <v>224.42857142857142</v>
      </c>
      <c r="R2383" t="s">
        <v>8319</v>
      </c>
      <c r="S2383" t="s">
        <v>8320</v>
      </c>
      <c r="T2383" s="17">
        <f>(((Table1[[#This Row],[launched_at]]/60)/60)/24)+DATE(1970,1,1)</f>
        <v>42074.935740740737</v>
      </c>
      <c r="U2383" s="17">
        <f>(((Table1[[#This Row],[deadline]]/60)/60)/24)+DATE(1970,1,1)</f>
        <v>42104.935740740737</v>
      </c>
    </row>
    <row r="2384" spans="1:21">
      <c r="A2384">
        <v>2382</v>
      </c>
      <c r="B2384" s="3" t="s">
        <v>2383</v>
      </c>
      <c r="C2384" s="3" t="s">
        <v>6492</v>
      </c>
      <c r="D2384" t="str" cm="1">
        <f t="array" ref="D23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84">
        <v>3000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 s="6">
        <f>Table1[[#This Row],[pledged]]/Table1[[#This Row],[goal]]</f>
        <v>2.5000000000000001E-2</v>
      </c>
      <c r="Q2384" s="12">
        <f>Table1[[#This Row],[pledged]]/Table1[[#This Row],[backers_count]]</f>
        <v>37.5</v>
      </c>
      <c r="R2384" t="s">
        <v>8319</v>
      </c>
      <c r="S2384" t="s">
        <v>8320</v>
      </c>
      <c r="T2384" s="17">
        <f>(((Table1[[#This Row],[launched_at]]/60)/60)/24)+DATE(1970,1,1)</f>
        <v>42195.187534722223</v>
      </c>
      <c r="U2384" s="17">
        <f>(((Table1[[#This Row],[deadline]]/60)/60)/24)+DATE(1970,1,1)</f>
        <v>42220.187534722223</v>
      </c>
    </row>
    <row r="2385" spans="1:21">
      <c r="A2385">
        <v>2383</v>
      </c>
      <c r="B2385" s="3" t="s">
        <v>2384</v>
      </c>
      <c r="C2385" s="3" t="s">
        <v>6493</v>
      </c>
      <c r="D2385" t="str" cm="1">
        <f t="array" ref="D23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385">
        <v>10000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 s="6">
        <f>Table1[[#This Row],[pledged]]/Table1[[#This Row],[goal]]</f>
        <v>4.3499999999999997E-2</v>
      </c>
      <c r="Q2385" s="12">
        <f>Table1[[#This Row],[pledged]]/Table1[[#This Row],[backers_count]]</f>
        <v>145</v>
      </c>
      <c r="R2385" t="s">
        <v>8319</v>
      </c>
      <c r="S2385" t="s">
        <v>8320</v>
      </c>
      <c r="T2385" s="17">
        <f>(((Table1[[#This Row],[launched_at]]/60)/60)/24)+DATE(1970,1,1)</f>
        <v>42027.056793981479</v>
      </c>
      <c r="U2385" s="17">
        <f>(((Table1[[#This Row],[deadline]]/60)/60)/24)+DATE(1970,1,1)</f>
        <v>42057.056793981479</v>
      </c>
    </row>
    <row r="2386" spans="1:21">
      <c r="A2386">
        <v>2384</v>
      </c>
      <c r="B2386" s="3" t="s">
        <v>2385</v>
      </c>
      <c r="C2386" s="3" t="s">
        <v>6494</v>
      </c>
      <c r="D2386" t="str" cm="1">
        <f t="array" ref="D23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86">
        <v>1000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 s="6">
        <f>Table1[[#This Row],[pledged]]/Table1[[#This Row],[goal]]</f>
        <v>8.0000000000000002E-3</v>
      </c>
      <c r="Q2386" s="12">
        <f>Table1[[#This Row],[pledged]]/Table1[[#This Row],[backers_count]]</f>
        <v>1</v>
      </c>
      <c r="R2386" t="s">
        <v>8319</v>
      </c>
      <c r="S2386" t="s">
        <v>8320</v>
      </c>
      <c r="T2386" s="17">
        <f>(((Table1[[#This Row],[launched_at]]/60)/60)/24)+DATE(1970,1,1)</f>
        <v>41927.067627314813</v>
      </c>
      <c r="U2386" s="17">
        <f>(((Table1[[#This Row],[deadline]]/60)/60)/24)+DATE(1970,1,1)</f>
        <v>41957.109293981484</v>
      </c>
    </row>
    <row r="2387" spans="1:21">
      <c r="A2387">
        <v>2385</v>
      </c>
      <c r="B2387" s="3" t="s">
        <v>2386</v>
      </c>
      <c r="C2387" s="3" t="s">
        <v>6495</v>
      </c>
      <c r="D2387" t="str" cm="1">
        <f t="array" ref="D23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387">
        <v>65000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 s="6">
        <f>Table1[[#This Row],[pledged]]/Table1[[#This Row],[goal]]</f>
        <v>1.2123076923076924E-2</v>
      </c>
      <c r="Q2387" s="12">
        <f>Table1[[#This Row],[pledged]]/Table1[[#This Row],[backers_count]]</f>
        <v>112.57142857142857</v>
      </c>
      <c r="R2387" t="s">
        <v>8319</v>
      </c>
      <c r="S2387" t="s">
        <v>8320</v>
      </c>
      <c r="T2387" s="17">
        <f>(((Table1[[#This Row],[launched_at]]/60)/60)/24)+DATE(1970,1,1)</f>
        <v>42191.70175925926</v>
      </c>
      <c r="U2387" s="17">
        <f>(((Table1[[#This Row],[deadline]]/60)/60)/24)+DATE(1970,1,1)</f>
        <v>42221.70175925926</v>
      </c>
    </row>
    <row r="2388" spans="1:21">
      <c r="A2388">
        <v>2386</v>
      </c>
      <c r="B2388" s="3" t="s">
        <v>2387</v>
      </c>
      <c r="C2388" s="3" t="s">
        <v>6496</v>
      </c>
      <c r="D2388" t="str" cm="1">
        <f t="array" ref="D23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388">
        <v>30000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 s="6">
        <f>Table1[[#This Row],[pledged]]/Table1[[#This Row],[goal]]</f>
        <v>0</v>
      </c>
      <c r="Q2388" s="12" t="e">
        <f>Table1[[#This Row],[pledged]]/Table1[[#This Row],[backers_count]]</f>
        <v>#DIV/0!</v>
      </c>
      <c r="R2388" t="s">
        <v>8319</v>
      </c>
      <c r="S2388" t="s">
        <v>8320</v>
      </c>
      <c r="T2388" s="17">
        <f>(((Table1[[#This Row],[launched_at]]/60)/60)/24)+DATE(1970,1,1)</f>
        <v>41954.838240740741</v>
      </c>
      <c r="U2388" s="17">
        <f>(((Table1[[#This Row],[deadline]]/60)/60)/24)+DATE(1970,1,1)</f>
        <v>42014.838240740741</v>
      </c>
    </row>
    <row r="2389" spans="1:21">
      <c r="A2389">
        <v>2387</v>
      </c>
      <c r="B2389" s="3" t="s">
        <v>2388</v>
      </c>
      <c r="C2389" s="3" t="s">
        <v>6497</v>
      </c>
      <c r="D2389" t="str" cm="1">
        <f t="array" ref="D23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389">
        <v>150000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 s="6">
        <f>Table1[[#This Row],[pledged]]/Table1[[#This Row],[goal]]</f>
        <v>6.8399999999999997E-3</v>
      </c>
      <c r="Q2389" s="12">
        <f>Table1[[#This Row],[pledged]]/Table1[[#This Row],[backers_count]]</f>
        <v>342</v>
      </c>
      <c r="R2389" t="s">
        <v>8319</v>
      </c>
      <c r="S2389" t="s">
        <v>8320</v>
      </c>
      <c r="T2389" s="17">
        <f>(((Table1[[#This Row],[launched_at]]/60)/60)/24)+DATE(1970,1,1)</f>
        <v>42528.626620370371</v>
      </c>
      <c r="U2389" s="17">
        <f>(((Table1[[#This Row],[deadline]]/60)/60)/24)+DATE(1970,1,1)</f>
        <v>42573.626620370371</v>
      </c>
    </row>
    <row r="2390" spans="1:21">
      <c r="A2390">
        <v>2388</v>
      </c>
      <c r="B2390" s="3" t="s">
        <v>2389</v>
      </c>
      <c r="C2390" s="3" t="s">
        <v>6498</v>
      </c>
      <c r="D2390" t="str" cm="1">
        <f t="array" ref="D23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390">
        <v>37000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 s="6">
        <f>Table1[[#This Row],[pledged]]/Table1[[#This Row],[goal]]</f>
        <v>1.2513513513513513E-2</v>
      </c>
      <c r="Q2390" s="12">
        <f>Table1[[#This Row],[pledged]]/Table1[[#This Row],[backers_count]]</f>
        <v>57.875</v>
      </c>
      <c r="R2390" t="s">
        <v>8319</v>
      </c>
      <c r="S2390" t="s">
        <v>8320</v>
      </c>
      <c r="T2390" s="17">
        <f>(((Table1[[#This Row],[launched_at]]/60)/60)/24)+DATE(1970,1,1)</f>
        <v>41989.853692129633</v>
      </c>
      <c r="U2390" s="17">
        <f>(((Table1[[#This Row],[deadline]]/60)/60)/24)+DATE(1970,1,1)</f>
        <v>42019.811805555553</v>
      </c>
    </row>
    <row r="2391" spans="1:21">
      <c r="A2391">
        <v>2389</v>
      </c>
      <c r="B2391" s="3" t="s">
        <v>2390</v>
      </c>
      <c r="C2391" s="3" t="s">
        <v>6499</v>
      </c>
      <c r="D2391" t="str" cm="1">
        <f t="array" ref="D23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391">
        <v>16000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 s="6">
        <f>Table1[[#This Row],[pledged]]/Table1[[#This Row],[goal]]</f>
        <v>1.8749999999999999E-3</v>
      </c>
      <c r="Q2391" s="12">
        <f>Table1[[#This Row],[pledged]]/Table1[[#This Row],[backers_count]]</f>
        <v>30</v>
      </c>
      <c r="R2391" t="s">
        <v>8319</v>
      </c>
      <c r="S2391" t="s">
        <v>8320</v>
      </c>
      <c r="T2391" s="17">
        <f>(((Table1[[#This Row],[launched_at]]/60)/60)/24)+DATE(1970,1,1)</f>
        <v>42179.653379629628</v>
      </c>
      <c r="U2391" s="17">
        <f>(((Table1[[#This Row],[deadline]]/60)/60)/24)+DATE(1970,1,1)</f>
        <v>42210.915972222225</v>
      </c>
    </row>
    <row r="2392" spans="1:21">
      <c r="A2392">
        <v>2390</v>
      </c>
      <c r="B2392" s="3" t="s">
        <v>2391</v>
      </c>
      <c r="C2392" s="3" t="s">
        <v>6500</v>
      </c>
      <c r="D2392" t="str" cm="1">
        <f t="array" ref="D23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392">
        <v>510000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 s="6">
        <f>Table1[[#This Row],[pledged]]/Table1[[#This Row],[goal]]</f>
        <v>0</v>
      </c>
      <c r="Q2392" s="12" t="e">
        <f>Table1[[#This Row],[pledged]]/Table1[[#This Row],[backers_count]]</f>
        <v>#DIV/0!</v>
      </c>
      <c r="R2392" t="s">
        <v>8319</v>
      </c>
      <c r="S2392" t="s">
        <v>8320</v>
      </c>
      <c r="T2392" s="17">
        <f>(((Table1[[#This Row],[launched_at]]/60)/60)/24)+DATE(1970,1,1)</f>
        <v>41968.262314814812</v>
      </c>
      <c r="U2392" s="17">
        <f>(((Table1[[#This Row],[deadline]]/60)/60)/24)+DATE(1970,1,1)</f>
        <v>42008.262314814812</v>
      </c>
    </row>
    <row r="2393" spans="1:21">
      <c r="A2393">
        <v>2391</v>
      </c>
      <c r="B2393" s="3" t="s">
        <v>2392</v>
      </c>
      <c r="C2393" s="3" t="s">
        <v>6501</v>
      </c>
      <c r="D2393" t="str" cm="1">
        <f t="array" ref="D23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393">
        <v>20000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 s="6">
        <f>Table1[[#This Row],[pledged]]/Table1[[#This Row],[goal]]</f>
        <v>1.25E-3</v>
      </c>
      <c r="Q2393" s="12">
        <f>Table1[[#This Row],[pledged]]/Table1[[#This Row],[backers_count]]</f>
        <v>25</v>
      </c>
      <c r="R2393" t="s">
        <v>8319</v>
      </c>
      <c r="S2393" t="s">
        <v>8320</v>
      </c>
      <c r="T2393" s="17">
        <f>(((Table1[[#This Row],[launched_at]]/60)/60)/24)+DATE(1970,1,1)</f>
        <v>42064.794490740736</v>
      </c>
      <c r="U2393" s="17">
        <f>(((Table1[[#This Row],[deadline]]/60)/60)/24)+DATE(1970,1,1)</f>
        <v>42094.752824074079</v>
      </c>
    </row>
    <row r="2394" spans="1:21">
      <c r="A2394">
        <v>2392</v>
      </c>
      <c r="B2394" s="3" t="s">
        <v>2393</v>
      </c>
      <c r="C2394" s="3" t="s">
        <v>6502</v>
      </c>
      <c r="D2394" t="str" cm="1">
        <f t="array" ref="D23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394">
        <v>4200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 s="6">
        <f>Table1[[#This Row],[pledged]]/Table1[[#This Row],[goal]]</f>
        <v>0</v>
      </c>
      <c r="Q2394" s="12" t="e">
        <f>Table1[[#This Row],[pledged]]/Table1[[#This Row],[backers_count]]</f>
        <v>#DIV/0!</v>
      </c>
      <c r="R2394" t="s">
        <v>8319</v>
      </c>
      <c r="S2394" t="s">
        <v>8320</v>
      </c>
      <c r="T2394" s="17">
        <f>(((Table1[[#This Row],[launched_at]]/60)/60)/24)+DATE(1970,1,1)</f>
        <v>42276.120636574073</v>
      </c>
      <c r="U2394" s="17">
        <f>(((Table1[[#This Row],[deadline]]/60)/60)/24)+DATE(1970,1,1)</f>
        <v>42306.120636574073</v>
      </c>
    </row>
    <row r="2395" spans="1:21">
      <c r="A2395">
        <v>2393</v>
      </c>
      <c r="B2395" s="3" t="s">
        <v>2394</v>
      </c>
      <c r="C2395" s="3" t="s">
        <v>6503</v>
      </c>
      <c r="D2395" t="str" cm="1">
        <f t="array" ref="D23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395">
        <v>100000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 s="6">
        <f>Table1[[#This Row],[pledged]]/Table1[[#This Row],[goal]]</f>
        <v>5.0000000000000001E-4</v>
      </c>
      <c r="Q2395" s="12">
        <f>Table1[[#This Row],[pledged]]/Table1[[#This Row],[backers_count]]</f>
        <v>50</v>
      </c>
      <c r="R2395" t="s">
        <v>8319</v>
      </c>
      <c r="S2395" t="s">
        <v>8320</v>
      </c>
      <c r="T2395" s="17">
        <f>(((Table1[[#This Row],[launched_at]]/60)/60)/24)+DATE(1970,1,1)</f>
        <v>42194.648344907408</v>
      </c>
      <c r="U2395" s="17">
        <f>(((Table1[[#This Row],[deadline]]/60)/60)/24)+DATE(1970,1,1)</f>
        <v>42224.648344907408</v>
      </c>
    </row>
    <row r="2396" spans="1:21">
      <c r="A2396">
        <v>2394</v>
      </c>
      <c r="B2396" s="3" t="s">
        <v>2395</v>
      </c>
      <c r="C2396" s="3" t="s">
        <v>6504</v>
      </c>
      <c r="D2396" t="str" cm="1">
        <f t="array" ref="D23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396">
        <v>5000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 s="6">
        <f>Table1[[#This Row],[pledged]]/Table1[[#This Row],[goal]]</f>
        <v>5.9999999999999995E-4</v>
      </c>
      <c r="Q2396" s="12">
        <f>Table1[[#This Row],[pledged]]/Table1[[#This Row],[backers_count]]</f>
        <v>1.5</v>
      </c>
      <c r="R2396" t="s">
        <v>8319</v>
      </c>
      <c r="S2396" t="s">
        <v>8320</v>
      </c>
      <c r="T2396" s="17">
        <f>(((Table1[[#This Row],[launched_at]]/60)/60)/24)+DATE(1970,1,1)</f>
        <v>42031.362187499995</v>
      </c>
      <c r="U2396" s="17">
        <f>(((Table1[[#This Row],[deadline]]/60)/60)/24)+DATE(1970,1,1)</f>
        <v>42061.362187499995</v>
      </c>
    </row>
    <row r="2397" spans="1:21">
      <c r="A2397">
        <v>2395</v>
      </c>
      <c r="B2397" s="3" t="s">
        <v>2396</v>
      </c>
      <c r="C2397" s="3" t="s">
        <v>6505</v>
      </c>
      <c r="D2397" t="str" cm="1">
        <f t="array" ref="D23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397">
        <v>33000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 s="6">
        <f>Table1[[#This Row],[pledged]]/Table1[[#This Row],[goal]]</f>
        <v>0</v>
      </c>
      <c r="Q2397" s="12" t="e">
        <f>Table1[[#This Row],[pledged]]/Table1[[#This Row],[backers_count]]</f>
        <v>#DIV/0!</v>
      </c>
      <c r="R2397" t="s">
        <v>8319</v>
      </c>
      <c r="S2397" t="s">
        <v>8320</v>
      </c>
      <c r="T2397" s="17">
        <f>(((Table1[[#This Row],[launched_at]]/60)/60)/24)+DATE(1970,1,1)</f>
        <v>42717.121377314819</v>
      </c>
      <c r="U2397" s="17">
        <f>(((Table1[[#This Row],[deadline]]/60)/60)/24)+DATE(1970,1,1)</f>
        <v>42745.372916666667</v>
      </c>
    </row>
    <row r="2398" spans="1:21">
      <c r="A2398">
        <v>2396</v>
      </c>
      <c r="B2398" s="3" t="s">
        <v>2397</v>
      </c>
      <c r="C2398" s="3" t="s">
        <v>6506</v>
      </c>
      <c r="D2398" t="str" cm="1">
        <f t="array" ref="D23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398">
        <v>5000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 s="6">
        <f>Table1[[#This Row],[pledged]]/Table1[[#This Row],[goal]]</f>
        <v>2E-3</v>
      </c>
      <c r="Q2398" s="12">
        <f>Table1[[#This Row],[pledged]]/Table1[[#This Row],[backers_count]]</f>
        <v>10</v>
      </c>
      <c r="R2398" t="s">
        <v>8319</v>
      </c>
      <c r="S2398" t="s">
        <v>8320</v>
      </c>
      <c r="T2398" s="17">
        <f>(((Table1[[#This Row],[launched_at]]/60)/60)/24)+DATE(1970,1,1)</f>
        <v>42262.849050925928</v>
      </c>
      <c r="U2398" s="17">
        <f>(((Table1[[#This Row],[deadline]]/60)/60)/24)+DATE(1970,1,1)</f>
        <v>42292.849050925928</v>
      </c>
    </row>
    <row r="2399" spans="1:21">
      <c r="A2399">
        <v>2397</v>
      </c>
      <c r="B2399" s="3" t="s">
        <v>2398</v>
      </c>
      <c r="C2399" s="3" t="s">
        <v>6507</v>
      </c>
      <c r="D2399" t="str" cm="1">
        <f t="array" ref="D23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399">
        <v>124000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 s="6">
        <f>Table1[[#This Row],[pledged]]/Table1[[#This Row],[goal]]</f>
        <v>0</v>
      </c>
      <c r="Q2399" s="12" t="e">
        <f>Table1[[#This Row],[pledged]]/Table1[[#This Row],[backers_count]]</f>
        <v>#DIV/0!</v>
      </c>
      <c r="R2399" t="s">
        <v>8319</v>
      </c>
      <c r="S2399" t="s">
        <v>8320</v>
      </c>
      <c r="T2399" s="17">
        <f>(((Table1[[#This Row],[launched_at]]/60)/60)/24)+DATE(1970,1,1)</f>
        <v>41976.88490740741</v>
      </c>
      <c r="U2399" s="17">
        <f>(((Table1[[#This Row],[deadline]]/60)/60)/24)+DATE(1970,1,1)</f>
        <v>42006.88490740741</v>
      </c>
    </row>
    <row r="2400" spans="1:21">
      <c r="A2400">
        <v>2398</v>
      </c>
      <c r="B2400" s="3" t="s">
        <v>2399</v>
      </c>
      <c r="C2400" s="3" t="s">
        <v>6508</v>
      </c>
      <c r="D2400" t="str" cm="1">
        <f t="array" ref="D24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00">
        <v>4000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 s="6">
        <f>Table1[[#This Row],[pledged]]/Table1[[#This Row],[goal]]</f>
        <v>0</v>
      </c>
      <c r="Q2400" s="12" t="e">
        <f>Table1[[#This Row],[pledged]]/Table1[[#This Row],[backers_count]]</f>
        <v>#DIV/0!</v>
      </c>
      <c r="R2400" t="s">
        <v>8319</v>
      </c>
      <c r="S2400" t="s">
        <v>8320</v>
      </c>
      <c r="T2400" s="17">
        <f>(((Table1[[#This Row],[launched_at]]/60)/60)/24)+DATE(1970,1,1)</f>
        <v>42157.916481481487</v>
      </c>
      <c r="U2400" s="17">
        <f>(((Table1[[#This Row],[deadline]]/60)/60)/24)+DATE(1970,1,1)</f>
        <v>42187.916481481487</v>
      </c>
    </row>
    <row r="2401" spans="1:21">
      <c r="A2401">
        <v>2399</v>
      </c>
      <c r="B2401" s="3" t="s">
        <v>2400</v>
      </c>
      <c r="C2401" s="3" t="s">
        <v>6509</v>
      </c>
      <c r="D2401" t="str" cm="1">
        <f t="array" ref="D24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401">
        <v>13000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 s="6">
        <f>Table1[[#This Row],[pledged]]/Table1[[#This Row],[goal]]</f>
        <v>0</v>
      </c>
      <c r="Q2401" s="12" t="e">
        <f>Table1[[#This Row],[pledged]]/Table1[[#This Row],[backers_count]]</f>
        <v>#DIV/0!</v>
      </c>
      <c r="R2401" t="s">
        <v>8319</v>
      </c>
      <c r="S2401" t="s">
        <v>8320</v>
      </c>
      <c r="T2401" s="17">
        <f>(((Table1[[#This Row],[launched_at]]/60)/60)/24)+DATE(1970,1,1)</f>
        <v>41956.853078703702</v>
      </c>
      <c r="U2401" s="17">
        <f>(((Table1[[#This Row],[deadline]]/60)/60)/24)+DATE(1970,1,1)</f>
        <v>41991.853078703702</v>
      </c>
    </row>
    <row r="2402" spans="1:21">
      <c r="A2402">
        <v>2400</v>
      </c>
      <c r="B2402" s="3" t="s">
        <v>2401</v>
      </c>
      <c r="C2402" s="3" t="s">
        <v>6510</v>
      </c>
      <c r="D2402" t="str" cm="1">
        <f t="array" ref="D24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402">
        <v>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 s="6">
        <f>Table1[[#This Row],[pledged]]/Table1[[#This Row],[goal]]</f>
        <v>0</v>
      </c>
      <c r="Q2402" s="12" t="e">
        <f>Table1[[#This Row],[pledged]]/Table1[[#This Row],[backers_count]]</f>
        <v>#DIV/0!</v>
      </c>
      <c r="R2402" t="s">
        <v>8319</v>
      </c>
      <c r="S2402" t="s">
        <v>8320</v>
      </c>
      <c r="T2402" s="17">
        <f>(((Table1[[#This Row],[launched_at]]/60)/60)/24)+DATE(1970,1,1)</f>
        <v>42444.268101851849</v>
      </c>
      <c r="U2402" s="17">
        <f>(((Table1[[#This Row],[deadline]]/60)/60)/24)+DATE(1970,1,1)</f>
        <v>42474.268101851849</v>
      </c>
    </row>
    <row r="2403" spans="1:21">
      <c r="A2403">
        <v>2401</v>
      </c>
      <c r="B2403" s="3" t="s">
        <v>2402</v>
      </c>
      <c r="C2403" s="3" t="s">
        <v>6511</v>
      </c>
      <c r="D2403" t="str" cm="1">
        <f t="array" ref="D24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403">
        <v>28000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 s="6">
        <f>Table1[[#This Row],[pledged]]/Table1[[#This Row],[goal]]</f>
        <v>7.1785714285714283E-3</v>
      </c>
      <c r="Q2403" s="12">
        <f>Table1[[#This Row],[pledged]]/Table1[[#This Row],[backers_count]]</f>
        <v>22.333333333333332</v>
      </c>
      <c r="R2403" t="s">
        <v>8336</v>
      </c>
      <c r="S2403" t="s">
        <v>8337</v>
      </c>
      <c r="T2403" s="17">
        <f>(((Table1[[#This Row],[launched_at]]/60)/60)/24)+DATE(1970,1,1)</f>
        <v>42374.822870370372</v>
      </c>
      <c r="U2403" s="17">
        <f>(((Table1[[#This Row],[deadline]]/60)/60)/24)+DATE(1970,1,1)</f>
        <v>42434.822870370372</v>
      </c>
    </row>
    <row r="2404" spans="1:21">
      <c r="A2404">
        <v>2402</v>
      </c>
      <c r="B2404" s="3" t="s">
        <v>2403</v>
      </c>
      <c r="C2404" s="3" t="s">
        <v>6512</v>
      </c>
      <c r="D2404" t="str" cm="1">
        <f t="array" ref="D24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404">
        <v>12000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 s="6">
        <f>Table1[[#This Row],[pledged]]/Table1[[#This Row],[goal]]</f>
        <v>4.3333333333333331E-3</v>
      </c>
      <c r="Q2404" s="12">
        <f>Table1[[#This Row],[pledged]]/Table1[[#This Row],[backers_count]]</f>
        <v>52</v>
      </c>
      <c r="R2404" t="s">
        <v>8336</v>
      </c>
      <c r="S2404" t="s">
        <v>8337</v>
      </c>
      <c r="T2404" s="17">
        <f>(((Table1[[#This Row],[launched_at]]/60)/60)/24)+DATE(1970,1,1)</f>
        <v>42107.679756944446</v>
      </c>
      <c r="U2404" s="17">
        <f>(((Table1[[#This Row],[deadline]]/60)/60)/24)+DATE(1970,1,1)</f>
        <v>42137.679756944446</v>
      </c>
    </row>
    <row r="2405" spans="1:21">
      <c r="A2405">
        <v>2403</v>
      </c>
      <c r="B2405" s="3" t="s">
        <v>2404</v>
      </c>
      <c r="C2405" s="3" t="s">
        <v>6513</v>
      </c>
      <c r="D2405" t="str" cm="1">
        <f t="array" ref="D24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05">
        <v>1200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 s="6">
        <f>Table1[[#This Row],[pledged]]/Table1[[#This Row],[goal]]</f>
        <v>0.16833333333333333</v>
      </c>
      <c r="Q2405" s="12">
        <f>Table1[[#This Row],[pledged]]/Table1[[#This Row],[backers_count]]</f>
        <v>16.833333333333332</v>
      </c>
      <c r="R2405" t="s">
        <v>8336</v>
      </c>
      <c r="S2405" t="s">
        <v>8337</v>
      </c>
      <c r="T2405" s="17">
        <f>(((Table1[[#This Row],[launched_at]]/60)/60)/24)+DATE(1970,1,1)</f>
        <v>42399.882615740738</v>
      </c>
      <c r="U2405" s="17">
        <f>(((Table1[[#This Row],[deadline]]/60)/60)/24)+DATE(1970,1,1)</f>
        <v>42459.840949074074</v>
      </c>
    </row>
    <row r="2406" spans="1:21">
      <c r="A2406">
        <v>2404</v>
      </c>
      <c r="B2406" s="3" t="s">
        <v>2405</v>
      </c>
      <c r="C2406" s="3" t="s">
        <v>6514</v>
      </c>
      <c r="D2406" t="str" cm="1">
        <f t="array" ref="D24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406">
        <v>15000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 s="6">
        <f>Table1[[#This Row],[pledged]]/Table1[[#This Row],[goal]]</f>
        <v>0</v>
      </c>
      <c r="Q2406" s="12" t="e">
        <f>Table1[[#This Row],[pledged]]/Table1[[#This Row],[backers_count]]</f>
        <v>#DIV/0!</v>
      </c>
      <c r="R2406" t="s">
        <v>8336</v>
      </c>
      <c r="S2406" t="s">
        <v>8337</v>
      </c>
      <c r="T2406" s="17">
        <f>(((Table1[[#This Row],[launched_at]]/60)/60)/24)+DATE(1970,1,1)</f>
        <v>42342.03943287037</v>
      </c>
      <c r="U2406" s="17">
        <f>(((Table1[[#This Row],[deadline]]/60)/60)/24)+DATE(1970,1,1)</f>
        <v>42372.03943287037</v>
      </c>
    </row>
    <row r="2407" spans="1:21">
      <c r="A2407">
        <v>2405</v>
      </c>
      <c r="B2407" s="3" t="s">
        <v>2406</v>
      </c>
      <c r="C2407" s="3" t="s">
        <v>6515</v>
      </c>
      <c r="D2407" t="str" cm="1">
        <f t="array" ref="D24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407">
        <v>5000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 s="6">
        <f>Table1[[#This Row],[pledged]]/Table1[[#This Row],[goal]]</f>
        <v>0.22520000000000001</v>
      </c>
      <c r="Q2407" s="12">
        <f>Table1[[#This Row],[pledged]]/Table1[[#This Row],[backers_count]]</f>
        <v>56.3</v>
      </c>
      <c r="R2407" t="s">
        <v>8336</v>
      </c>
      <c r="S2407" t="s">
        <v>8337</v>
      </c>
      <c r="T2407" s="17">
        <f>(((Table1[[#This Row],[launched_at]]/60)/60)/24)+DATE(1970,1,1)</f>
        <v>42595.585358796292</v>
      </c>
      <c r="U2407" s="17">
        <f>(((Table1[[#This Row],[deadline]]/60)/60)/24)+DATE(1970,1,1)</f>
        <v>42616.585358796292</v>
      </c>
    </row>
    <row r="2408" spans="1:21">
      <c r="A2408">
        <v>2406</v>
      </c>
      <c r="B2408" s="3" t="s">
        <v>2407</v>
      </c>
      <c r="C2408" s="3" t="s">
        <v>6516</v>
      </c>
      <c r="D2408" t="str" cm="1">
        <f t="array" ref="D24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08">
        <v>3250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 s="6">
        <f>Table1[[#This Row],[pledged]]/Table1[[#This Row],[goal]]</f>
        <v>0.41384615384615386</v>
      </c>
      <c r="Q2408" s="12">
        <f>Table1[[#This Row],[pledged]]/Table1[[#This Row],[backers_count]]</f>
        <v>84.0625</v>
      </c>
      <c r="R2408" t="s">
        <v>8336</v>
      </c>
      <c r="S2408" t="s">
        <v>8337</v>
      </c>
      <c r="T2408" s="17">
        <f>(((Table1[[#This Row],[launched_at]]/60)/60)/24)+DATE(1970,1,1)</f>
        <v>41983.110995370371</v>
      </c>
      <c r="U2408" s="17">
        <f>(((Table1[[#This Row],[deadline]]/60)/60)/24)+DATE(1970,1,1)</f>
        <v>42023.110995370371</v>
      </c>
    </row>
    <row r="2409" spans="1:21" ht="28.8">
      <c r="A2409">
        <v>2407</v>
      </c>
      <c r="B2409" s="3" t="s">
        <v>2408</v>
      </c>
      <c r="C2409" s="3" t="s">
        <v>6517</v>
      </c>
      <c r="D2409" t="str" cm="1">
        <f t="array" ref="D24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409">
        <v>22000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 s="6">
        <f>Table1[[#This Row],[pledged]]/Table1[[#This Row],[goal]]</f>
        <v>0.25259090909090909</v>
      </c>
      <c r="Q2409" s="12">
        <f>Table1[[#This Row],[pledged]]/Table1[[#This Row],[backers_count]]</f>
        <v>168.39393939393941</v>
      </c>
      <c r="R2409" t="s">
        <v>8336</v>
      </c>
      <c r="S2409" t="s">
        <v>8337</v>
      </c>
      <c r="T2409" s="17">
        <f>(((Table1[[#This Row],[launched_at]]/60)/60)/24)+DATE(1970,1,1)</f>
        <v>42082.575555555552</v>
      </c>
      <c r="U2409" s="17">
        <f>(((Table1[[#This Row],[deadline]]/60)/60)/24)+DATE(1970,1,1)</f>
        <v>42105.25</v>
      </c>
    </row>
    <row r="2410" spans="1:21">
      <c r="A2410">
        <v>2408</v>
      </c>
      <c r="B2410" s="3" t="s">
        <v>2409</v>
      </c>
      <c r="C2410" s="3" t="s">
        <v>6518</v>
      </c>
      <c r="D2410" t="str" cm="1">
        <f t="array" ref="D24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410">
        <v>15000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 s="6">
        <f>Table1[[#This Row],[pledged]]/Table1[[#This Row],[goal]]</f>
        <v>2E-3</v>
      </c>
      <c r="Q2410" s="12">
        <f>Table1[[#This Row],[pledged]]/Table1[[#This Row],[backers_count]]</f>
        <v>15</v>
      </c>
      <c r="R2410" t="s">
        <v>8336</v>
      </c>
      <c r="S2410" t="s">
        <v>8337</v>
      </c>
      <c r="T2410" s="17">
        <f>(((Table1[[#This Row],[launched_at]]/60)/60)/24)+DATE(1970,1,1)</f>
        <v>41919.140706018516</v>
      </c>
      <c r="U2410" s="17">
        <f>(((Table1[[#This Row],[deadline]]/60)/60)/24)+DATE(1970,1,1)</f>
        <v>41949.182372685187</v>
      </c>
    </row>
    <row r="2411" spans="1:21">
      <c r="A2411">
        <v>2409</v>
      </c>
      <c r="B2411" s="3" t="s">
        <v>2410</v>
      </c>
      <c r="C2411" s="3" t="s">
        <v>6519</v>
      </c>
      <c r="D2411" t="str" cm="1">
        <f t="array" ref="D24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411">
        <v>25000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 s="6">
        <f>Table1[[#This Row],[pledged]]/Table1[[#This Row],[goal]]</f>
        <v>1.84E-2</v>
      </c>
      <c r="Q2411" s="12">
        <f>Table1[[#This Row],[pledged]]/Table1[[#This Row],[backers_count]]</f>
        <v>76.666666666666671</v>
      </c>
      <c r="R2411" t="s">
        <v>8336</v>
      </c>
      <c r="S2411" t="s">
        <v>8337</v>
      </c>
      <c r="T2411" s="17">
        <f>(((Table1[[#This Row],[launched_at]]/60)/60)/24)+DATE(1970,1,1)</f>
        <v>42204.875868055555</v>
      </c>
      <c r="U2411" s="17">
        <f>(((Table1[[#This Row],[deadline]]/60)/60)/24)+DATE(1970,1,1)</f>
        <v>42234.875868055555</v>
      </c>
    </row>
    <row r="2412" spans="1:21" ht="28.8">
      <c r="A2412">
        <v>2410</v>
      </c>
      <c r="B2412" s="3" t="s">
        <v>2411</v>
      </c>
      <c r="C2412" s="3" t="s">
        <v>6520</v>
      </c>
      <c r="D2412" t="str" cm="1">
        <f t="array" ref="D24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412">
        <v>15000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 s="6">
        <f>Table1[[#This Row],[pledged]]/Table1[[#This Row],[goal]]</f>
        <v>0</v>
      </c>
      <c r="Q2412" s="12" t="e">
        <f>Table1[[#This Row],[pledged]]/Table1[[#This Row],[backers_count]]</f>
        <v>#DIV/0!</v>
      </c>
      <c r="R2412" t="s">
        <v>8336</v>
      </c>
      <c r="S2412" t="s">
        <v>8337</v>
      </c>
      <c r="T2412" s="17">
        <f>(((Table1[[#This Row],[launched_at]]/60)/60)/24)+DATE(1970,1,1)</f>
        <v>42224.408275462964</v>
      </c>
      <c r="U2412" s="17">
        <f>(((Table1[[#This Row],[deadline]]/60)/60)/24)+DATE(1970,1,1)</f>
        <v>42254.408275462964</v>
      </c>
    </row>
    <row r="2413" spans="1:21">
      <c r="A2413">
        <v>2411</v>
      </c>
      <c r="B2413" s="3" t="s">
        <v>2412</v>
      </c>
      <c r="C2413" s="3" t="s">
        <v>6521</v>
      </c>
      <c r="D2413" t="str" cm="1">
        <f t="array" ref="D24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413">
        <v>25000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 s="6">
        <f>Table1[[#This Row],[pledged]]/Table1[[#This Row],[goal]]</f>
        <v>6.0400000000000002E-3</v>
      </c>
      <c r="Q2413" s="12">
        <f>Table1[[#This Row],[pledged]]/Table1[[#This Row],[backers_count]]</f>
        <v>50.333333333333336</v>
      </c>
      <c r="R2413" t="s">
        <v>8336</v>
      </c>
      <c r="S2413" t="s">
        <v>8337</v>
      </c>
      <c r="T2413" s="17">
        <f>(((Table1[[#This Row],[launched_at]]/60)/60)/24)+DATE(1970,1,1)</f>
        <v>42211.732430555552</v>
      </c>
      <c r="U2413" s="17">
        <f>(((Table1[[#This Row],[deadline]]/60)/60)/24)+DATE(1970,1,1)</f>
        <v>42241.732430555552</v>
      </c>
    </row>
    <row r="2414" spans="1:21">
      <c r="A2414">
        <v>2412</v>
      </c>
      <c r="B2414" s="3" t="s">
        <v>2413</v>
      </c>
      <c r="C2414" s="3" t="s">
        <v>6522</v>
      </c>
      <c r="D2414" t="str" cm="1">
        <f t="array" ref="D24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414">
        <v>8000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 s="6">
        <f>Table1[[#This Row],[pledged]]/Table1[[#This Row],[goal]]</f>
        <v>0</v>
      </c>
      <c r="Q2414" s="12" t="e">
        <f>Table1[[#This Row],[pledged]]/Table1[[#This Row],[backers_count]]</f>
        <v>#DIV/0!</v>
      </c>
      <c r="R2414" t="s">
        <v>8336</v>
      </c>
      <c r="S2414" t="s">
        <v>8337</v>
      </c>
      <c r="T2414" s="17">
        <f>(((Table1[[#This Row],[launched_at]]/60)/60)/24)+DATE(1970,1,1)</f>
        <v>42655.736956018518</v>
      </c>
      <c r="U2414" s="17">
        <f>(((Table1[[#This Row],[deadline]]/60)/60)/24)+DATE(1970,1,1)</f>
        <v>42700.778622685189</v>
      </c>
    </row>
    <row r="2415" spans="1:21">
      <c r="A2415">
        <v>2413</v>
      </c>
      <c r="B2415" s="3" t="s">
        <v>2414</v>
      </c>
      <c r="C2415" s="3" t="s">
        <v>6523</v>
      </c>
      <c r="D2415" t="str" cm="1">
        <f t="array" ref="D24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15">
        <v>3000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 s="6">
        <f>Table1[[#This Row],[pledged]]/Table1[[#This Row],[goal]]</f>
        <v>8.3333333333333332E-3</v>
      </c>
      <c r="Q2415" s="12">
        <f>Table1[[#This Row],[pledged]]/Table1[[#This Row],[backers_count]]</f>
        <v>8.3333333333333339</v>
      </c>
      <c r="R2415" t="s">
        <v>8336</v>
      </c>
      <c r="S2415" t="s">
        <v>8337</v>
      </c>
      <c r="T2415" s="17">
        <f>(((Table1[[#This Row],[launched_at]]/60)/60)/24)+DATE(1970,1,1)</f>
        <v>41760.10974537037</v>
      </c>
      <c r="U2415" s="17">
        <f>(((Table1[[#This Row],[deadline]]/60)/60)/24)+DATE(1970,1,1)</f>
        <v>41790.979166666664</v>
      </c>
    </row>
    <row r="2416" spans="1:21">
      <c r="A2416">
        <v>2414</v>
      </c>
      <c r="B2416" s="3" t="s">
        <v>2415</v>
      </c>
      <c r="C2416" s="3" t="s">
        <v>6524</v>
      </c>
      <c r="D2416" t="str" cm="1">
        <f t="array" ref="D24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416">
        <v>15000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 s="6">
        <f>Table1[[#This Row],[pledged]]/Table1[[#This Row],[goal]]</f>
        <v>3.0666666666666665E-2</v>
      </c>
      <c r="Q2416" s="12">
        <f>Table1[[#This Row],[pledged]]/Table1[[#This Row],[backers_count]]</f>
        <v>35.384615384615387</v>
      </c>
      <c r="R2416" t="s">
        <v>8336</v>
      </c>
      <c r="S2416" t="s">
        <v>8337</v>
      </c>
      <c r="T2416" s="17">
        <f>(((Table1[[#This Row],[launched_at]]/60)/60)/24)+DATE(1970,1,1)</f>
        <v>42198.695138888885</v>
      </c>
      <c r="U2416" s="17">
        <f>(((Table1[[#This Row],[deadline]]/60)/60)/24)+DATE(1970,1,1)</f>
        <v>42238.165972222225</v>
      </c>
    </row>
    <row r="2417" spans="1:21">
      <c r="A2417">
        <v>2415</v>
      </c>
      <c r="B2417" s="3" t="s">
        <v>2416</v>
      </c>
      <c r="C2417" s="3" t="s">
        <v>6525</v>
      </c>
      <c r="D2417" t="str" cm="1">
        <f t="array" ref="D24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417">
        <v>60000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 s="6">
        <f>Table1[[#This Row],[pledged]]/Table1[[#This Row],[goal]]</f>
        <v>5.5833333333333334E-3</v>
      </c>
      <c r="Q2417" s="12">
        <f>Table1[[#This Row],[pledged]]/Table1[[#This Row],[backers_count]]</f>
        <v>55.833333333333336</v>
      </c>
      <c r="R2417" t="s">
        <v>8336</v>
      </c>
      <c r="S2417" t="s">
        <v>8337</v>
      </c>
      <c r="T2417" s="17">
        <f>(((Table1[[#This Row],[launched_at]]/60)/60)/24)+DATE(1970,1,1)</f>
        <v>42536.862800925926</v>
      </c>
      <c r="U2417" s="17">
        <f>(((Table1[[#This Row],[deadline]]/60)/60)/24)+DATE(1970,1,1)</f>
        <v>42566.862800925926</v>
      </c>
    </row>
    <row r="2418" spans="1:21">
      <c r="A2418">
        <v>2416</v>
      </c>
      <c r="B2418" s="3" t="s">
        <v>2417</v>
      </c>
      <c r="C2418" s="3" t="s">
        <v>6526</v>
      </c>
      <c r="D2418" t="str" cm="1">
        <f t="array" ref="D24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418">
        <v>20000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 s="6">
        <f>Table1[[#This Row],[pledged]]/Table1[[#This Row],[goal]]</f>
        <v>2.5000000000000001E-4</v>
      </c>
      <c r="Q2418" s="12">
        <f>Table1[[#This Row],[pledged]]/Table1[[#This Row],[backers_count]]</f>
        <v>5</v>
      </c>
      <c r="R2418" t="s">
        <v>8336</v>
      </c>
      <c r="S2418" t="s">
        <v>8337</v>
      </c>
      <c r="T2418" s="17">
        <f>(((Table1[[#This Row],[launched_at]]/60)/60)/24)+DATE(1970,1,1)</f>
        <v>42019.737766203703</v>
      </c>
      <c r="U2418" s="17">
        <f>(((Table1[[#This Row],[deadline]]/60)/60)/24)+DATE(1970,1,1)</f>
        <v>42077.625</v>
      </c>
    </row>
    <row r="2419" spans="1:21">
      <c r="A2419">
        <v>2417</v>
      </c>
      <c r="B2419" s="3" t="s">
        <v>2418</v>
      </c>
      <c r="C2419" s="3" t="s">
        <v>6527</v>
      </c>
      <c r="D2419" t="str" cm="1">
        <f t="array" ref="D24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19">
        <v>1000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 s="6">
        <f>Table1[[#This Row],[pledged]]/Table1[[#This Row],[goal]]</f>
        <v>0</v>
      </c>
      <c r="Q2419" s="12" t="e">
        <f>Table1[[#This Row],[pledged]]/Table1[[#This Row],[backers_count]]</f>
        <v>#DIV/0!</v>
      </c>
      <c r="R2419" t="s">
        <v>8336</v>
      </c>
      <c r="S2419" t="s">
        <v>8337</v>
      </c>
      <c r="T2419" s="17">
        <f>(((Table1[[#This Row],[launched_at]]/60)/60)/24)+DATE(1970,1,1)</f>
        <v>41831.884108796294</v>
      </c>
      <c r="U2419" s="17">
        <f>(((Table1[[#This Row],[deadline]]/60)/60)/24)+DATE(1970,1,1)</f>
        <v>41861.884108796294</v>
      </c>
    </row>
    <row r="2420" spans="1:21">
      <c r="A2420">
        <v>2418</v>
      </c>
      <c r="B2420" s="3" t="s">
        <v>2419</v>
      </c>
      <c r="C2420" s="3" t="s">
        <v>6528</v>
      </c>
      <c r="D2420" t="str" cm="1">
        <f t="array" ref="D24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420">
        <v>25000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 s="6">
        <f>Table1[[#This Row],[pledged]]/Table1[[#This Row],[goal]]</f>
        <v>2.0000000000000001E-4</v>
      </c>
      <c r="Q2420" s="12">
        <f>Table1[[#This Row],[pledged]]/Table1[[#This Row],[backers_count]]</f>
        <v>1</v>
      </c>
      <c r="R2420" t="s">
        <v>8336</v>
      </c>
      <c r="S2420" t="s">
        <v>8337</v>
      </c>
      <c r="T2420" s="17">
        <f>(((Table1[[#This Row],[launched_at]]/60)/60)/24)+DATE(1970,1,1)</f>
        <v>42027.856990740736</v>
      </c>
      <c r="U2420" s="17">
        <f>(((Table1[[#This Row],[deadline]]/60)/60)/24)+DATE(1970,1,1)</f>
        <v>42087.815324074079</v>
      </c>
    </row>
    <row r="2421" spans="1:21">
      <c r="A2421">
        <v>2419</v>
      </c>
      <c r="B2421" s="3" t="s">
        <v>2420</v>
      </c>
      <c r="C2421" s="3" t="s">
        <v>6529</v>
      </c>
      <c r="D2421" t="str" cm="1">
        <f t="array" ref="D24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21">
        <v>3000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 s="6">
        <f>Table1[[#This Row],[pledged]]/Table1[[#This Row],[goal]]</f>
        <v>0</v>
      </c>
      <c r="Q2421" s="12" t="e">
        <f>Table1[[#This Row],[pledged]]/Table1[[#This Row],[backers_count]]</f>
        <v>#DIV/0!</v>
      </c>
      <c r="R2421" t="s">
        <v>8336</v>
      </c>
      <c r="S2421" t="s">
        <v>8337</v>
      </c>
      <c r="T2421" s="17">
        <f>(((Table1[[#This Row],[launched_at]]/60)/60)/24)+DATE(1970,1,1)</f>
        <v>41993.738298611104</v>
      </c>
      <c r="U2421" s="17">
        <f>(((Table1[[#This Row],[deadline]]/60)/60)/24)+DATE(1970,1,1)</f>
        <v>42053.738298611104</v>
      </c>
    </row>
    <row r="2422" spans="1:21">
      <c r="A2422">
        <v>2420</v>
      </c>
      <c r="B2422" s="3" t="s">
        <v>2421</v>
      </c>
      <c r="C2422" s="3" t="s">
        <v>6530</v>
      </c>
      <c r="D2422" t="str" cm="1">
        <f t="array" ref="D24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422">
        <v>16870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 s="6">
        <f>Table1[[#This Row],[pledged]]/Table1[[#This Row],[goal]]</f>
        <v>0.14825133372851215</v>
      </c>
      <c r="Q2422" s="12">
        <f>Table1[[#This Row],[pledged]]/Table1[[#This Row],[backers_count]]</f>
        <v>69.472222222222229</v>
      </c>
      <c r="R2422" t="s">
        <v>8336</v>
      </c>
      <c r="S2422" t="s">
        <v>8337</v>
      </c>
      <c r="T2422" s="17">
        <f>(((Table1[[#This Row],[launched_at]]/60)/60)/24)+DATE(1970,1,1)</f>
        <v>41893.028877314813</v>
      </c>
      <c r="U2422" s="17">
        <f>(((Table1[[#This Row],[deadline]]/60)/60)/24)+DATE(1970,1,1)</f>
        <v>41953.070543981477</v>
      </c>
    </row>
    <row r="2423" spans="1:21">
      <c r="A2423">
        <v>2421</v>
      </c>
      <c r="B2423" s="3" t="s">
        <v>2422</v>
      </c>
      <c r="C2423" s="3" t="s">
        <v>6531</v>
      </c>
      <c r="D2423" t="str" cm="1">
        <f t="array" ref="D24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423">
        <v>6000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 s="6">
        <f>Table1[[#This Row],[pledged]]/Table1[[#This Row],[goal]]</f>
        <v>1.6666666666666666E-4</v>
      </c>
      <c r="Q2423" s="12">
        <f>Table1[[#This Row],[pledged]]/Table1[[#This Row],[backers_count]]</f>
        <v>1</v>
      </c>
      <c r="R2423" t="s">
        <v>8336</v>
      </c>
      <c r="S2423" t="s">
        <v>8337</v>
      </c>
      <c r="T2423" s="17">
        <f>(((Table1[[#This Row],[launched_at]]/60)/60)/24)+DATE(1970,1,1)</f>
        <v>42026.687453703707</v>
      </c>
      <c r="U2423" s="17">
        <f>(((Table1[[#This Row],[deadline]]/60)/60)/24)+DATE(1970,1,1)</f>
        <v>42056.687453703707</v>
      </c>
    </row>
    <row r="2424" spans="1:21">
      <c r="A2424">
        <v>2422</v>
      </c>
      <c r="B2424" s="3" t="s">
        <v>2423</v>
      </c>
      <c r="C2424" s="3" t="s">
        <v>6532</v>
      </c>
      <c r="D2424" t="str" cm="1">
        <f t="array" ref="D24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424">
        <v>500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 s="6">
        <f>Table1[[#This Row],[pledged]]/Table1[[#This Row],[goal]]</f>
        <v>2E-3</v>
      </c>
      <c r="Q2424" s="12">
        <f>Table1[[#This Row],[pledged]]/Table1[[#This Row],[backers_count]]</f>
        <v>1</v>
      </c>
      <c r="R2424" t="s">
        <v>8336</v>
      </c>
      <c r="S2424" t="s">
        <v>8337</v>
      </c>
      <c r="T2424" s="17">
        <f>(((Table1[[#This Row],[launched_at]]/60)/60)/24)+DATE(1970,1,1)</f>
        <v>42044.724953703699</v>
      </c>
      <c r="U2424" s="17">
        <f>(((Table1[[#This Row],[deadline]]/60)/60)/24)+DATE(1970,1,1)</f>
        <v>42074.683287037042</v>
      </c>
    </row>
    <row r="2425" spans="1:21">
      <c r="A2425">
        <v>2423</v>
      </c>
      <c r="B2425" s="3" t="s">
        <v>2424</v>
      </c>
      <c r="C2425" s="3" t="s">
        <v>6533</v>
      </c>
      <c r="D2425" t="str" cm="1">
        <f t="array" ref="D24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425">
        <v>60000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 s="6">
        <f>Table1[[#This Row],[pledged]]/Table1[[#This Row],[goal]]</f>
        <v>1.3333333333333334E-4</v>
      </c>
      <c r="Q2425" s="12">
        <f>Table1[[#This Row],[pledged]]/Table1[[#This Row],[backers_count]]</f>
        <v>8</v>
      </c>
      <c r="R2425" t="s">
        <v>8336</v>
      </c>
      <c r="S2425" t="s">
        <v>8337</v>
      </c>
      <c r="T2425" s="17">
        <f>(((Table1[[#This Row],[launched_at]]/60)/60)/24)+DATE(1970,1,1)</f>
        <v>41974.704745370371</v>
      </c>
      <c r="U2425" s="17">
        <f>(((Table1[[#This Row],[deadline]]/60)/60)/24)+DATE(1970,1,1)</f>
        <v>42004.704745370371</v>
      </c>
    </row>
    <row r="2426" spans="1:21">
      <c r="A2426">
        <v>2424</v>
      </c>
      <c r="B2426" s="3" t="s">
        <v>2425</v>
      </c>
      <c r="C2426" s="3" t="s">
        <v>6534</v>
      </c>
      <c r="D2426" t="str" cm="1">
        <f t="array" ref="D24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426">
        <v>25000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 s="6">
        <f>Table1[[#This Row],[pledged]]/Table1[[#This Row],[goal]]</f>
        <v>1.24E-2</v>
      </c>
      <c r="Q2426" s="12">
        <f>Table1[[#This Row],[pledged]]/Table1[[#This Row],[backers_count]]</f>
        <v>34.444444444444443</v>
      </c>
      <c r="R2426" t="s">
        <v>8336</v>
      </c>
      <c r="S2426" t="s">
        <v>8337</v>
      </c>
      <c r="T2426" s="17">
        <f>(((Table1[[#This Row],[launched_at]]/60)/60)/24)+DATE(1970,1,1)</f>
        <v>41909.892453703702</v>
      </c>
      <c r="U2426" s="17">
        <f>(((Table1[[#This Row],[deadline]]/60)/60)/24)+DATE(1970,1,1)</f>
        <v>41939.892453703702</v>
      </c>
    </row>
    <row r="2427" spans="1:21">
      <c r="A2427">
        <v>2425</v>
      </c>
      <c r="B2427" s="3" t="s">
        <v>2426</v>
      </c>
      <c r="C2427" s="3" t="s">
        <v>6535</v>
      </c>
      <c r="D2427" t="str" cm="1">
        <f t="array" ref="D24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27">
        <v>3500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 s="6">
        <f>Table1[[#This Row],[pledged]]/Table1[[#This Row],[goal]]</f>
        <v>2.8571428571428574E-4</v>
      </c>
      <c r="Q2427" s="12">
        <f>Table1[[#This Row],[pledged]]/Table1[[#This Row],[backers_count]]</f>
        <v>1</v>
      </c>
      <c r="R2427" t="s">
        <v>8336</v>
      </c>
      <c r="S2427" t="s">
        <v>8337</v>
      </c>
      <c r="T2427" s="17">
        <f>(((Table1[[#This Row],[launched_at]]/60)/60)/24)+DATE(1970,1,1)</f>
        <v>42502.913761574076</v>
      </c>
      <c r="U2427" s="17">
        <f>(((Table1[[#This Row],[deadline]]/60)/60)/24)+DATE(1970,1,1)</f>
        <v>42517.919444444444</v>
      </c>
    </row>
    <row r="2428" spans="1:21">
      <c r="A2428">
        <v>2426</v>
      </c>
      <c r="B2428" s="3" t="s">
        <v>2427</v>
      </c>
      <c r="C2428" s="3" t="s">
        <v>6536</v>
      </c>
      <c r="D2428" t="str" cm="1">
        <f t="array" ref="D24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428">
        <v>20000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 s="6">
        <f>Table1[[#This Row],[pledged]]/Table1[[#This Row],[goal]]</f>
        <v>0</v>
      </c>
      <c r="Q2428" s="12" t="e">
        <f>Table1[[#This Row],[pledged]]/Table1[[#This Row],[backers_count]]</f>
        <v>#DIV/0!</v>
      </c>
      <c r="R2428" t="s">
        <v>8336</v>
      </c>
      <c r="S2428" t="s">
        <v>8337</v>
      </c>
      <c r="T2428" s="17">
        <f>(((Table1[[#This Row],[launched_at]]/60)/60)/24)+DATE(1970,1,1)</f>
        <v>42164.170046296291</v>
      </c>
      <c r="U2428" s="17">
        <f>(((Table1[[#This Row],[deadline]]/60)/60)/24)+DATE(1970,1,1)</f>
        <v>42224.170046296291</v>
      </c>
    </row>
    <row r="2429" spans="1:21">
      <c r="A2429">
        <v>2427</v>
      </c>
      <c r="B2429" s="3" t="s">
        <v>2428</v>
      </c>
      <c r="C2429" s="3" t="s">
        <v>6537</v>
      </c>
      <c r="D2429" t="str" cm="1">
        <f t="array" ref="D24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429">
        <v>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 s="6">
        <f>Table1[[#This Row],[pledged]]/Table1[[#This Row],[goal]]</f>
        <v>2.0000000000000002E-5</v>
      </c>
      <c r="Q2429" s="12">
        <f>Table1[[#This Row],[pledged]]/Table1[[#This Row],[backers_count]]</f>
        <v>1</v>
      </c>
      <c r="R2429" t="s">
        <v>8336</v>
      </c>
      <c r="S2429" t="s">
        <v>8337</v>
      </c>
      <c r="T2429" s="17">
        <f>(((Table1[[#This Row],[launched_at]]/60)/60)/24)+DATE(1970,1,1)</f>
        <v>42412.318668981476</v>
      </c>
      <c r="U2429" s="17">
        <f>(((Table1[[#This Row],[deadline]]/60)/60)/24)+DATE(1970,1,1)</f>
        <v>42452.277002314819</v>
      </c>
    </row>
    <row r="2430" spans="1:21">
      <c r="A2430">
        <v>2428</v>
      </c>
      <c r="B2430" s="3" t="s">
        <v>2429</v>
      </c>
      <c r="C2430" s="3" t="s">
        <v>6538</v>
      </c>
      <c r="D2430" t="str" cm="1">
        <f t="array" ref="D24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430">
        <v>35000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 s="6">
        <f>Table1[[#This Row],[pledged]]/Table1[[#This Row],[goal]]</f>
        <v>2.8571428571428571E-5</v>
      </c>
      <c r="Q2430" s="12">
        <f>Table1[[#This Row],[pledged]]/Table1[[#This Row],[backers_count]]</f>
        <v>1</v>
      </c>
      <c r="R2430" t="s">
        <v>8336</v>
      </c>
      <c r="S2430" t="s">
        <v>8337</v>
      </c>
      <c r="T2430" s="17">
        <f>(((Table1[[#This Row],[launched_at]]/60)/60)/24)+DATE(1970,1,1)</f>
        <v>42045.784155092595</v>
      </c>
      <c r="U2430" s="17">
        <f>(((Table1[[#This Row],[deadline]]/60)/60)/24)+DATE(1970,1,1)</f>
        <v>42075.742488425924</v>
      </c>
    </row>
    <row r="2431" spans="1:21">
      <c r="A2431">
        <v>2429</v>
      </c>
      <c r="B2431" s="3" t="s">
        <v>2430</v>
      </c>
      <c r="C2431" s="3" t="s">
        <v>6539</v>
      </c>
      <c r="D2431" t="str" cm="1">
        <f t="array" ref="D24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431">
        <v>140000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 s="6">
        <f>Table1[[#This Row],[pledged]]/Table1[[#This Row],[goal]]</f>
        <v>1.4321428571428572E-2</v>
      </c>
      <c r="Q2431" s="12">
        <f>Table1[[#This Row],[pledged]]/Table1[[#This Row],[backers_count]]</f>
        <v>501.25</v>
      </c>
      <c r="R2431" t="s">
        <v>8336</v>
      </c>
      <c r="S2431" t="s">
        <v>8337</v>
      </c>
      <c r="T2431" s="17">
        <f>(((Table1[[#This Row],[launched_at]]/60)/60)/24)+DATE(1970,1,1)</f>
        <v>42734.879236111112</v>
      </c>
      <c r="U2431" s="17">
        <f>(((Table1[[#This Row],[deadline]]/60)/60)/24)+DATE(1970,1,1)</f>
        <v>42771.697222222225</v>
      </c>
    </row>
    <row r="2432" spans="1:21">
      <c r="A2432">
        <v>2430</v>
      </c>
      <c r="B2432" s="3" t="s">
        <v>2431</v>
      </c>
      <c r="C2432" s="3" t="s">
        <v>6540</v>
      </c>
      <c r="D2432" t="str" cm="1">
        <f t="array" ref="D24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32">
        <v>3000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 s="6">
        <f>Table1[[#This Row],[pledged]]/Table1[[#This Row],[goal]]</f>
        <v>7.0000000000000001E-3</v>
      </c>
      <c r="Q2432" s="12">
        <f>Table1[[#This Row],[pledged]]/Table1[[#This Row],[backers_count]]</f>
        <v>10.5</v>
      </c>
      <c r="R2432" t="s">
        <v>8336</v>
      </c>
      <c r="S2432" t="s">
        <v>8337</v>
      </c>
      <c r="T2432" s="17">
        <f>(((Table1[[#This Row],[launched_at]]/60)/60)/24)+DATE(1970,1,1)</f>
        <v>42382.130833333329</v>
      </c>
      <c r="U2432" s="17">
        <f>(((Table1[[#This Row],[deadline]]/60)/60)/24)+DATE(1970,1,1)</f>
        <v>42412.130833333329</v>
      </c>
    </row>
    <row r="2433" spans="1:21">
      <c r="A2433">
        <v>2431</v>
      </c>
      <c r="B2433" s="3" t="s">
        <v>2432</v>
      </c>
      <c r="C2433" s="3" t="s">
        <v>6541</v>
      </c>
      <c r="D2433" t="str" cm="1">
        <f t="array" ref="D24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433">
        <v>100000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 s="6">
        <f>Table1[[#This Row],[pledged]]/Table1[[#This Row],[goal]]</f>
        <v>2.0000000000000002E-5</v>
      </c>
      <c r="Q2433" s="12">
        <f>Table1[[#This Row],[pledged]]/Table1[[#This Row],[backers_count]]</f>
        <v>1</v>
      </c>
      <c r="R2433" t="s">
        <v>8336</v>
      </c>
      <c r="S2433" t="s">
        <v>8337</v>
      </c>
      <c r="T2433" s="17">
        <f>(((Table1[[#This Row],[launched_at]]/60)/60)/24)+DATE(1970,1,1)</f>
        <v>42489.099687499998</v>
      </c>
      <c r="U2433" s="17">
        <f>(((Table1[[#This Row],[deadline]]/60)/60)/24)+DATE(1970,1,1)</f>
        <v>42549.099687499998</v>
      </c>
    </row>
    <row r="2434" spans="1:21">
      <c r="A2434">
        <v>2432</v>
      </c>
      <c r="B2434" s="3" t="s">
        <v>2433</v>
      </c>
      <c r="C2434" s="3" t="s">
        <v>6542</v>
      </c>
      <c r="D2434" t="str" cm="1">
        <f t="array" ref="D24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434">
        <v>14000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 s="6">
        <f>Table1[[#This Row],[pledged]]/Table1[[#This Row],[goal]]</f>
        <v>1.4285714285714287E-4</v>
      </c>
      <c r="Q2434" s="12">
        <f>Table1[[#This Row],[pledged]]/Table1[[#This Row],[backers_count]]</f>
        <v>1</v>
      </c>
      <c r="R2434" t="s">
        <v>8336</v>
      </c>
      <c r="S2434" t="s">
        <v>8337</v>
      </c>
      <c r="T2434" s="17">
        <f>(((Table1[[#This Row],[launched_at]]/60)/60)/24)+DATE(1970,1,1)</f>
        <v>42041.218715277777</v>
      </c>
      <c r="U2434" s="17">
        <f>(((Table1[[#This Row],[deadline]]/60)/60)/24)+DATE(1970,1,1)</f>
        <v>42071.218715277777</v>
      </c>
    </row>
    <row r="2435" spans="1:21">
      <c r="A2435">
        <v>2433</v>
      </c>
      <c r="B2435" s="3" t="s">
        <v>2434</v>
      </c>
      <c r="C2435" s="3" t="s">
        <v>6543</v>
      </c>
      <c r="D2435" t="str" cm="1">
        <f t="array" ref="D24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435">
        <v>10000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 s="6">
        <f>Table1[[#This Row],[pledged]]/Table1[[#This Row],[goal]]</f>
        <v>0</v>
      </c>
      <c r="Q2435" s="12" t="e">
        <f>Table1[[#This Row],[pledged]]/Table1[[#This Row],[backers_count]]</f>
        <v>#DIV/0!</v>
      </c>
      <c r="R2435" t="s">
        <v>8336</v>
      </c>
      <c r="S2435" t="s">
        <v>8337</v>
      </c>
      <c r="T2435" s="17">
        <f>(((Table1[[#This Row],[launched_at]]/60)/60)/24)+DATE(1970,1,1)</f>
        <v>42397.89980324074</v>
      </c>
      <c r="U2435" s="17">
        <f>(((Table1[[#This Row],[deadline]]/60)/60)/24)+DATE(1970,1,1)</f>
        <v>42427.89980324074</v>
      </c>
    </row>
    <row r="2436" spans="1:21">
      <c r="A2436">
        <v>2434</v>
      </c>
      <c r="B2436" s="3" t="s">
        <v>2435</v>
      </c>
      <c r="C2436" s="3" t="s">
        <v>6544</v>
      </c>
      <c r="D2436" t="str" cm="1">
        <f t="array" ref="D24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436">
        <v>20000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 s="6">
        <f>Table1[[#This Row],[pledged]]/Table1[[#This Row],[goal]]</f>
        <v>1.2999999999999999E-3</v>
      </c>
      <c r="Q2436" s="12">
        <f>Table1[[#This Row],[pledged]]/Table1[[#This Row],[backers_count]]</f>
        <v>13</v>
      </c>
      <c r="R2436" t="s">
        <v>8336</v>
      </c>
      <c r="S2436" t="s">
        <v>8337</v>
      </c>
      <c r="T2436" s="17">
        <f>(((Table1[[#This Row],[launched_at]]/60)/60)/24)+DATE(1970,1,1)</f>
        <v>42180.18604166666</v>
      </c>
      <c r="U2436" s="17">
        <f>(((Table1[[#This Row],[deadline]]/60)/60)/24)+DATE(1970,1,1)</f>
        <v>42220.18604166666</v>
      </c>
    </row>
    <row r="2437" spans="1:21">
      <c r="A2437">
        <v>2435</v>
      </c>
      <c r="B2437" s="3" t="s">
        <v>2436</v>
      </c>
      <c r="C2437" s="3" t="s">
        <v>6545</v>
      </c>
      <c r="D2437" t="str" cm="1">
        <f t="array" ref="D24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437">
        <v>250000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 s="6">
        <f>Table1[[#This Row],[pledged]]/Table1[[#This Row],[goal]]</f>
        <v>4.8960000000000002E-3</v>
      </c>
      <c r="Q2437" s="12">
        <f>Table1[[#This Row],[pledged]]/Table1[[#This Row],[backers_count]]</f>
        <v>306</v>
      </c>
      <c r="R2437" t="s">
        <v>8336</v>
      </c>
      <c r="S2437" t="s">
        <v>8337</v>
      </c>
      <c r="T2437" s="17">
        <f>(((Table1[[#This Row],[launched_at]]/60)/60)/24)+DATE(1970,1,1)</f>
        <v>42252.277615740735</v>
      </c>
      <c r="U2437" s="17">
        <f>(((Table1[[#This Row],[deadline]]/60)/60)/24)+DATE(1970,1,1)</f>
        <v>42282.277615740735</v>
      </c>
    </row>
    <row r="2438" spans="1:21">
      <c r="A2438">
        <v>2436</v>
      </c>
      <c r="B2438" s="3" t="s">
        <v>2437</v>
      </c>
      <c r="C2438" s="3" t="s">
        <v>6546</v>
      </c>
      <c r="D2438" t="str" cm="1">
        <f t="array" ref="D24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438">
        <v>117000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 s="6">
        <f>Table1[[#This Row],[pledged]]/Table1[[#This Row],[goal]]</f>
        <v>3.8461538461538462E-4</v>
      </c>
      <c r="Q2438" s="12">
        <f>Table1[[#This Row],[pledged]]/Table1[[#This Row],[backers_count]]</f>
        <v>22.5</v>
      </c>
      <c r="R2438" t="s">
        <v>8336</v>
      </c>
      <c r="S2438" t="s">
        <v>8337</v>
      </c>
      <c r="T2438" s="17">
        <f>(((Table1[[#This Row],[launched_at]]/60)/60)/24)+DATE(1970,1,1)</f>
        <v>42338.615393518514</v>
      </c>
      <c r="U2438" s="17">
        <f>(((Table1[[#This Row],[deadline]]/60)/60)/24)+DATE(1970,1,1)</f>
        <v>42398.615393518514</v>
      </c>
    </row>
    <row r="2439" spans="1:21">
      <c r="A2439">
        <v>2437</v>
      </c>
      <c r="B2439" s="3" t="s">
        <v>2438</v>
      </c>
      <c r="C2439" s="3" t="s">
        <v>6547</v>
      </c>
      <c r="D2439" t="str" cm="1">
        <f t="array" ref="D24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439">
        <v>8000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 s="6">
        <f>Table1[[#This Row],[pledged]]/Table1[[#This Row],[goal]]</f>
        <v>0</v>
      </c>
      <c r="Q2439" s="12" t="e">
        <f>Table1[[#This Row],[pledged]]/Table1[[#This Row],[backers_count]]</f>
        <v>#DIV/0!</v>
      </c>
      <c r="R2439" t="s">
        <v>8336</v>
      </c>
      <c r="S2439" t="s">
        <v>8337</v>
      </c>
      <c r="T2439" s="17">
        <f>(((Table1[[#This Row],[launched_at]]/60)/60)/24)+DATE(1970,1,1)</f>
        <v>42031.965138888889</v>
      </c>
      <c r="U2439" s="17">
        <f>(((Table1[[#This Row],[deadline]]/60)/60)/24)+DATE(1970,1,1)</f>
        <v>42080.75</v>
      </c>
    </row>
    <row r="2440" spans="1:21" ht="28.8">
      <c r="A2440">
        <v>2438</v>
      </c>
      <c r="B2440" s="3" t="s">
        <v>2439</v>
      </c>
      <c r="C2440" s="3" t="s">
        <v>6548</v>
      </c>
      <c r="D2440" t="str" cm="1">
        <f t="array" ref="D24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440">
        <v>15000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 s="6">
        <f>Table1[[#This Row],[pledged]]/Table1[[#This Row],[goal]]</f>
        <v>3.3333333333333335E-3</v>
      </c>
      <c r="Q2440" s="12">
        <f>Table1[[#This Row],[pledged]]/Table1[[#This Row],[backers_count]]</f>
        <v>50</v>
      </c>
      <c r="R2440" t="s">
        <v>8336</v>
      </c>
      <c r="S2440" t="s">
        <v>8337</v>
      </c>
      <c r="T2440" s="17">
        <f>(((Table1[[#This Row],[launched_at]]/60)/60)/24)+DATE(1970,1,1)</f>
        <v>42285.91506944444</v>
      </c>
      <c r="U2440" s="17">
        <f>(((Table1[[#This Row],[deadline]]/60)/60)/24)+DATE(1970,1,1)</f>
        <v>42345.956736111111</v>
      </c>
    </row>
    <row r="2441" spans="1:21" ht="28.8">
      <c r="A2441">
        <v>2439</v>
      </c>
      <c r="B2441" s="3" t="s">
        <v>2440</v>
      </c>
      <c r="C2441" s="3" t="s">
        <v>6549</v>
      </c>
      <c r="D2441" t="str" cm="1">
        <f t="array" ref="D24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441">
        <v>10000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 s="6">
        <f>Table1[[#This Row],[pledged]]/Table1[[#This Row],[goal]]</f>
        <v>0</v>
      </c>
      <c r="Q2441" s="12" t="e">
        <f>Table1[[#This Row],[pledged]]/Table1[[#This Row],[backers_count]]</f>
        <v>#DIV/0!</v>
      </c>
      <c r="R2441" t="s">
        <v>8336</v>
      </c>
      <c r="S2441" t="s">
        <v>8337</v>
      </c>
      <c r="T2441" s="17">
        <f>(((Table1[[#This Row],[launched_at]]/60)/60)/24)+DATE(1970,1,1)</f>
        <v>42265.818622685183</v>
      </c>
      <c r="U2441" s="17">
        <f>(((Table1[[#This Row],[deadline]]/60)/60)/24)+DATE(1970,1,1)</f>
        <v>42295.818622685183</v>
      </c>
    </row>
    <row r="2442" spans="1:21">
      <c r="A2442">
        <v>2440</v>
      </c>
      <c r="B2442" s="3" t="s">
        <v>2441</v>
      </c>
      <c r="C2442" s="3" t="s">
        <v>6550</v>
      </c>
      <c r="D2442" t="str" cm="1">
        <f t="array" ref="D24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442">
        <v>5000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 s="6">
        <f>Table1[[#This Row],[pledged]]/Table1[[#This Row],[goal]]</f>
        <v>2E-3</v>
      </c>
      <c r="Q2442" s="12">
        <f>Table1[[#This Row],[pledged]]/Table1[[#This Row],[backers_count]]</f>
        <v>5</v>
      </c>
      <c r="R2442" t="s">
        <v>8336</v>
      </c>
      <c r="S2442" t="s">
        <v>8337</v>
      </c>
      <c r="T2442" s="17">
        <f>(((Table1[[#This Row],[launched_at]]/60)/60)/24)+DATE(1970,1,1)</f>
        <v>42383.899456018517</v>
      </c>
      <c r="U2442" s="17">
        <f>(((Table1[[#This Row],[deadline]]/60)/60)/24)+DATE(1970,1,1)</f>
        <v>42413.899456018517</v>
      </c>
    </row>
    <row r="2443" spans="1:21">
      <c r="A2443">
        <v>2441</v>
      </c>
      <c r="B2443" s="3" t="s">
        <v>2442</v>
      </c>
      <c r="C2443" s="3" t="s">
        <v>6551</v>
      </c>
      <c r="D2443" t="str" cm="1">
        <f t="array" ref="D24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443">
        <v>7500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 s="6">
        <f>Table1[[#This Row],[pledged]]/Table1[[#This Row],[goal]]</f>
        <v>1.0788</v>
      </c>
      <c r="Q2443" s="12">
        <f>Table1[[#This Row],[pledged]]/Table1[[#This Row],[backers_count]]</f>
        <v>74.22935779816514</v>
      </c>
      <c r="R2443" t="s">
        <v>8336</v>
      </c>
      <c r="S2443" t="s">
        <v>8352</v>
      </c>
      <c r="T2443" s="17">
        <f>(((Table1[[#This Row],[launched_at]]/60)/60)/24)+DATE(1970,1,1)</f>
        <v>42187.125625000001</v>
      </c>
      <c r="U2443" s="17">
        <f>(((Table1[[#This Row],[deadline]]/60)/60)/24)+DATE(1970,1,1)</f>
        <v>42208.207638888889</v>
      </c>
    </row>
    <row r="2444" spans="1:21">
      <c r="A2444">
        <v>2442</v>
      </c>
      <c r="B2444" s="3" t="s">
        <v>2443</v>
      </c>
      <c r="C2444" s="3" t="s">
        <v>6552</v>
      </c>
      <c r="D2444" t="str" cm="1">
        <f t="array" ref="D24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444">
        <v>24000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 s="6">
        <f>Table1[[#This Row],[pledged]]/Table1[[#This Row],[goal]]</f>
        <v>1.2594166666666666</v>
      </c>
      <c r="Q2444" s="12">
        <f>Table1[[#This Row],[pledged]]/Table1[[#This Row],[backers_count]]</f>
        <v>81.252688172043008</v>
      </c>
      <c r="R2444" t="s">
        <v>8336</v>
      </c>
      <c r="S2444" t="s">
        <v>8352</v>
      </c>
      <c r="T2444" s="17">
        <f>(((Table1[[#This Row],[launched_at]]/60)/60)/24)+DATE(1970,1,1)</f>
        <v>42052.666990740734</v>
      </c>
      <c r="U2444" s="17">
        <f>(((Table1[[#This Row],[deadline]]/60)/60)/24)+DATE(1970,1,1)</f>
        <v>42082.625324074077</v>
      </c>
    </row>
    <row r="2445" spans="1:21">
      <c r="A2445">
        <v>2443</v>
      </c>
      <c r="B2445" s="3" t="s">
        <v>2444</v>
      </c>
      <c r="C2445" s="3" t="s">
        <v>6553</v>
      </c>
      <c r="D2445" t="str" cm="1">
        <f t="array" ref="D24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445">
        <v>20000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 s="6">
        <f>Table1[[#This Row],[pledged]]/Table1[[#This Row],[goal]]</f>
        <v>2.0251494999999999</v>
      </c>
      <c r="Q2445" s="12">
        <f>Table1[[#This Row],[pledged]]/Table1[[#This Row],[backers_count]]</f>
        <v>130.23469453376205</v>
      </c>
      <c r="R2445" t="s">
        <v>8336</v>
      </c>
      <c r="S2445" t="s">
        <v>8352</v>
      </c>
      <c r="T2445" s="17">
        <f>(((Table1[[#This Row],[launched_at]]/60)/60)/24)+DATE(1970,1,1)</f>
        <v>41836.625254629631</v>
      </c>
      <c r="U2445" s="17">
        <f>(((Table1[[#This Row],[deadline]]/60)/60)/24)+DATE(1970,1,1)</f>
        <v>41866.625254629631</v>
      </c>
    </row>
    <row r="2446" spans="1:21">
      <c r="A2446">
        <v>2444</v>
      </c>
      <c r="B2446" s="3" t="s">
        <v>2445</v>
      </c>
      <c r="C2446" s="3" t="s">
        <v>6554</v>
      </c>
      <c r="D2446" t="str" cm="1">
        <f t="array" ref="D24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46">
        <v>3000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 s="6">
        <f>Table1[[#This Row],[pledged]]/Table1[[#This Row],[goal]]</f>
        <v>1.0860000000000001</v>
      </c>
      <c r="Q2446" s="12">
        <f>Table1[[#This Row],[pledged]]/Table1[[#This Row],[backers_count]]</f>
        <v>53.409836065573771</v>
      </c>
      <c r="R2446" t="s">
        <v>8336</v>
      </c>
      <c r="S2446" t="s">
        <v>8352</v>
      </c>
      <c r="T2446" s="17">
        <f>(((Table1[[#This Row],[launched_at]]/60)/60)/24)+DATE(1970,1,1)</f>
        <v>42485.754525462966</v>
      </c>
      <c r="U2446" s="17">
        <f>(((Table1[[#This Row],[deadline]]/60)/60)/24)+DATE(1970,1,1)</f>
        <v>42515.754525462966</v>
      </c>
    </row>
    <row r="2447" spans="1:21" ht="28.8">
      <c r="A2447">
        <v>2445</v>
      </c>
      <c r="B2447" s="3" t="s">
        <v>2446</v>
      </c>
      <c r="C2447" s="3" t="s">
        <v>6555</v>
      </c>
      <c r="D2447" t="str" cm="1">
        <f t="array" ref="D24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447">
        <v>5000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 s="6">
        <f>Table1[[#This Row],[pledged]]/Table1[[#This Row],[goal]]</f>
        <v>1.728</v>
      </c>
      <c r="Q2447" s="12">
        <f>Table1[[#This Row],[pledged]]/Table1[[#This Row],[backers_count]]</f>
        <v>75.130434782608702</v>
      </c>
      <c r="R2447" t="s">
        <v>8336</v>
      </c>
      <c r="S2447" t="s">
        <v>8352</v>
      </c>
      <c r="T2447" s="17">
        <f>(((Table1[[#This Row],[launched_at]]/60)/60)/24)+DATE(1970,1,1)</f>
        <v>42243.190057870372</v>
      </c>
      <c r="U2447" s="17">
        <f>(((Table1[[#This Row],[deadline]]/60)/60)/24)+DATE(1970,1,1)</f>
        <v>42273.190057870372</v>
      </c>
    </row>
    <row r="2448" spans="1:21">
      <c r="A2448">
        <v>2446</v>
      </c>
      <c r="B2448" s="3" t="s">
        <v>2447</v>
      </c>
      <c r="C2448" s="3" t="s">
        <v>6556</v>
      </c>
      <c r="D2448" t="str" cm="1">
        <f t="array" ref="D24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448">
        <v>5000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 s="6">
        <f>Table1[[#This Row],[pledged]]/Table1[[#This Row],[goal]]</f>
        <v>1.6798</v>
      </c>
      <c r="Q2448" s="12">
        <f>Table1[[#This Row],[pledged]]/Table1[[#This Row],[backers_count]]</f>
        <v>75.666666666666671</v>
      </c>
      <c r="R2448" t="s">
        <v>8336</v>
      </c>
      <c r="S2448" t="s">
        <v>8352</v>
      </c>
      <c r="T2448" s="17">
        <f>(((Table1[[#This Row],[launched_at]]/60)/60)/24)+DATE(1970,1,1)</f>
        <v>42670.602673611109</v>
      </c>
      <c r="U2448" s="17">
        <f>(((Table1[[#This Row],[deadline]]/60)/60)/24)+DATE(1970,1,1)</f>
        <v>42700.64434027778</v>
      </c>
    </row>
    <row r="2449" spans="1:21">
      <c r="A2449">
        <v>2447</v>
      </c>
      <c r="B2449" s="3" t="s">
        <v>2448</v>
      </c>
      <c r="C2449" s="3" t="s">
        <v>6557</v>
      </c>
      <c r="D2449" t="str" cm="1">
        <f t="array" ref="D24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49">
        <v>2500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 s="6">
        <f>Table1[[#This Row],[pledged]]/Table1[[#This Row],[goal]]</f>
        <v>4.2720000000000002</v>
      </c>
      <c r="Q2449" s="12">
        <f>Table1[[#This Row],[pledged]]/Table1[[#This Row],[backers_count]]</f>
        <v>31.691394658753708</v>
      </c>
      <c r="R2449" t="s">
        <v>8336</v>
      </c>
      <c r="S2449" t="s">
        <v>8352</v>
      </c>
      <c r="T2449" s="17">
        <f>(((Table1[[#This Row],[launched_at]]/60)/60)/24)+DATE(1970,1,1)</f>
        <v>42654.469826388886</v>
      </c>
      <c r="U2449" s="17">
        <f>(((Table1[[#This Row],[deadline]]/60)/60)/24)+DATE(1970,1,1)</f>
        <v>42686.166666666672</v>
      </c>
    </row>
    <row r="2450" spans="1:21">
      <c r="A2450">
        <v>2448</v>
      </c>
      <c r="B2450" s="3" t="s">
        <v>2449</v>
      </c>
      <c r="C2450" s="3" t="s">
        <v>6558</v>
      </c>
      <c r="D2450" t="str" cm="1">
        <f t="array" ref="D24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450">
        <v>400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 s="6">
        <f>Table1[[#This Row],[pledged]]/Table1[[#This Row],[goal]]</f>
        <v>1.075</v>
      </c>
      <c r="Q2450" s="12">
        <f>Table1[[#This Row],[pledged]]/Table1[[#This Row],[backers_count]]</f>
        <v>47.777777777777779</v>
      </c>
      <c r="R2450" t="s">
        <v>8336</v>
      </c>
      <c r="S2450" t="s">
        <v>8352</v>
      </c>
      <c r="T2450" s="17">
        <f>(((Table1[[#This Row],[launched_at]]/60)/60)/24)+DATE(1970,1,1)</f>
        <v>42607.316122685181</v>
      </c>
      <c r="U2450" s="17">
        <f>(((Table1[[#This Row],[deadline]]/60)/60)/24)+DATE(1970,1,1)</f>
        <v>42613.233333333337</v>
      </c>
    </row>
    <row r="2451" spans="1:21">
      <c r="A2451">
        <v>2449</v>
      </c>
      <c r="B2451" s="3" t="s">
        <v>2450</v>
      </c>
      <c r="C2451" s="3" t="s">
        <v>6559</v>
      </c>
      <c r="D2451" t="str" cm="1">
        <f t="array" ref="D24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451">
        <v>10000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 s="6">
        <f>Table1[[#This Row],[pledged]]/Table1[[#This Row],[goal]]</f>
        <v>1.08</v>
      </c>
      <c r="Q2451" s="12">
        <f>Table1[[#This Row],[pledged]]/Table1[[#This Row],[backers_count]]</f>
        <v>90</v>
      </c>
      <c r="R2451" t="s">
        <v>8336</v>
      </c>
      <c r="S2451" t="s">
        <v>8352</v>
      </c>
      <c r="T2451" s="17">
        <f>(((Table1[[#This Row],[launched_at]]/60)/60)/24)+DATE(1970,1,1)</f>
        <v>41943.142534722225</v>
      </c>
      <c r="U2451" s="17">
        <f>(((Table1[[#This Row],[deadline]]/60)/60)/24)+DATE(1970,1,1)</f>
        <v>41973.184201388889</v>
      </c>
    </row>
    <row r="2452" spans="1:21">
      <c r="A2452">
        <v>2450</v>
      </c>
      <c r="B2452" s="3" t="s">
        <v>2451</v>
      </c>
      <c r="C2452" s="3" t="s">
        <v>6560</v>
      </c>
      <c r="D2452" t="str" cm="1">
        <f t="array" ref="D24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452">
        <v>15000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 s="6">
        <f>Table1[[#This Row],[pledged]]/Table1[[#This Row],[goal]]</f>
        <v>1.0153353333333335</v>
      </c>
      <c r="Q2452" s="12">
        <f>Table1[[#This Row],[pledged]]/Table1[[#This Row],[backers_count]]</f>
        <v>149.31401960784314</v>
      </c>
      <c r="R2452" t="s">
        <v>8336</v>
      </c>
      <c r="S2452" t="s">
        <v>8352</v>
      </c>
      <c r="T2452" s="17">
        <f>(((Table1[[#This Row],[launched_at]]/60)/60)/24)+DATE(1970,1,1)</f>
        <v>41902.07240740741</v>
      </c>
      <c r="U2452" s="17">
        <f>(((Table1[[#This Row],[deadline]]/60)/60)/24)+DATE(1970,1,1)</f>
        <v>41940.132638888892</v>
      </c>
    </row>
    <row r="2453" spans="1:21">
      <c r="A2453">
        <v>2451</v>
      </c>
      <c r="B2453" s="3" t="s">
        <v>2452</v>
      </c>
      <c r="C2453" s="3" t="s">
        <v>6561</v>
      </c>
      <c r="D2453" t="str" cm="1">
        <f t="array" ref="D24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453">
        <v>10000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 s="6">
        <f>Table1[[#This Row],[pledged]]/Table1[[#This Row],[goal]]</f>
        <v>1.1545000000000001</v>
      </c>
      <c r="Q2453" s="12">
        <f>Table1[[#This Row],[pledged]]/Table1[[#This Row],[backers_count]]</f>
        <v>62.06989247311828</v>
      </c>
      <c r="R2453" t="s">
        <v>8336</v>
      </c>
      <c r="S2453" t="s">
        <v>8352</v>
      </c>
      <c r="T2453" s="17">
        <f>(((Table1[[#This Row],[launched_at]]/60)/60)/24)+DATE(1970,1,1)</f>
        <v>42779.908449074079</v>
      </c>
      <c r="U2453" s="17">
        <f>(((Table1[[#This Row],[deadline]]/60)/60)/24)+DATE(1970,1,1)</f>
        <v>42799.908449074079</v>
      </c>
    </row>
    <row r="2454" spans="1:21">
      <c r="A2454">
        <v>2452</v>
      </c>
      <c r="B2454" s="3" t="s">
        <v>2453</v>
      </c>
      <c r="C2454" s="3" t="s">
        <v>6562</v>
      </c>
      <c r="D2454" t="str" cm="1">
        <f t="array" ref="D24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454">
        <v>600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 s="6">
        <f>Table1[[#This Row],[pledged]]/Table1[[#This Row],[goal]]</f>
        <v>1.335</v>
      </c>
      <c r="Q2454" s="12">
        <f>Table1[[#This Row],[pledged]]/Table1[[#This Row],[backers_count]]</f>
        <v>53.4</v>
      </c>
      <c r="R2454" t="s">
        <v>8336</v>
      </c>
      <c r="S2454" t="s">
        <v>8352</v>
      </c>
      <c r="T2454" s="17">
        <f>(((Table1[[#This Row],[launched_at]]/60)/60)/24)+DATE(1970,1,1)</f>
        <v>42338.84375</v>
      </c>
      <c r="U2454" s="17">
        <f>(((Table1[[#This Row],[deadline]]/60)/60)/24)+DATE(1970,1,1)</f>
        <v>42367.958333333328</v>
      </c>
    </row>
    <row r="2455" spans="1:21">
      <c r="A2455">
        <v>2453</v>
      </c>
      <c r="B2455" s="3" t="s">
        <v>2454</v>
      </c>
      <c r="C2455" s="3" t="s">
        <v>6563</v>
      </c>
      <c r="D2455" t="str" cm="1">
        <f t="array" ref="D24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55">
        <v>3000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 s="6">
        <f>Table1[[#This Row],[pledged]]/Table1[[#This Row],[goal]]</f>
        <v>1.5469999999999999</v>
      </c>
      <c r="Q2455" s="12">
        <f>Table1[[#This Row],[pledged]]/Table1[[#This Row],[backers_count]]</f>
        <v>69.268656716417908</v>
      </c>
      <c r="R2455" t="s">
        <v>8336</v>
      </c>
      <c r="S2455" t="s">
        <v>8352</v>
      </c>
      <c r="T2455" s="17">
        <f>(((Table1[[#This Row],[launched_at]]/60)/60)/24)+DATE(1970,1,1)</f>
        <v>42738.692233796297</v>
      </c>
      <c r="U2455" s="17">
        <f>(((Table1[[#This Row],[deadline]]/60)/60)/24)+DATE(1970,1,1)</f>
        <v>42768.692233796297</v>
      </c>
    </row>
    <row r="2456" spans="1:21">
      <c r="A2456">
        <v>2454</v>
      </c>
      <c r="B2456" s="3" t="s">
        <v>2455</v>
      </c>
      <c r="C2456" s="3" t="s">
        <v>6564</v>
      </c>
      <c r="D2456" t="str" cm="1">
        <f t="array" ref="D24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456">
        <v>35000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 s="6">
        <f>Table1[[#This Row],[pledged]]/Table1[[#This Row],[goal]]</f>
        <v>1.0084571428571429</v>
      </c>
      <c r="Q2456" s="12">
        <f>Table1[[#This Row],[pledged]]/Table1[[#This Row],[backers_count]]</f>
        <v>271.50769230769231</v>
      </c>
      <c r="R2456" t="s">
        <v>8336</v>
      </c>
      <c r="S2456" t="s">
        <v>8352</v>
      </c>
      <c r="T2456" s="17">
        <f>(((Table1[[#This Row],[launched_at]]/60)/60)/24)+DATE(1970,1,1)</f>
        <v>42770.201481481476</v>
      </c>
      <c r="U2456" s="17">
        <f>(((Table1[[#This Row],[deadline]]/60)/60)/24)+DATE(1970,1,1)</f>
        <v>42805.201481481476</v>
      </c>
    </row>
    <row r="2457" spans="1:21">
      <c r="A2457">
        <v>2455</v>
      </c>
      <c r="B2457" s="3" t="s">
        <v>2456</v>
      </c>
      <c r="C2457" s="3" t="s">
        <v>6565</v>
      </c>
      <c r="D2457" t="str" cm="1">
        <f t="array" ref="D24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457">
        <v>300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 s="6">
        <f>Table1[[#This Row],[pledged]]/Table1[[#This Row],[goal]]</f>
        <v>1.82</v>
      </c>
      <c r="Q2457" s="12">
        <f>Table1[[#This Row],[pledged]]/Table1[[#This Row],[backers_count]]</f>
        <v>34.125</v>
      </c>
      <c r="R2457" t="s">
        <v>8336</v>
      </c>
      <c r="S2457" t="s">
        <v>8352</v>
      </c>
      <c r="T2457" s="17">
        <f>(((Table1[[#This Row],[launched_at]]/60)/60)/24)+DATE(1970,1,1)</f>
        <v>42452.781828703708</v>
      </c>
      <c r="U2457" s="17">
        <f>(((Table1[[#This Row],[deadline]]/60)/60)/24)+DATE(1970,1,1)</f>
        <v>42480.781828703708</v>
      </c>
    </row>
    <row r="2458" spans="1:21">
      <c r="A2458">
        <v>2456</v>
      </c>
      <c r="B2458" s="3" t="s">
        <v>2457</v>
      </c>
      <c r="C2458" s="3" t="s">
        <v>6566</v>
      </c>
      <c r="D2458" t="str" cm="1">
        <f t="array" ref="D24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58">
        <v>1500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 s="6">
        <f>Table1[[#This Row],[pledged]]/Table1[[#This Row],[goal]]</f>
        <v>1.8086666666666666</v>
      </c>
      <c r="Q2458" s="12">
        <f>Table1[[#This Row],[pledged]]/Table1[[#This Row],[backers_count]]</f>
        <v>40.492537313432834</v>
      </c>
      <c r="R2458" t="s">
        <v>8336</v>
      </c>
      <c r="S2458" t="s">
        <v>8352</v>
      </c>
      <c r="T2458" s="17">
        <f>(((Table1[[#This Row],[launched_at]]/60)/60)/24)+DATE(1970,1,1)</f>
        <v>42761.961099537039</v>
      </c>
      <c r="U2458" s="17">
        <f>(((Table1[[#This Row],[deadline]]/60)/60)/24)+DATE(1970,1,1)</f>
        <v>42791.961099537039</v>
      </c>
    </row>
    <row r="2459" spans="1:21">
      <c r="A2459">
        <v>2457</v>
      </c>
      <c r="B2459" s="3" t="s">
        <v>2458</v>
      </c>
      <c r="C2459" s="3" t="s">
        <v>6567</v>
      </c>
      <c r="D2459" t="str" cm="1">
        <f t="array" ref="D24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459">
        <v>23000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 s="6">
        <f>Table1[[#This Row],[pledged]]/Table1[[#This Row],[goal]]</f>
        <v>1.0230434782608695</v>
      </c>
      <c r="Q2459" s="12">
        <f>Table1[[#This Row],[pledged]]/Table1[[#This Row],[backers_count]]</f>
        <v>189.75806451612902</v>
      </c>
      <c r="R2459" t="s">
        <v>8336</v>
      </c>
      <c r="S2459" t="s">
        <v>8352</v>
      </c>
      <c r="T2459" s="17">
        <f>(((Table1[[#This Row],[launched_at]]/60)/60)/24)+DATE(1970,1,1)</f>
        <v>42423.602500000001</v>
      </c>
      <c r="U2459" s="17">
        <f>(((Table1[[#This Row],[deadline]]/60)/60)/24)+DATE(1970,1,1)</f>
        <v>42453.560833333337</v>
      </c>
    </row>
    <row r="2460" spans="1:21">
      <c r="A2460">
        <v>2458</v>
      </c>
      <c r="B2460" s="3" t="s">
        <v>2459</v>
      </c>
      <c r="C2460" s="3" t="s">
        <v>6568</v>
      </c>
      <c r="D2460" t="str" cm="1">
        <f t="array" ref="D24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460">
        <v>5000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 s="6">
        <f>Table1[[#This Row],[pledged]]/Table1[[#This Row],[goal]]</f>
        <v>1.1017999999999999</v>
      </c>
      <c r="Q2460" s="12">
        <f>Table1[[#This Row],[pledged]]/Table1[[#This Row],[backers_count]]</f>
        <v>68.862499999999997</v>
      </c>
      <c r="R2460" t="s">
        <v>8336</v>
      </c>
      <c r="S2460" t="s">
        <v>8352</v>
      </c>
      <c r="T2460" s="17">
        <f>(((Table1[[#This Row],[launched_at]]/60)/60)/24)+DATE(1970,1,1)</f>
        <v>42495.871736111112</v>
      </c>
      <c r="U2460" s="17">
        <f>(((Table1[[#This Row],[deadline]]/60)/60)/24)+DATE(1970,1,1)</f>
        <v>42530.791666666672</v>
      </c>
    </row>
    <row r="2461" spans="1:21">
      <c r="A2461">
        <v>2459</v>
      </c>
      <c r="B2461" s="3" t="s">
        <v>2460</v>
      </c>
      <c r="C2461" s="3" t="s">
        <v>6569</v>
      </c>
      <c r="D2461" t="str" cm="1">
        <f t="array" ref="D24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461">
        <v>30000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 s="6">
        <f>Table1[[#This Row],[pledged]]/Table1[[#This Row],[goal]]</f>
        <v>1.0225</v>
      </c>
      <c r="Q2461" s="12">
        <f>Table1[[#This Row],[pledged]]/Table1[[#This Row],[backers_count]]</f>
        <v>108.77659574468085</v>
      </c>
      <c r="R2461" t="s">
        <v>8336</v>
      </c>
      <c r="S2461" t="s">
        <v>8352</v>
      </c>
      <c r="T2461" s="17">
        <f>(((Table1[[#This Row],[launched_at]]/60)/60)/24)+DATE(1970,1,1)</f>
        <v>42407.637557870374</v>
      </c>
      <c r="U2461" s="17">
        <f>(((Table1[[#This Row],[deadline]]/60)/60)/24)+DATE(1970,1,1)</f>
        <v>42452.595891203702</v>
      </c>
    </row>
    <row r="2462" spans="1:21">
      <c r="A2462">
        <v>2460</v>
      </c>
      <c r="B2462" s="3" t="s">
        <v>2461</v>
      </c>
      <c r="C2462" s="3" t="s">
        <v>6570</v>
      </c>
      <c r="D2462" t="str" cm="1">
        <f t="array" ref="D24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462">
        <v>8500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 s="6">
        <f>Table1[[#This Row],[pledged]]/Table1[[#This Row],[goal]]</f>
        <v>1.0078823529411765</v>
      </c>
      <c r="Q2462" s="12">
        <f>Table1[[#This Row],[pledged]]/Table1[[#This Row],[backers_count]]</f>
        <v>125.98529411764706</v>
      </c>
      <c r="R2462" t="s">
        <v>8336</v>
      </c>
      <c r="S2462" t="s">
        <v>8352</v>
      </c>
      <c r="T2462" s="17">
        <f>(((Table1[[#This Row],[launched_at]]/60)/60)/24)+DATE(1970,1,1)</f>
        <v>42704.187118055561</v>
      </c>
      <c r="U2462" s="17">
        <f>(((Table1[[#This Row],[deadline]]/60)/60)/24)+DATE(1970,1,1)</f>
        <v>42738.178472222222</v>
      </c>
    </row>
    <row r="2463" spans="1:21">
      <c r="A2463">
        <v>2461</v>
      </c>
      <c r="B2463" s="3" t="s">
        <v>2462</v>
      </c>
      <c r="C2463" s="3" t="s">
        <v>6571</v>
      </c>
      <c r="D2463" t="str" cm="1">
        <f t="array" ref="D24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463">
        <v>7500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 s="6">
        <f>Table1[[#This Row],[pledged]]/Table1[[#This Row],[goal]]</f>
        <v>1.038</v>
      </c>
      <c r="Q2463" s="12">
        <f>Table1[[#This Row],[pledged]]/Table1[[#This Row],[backers_count]]</f>
        <v>90.523255813953483</v>
      </c>
      <c r="R2463" t="s">
        <v>8325</v>
      </c>
      <c r="S2463" t="s">
        <v>8329</v>
      </c>
      <c r="T2463" s="17">
        <f>(((Table1[[#This Row],[launched_at]]/60)/60)/24)+DATE(1970,1,1)</f>
        <v>40784.012696759259</v>
      </c>
      <c r="U2463" s="17">
        <f>(((Table1[[#This Row],[deadline]]/60)/60)/24)+DATE(1970,1,1)</f>
        <v>40817.125</v>
      </c>
    </row>
    <row r="2464" spans="1:21">
      <c r="A2464">
        <v>2462</v>
      </c>
      <c r="B2464" s="3" t="s">
        <v>2463</v>
      </c>
      <c r="C2464" s="3" t="s">
        <v>6572</v>
      </c>
      <c r="D2464" t="str" cm="1">
        <f t="array" ref="D24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64">
        <v>3000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 s="6">
        <f>Table1[[#This Row],[pledged]]/Table1[[#This Row],[goal]]</f>
        <v>1.1070833333333334</v>
      </c>
      <c r="Q2464" s="12">
        <f>Table1[[#This Row],[pledged]]/Table1[[#This Row],[backers_count]]</f>
        <v>28.880434782608695</v>
      </c>
      <c r="R2464" t="s">
        <v>8325</v>
      </c>
      <c r="S2464" t="s">
        <v>8329</v>
      </c>
      <c r="T2464" s="17">
        <f>(((Table1[[#This Row],[launched_at]]/60)/60)/24)+DATE(1970,1,1)</f>
        <v>41089.186296296299</v>
      </c>
      <c r="U2464" s="17">
        <f>(((Table1[[#This Row],[deadline]]/60)/60)/24)+DATE(1970,1,1)</f>
        <v>41109.186296296299</v>
      </c>
    </row>
    <row r="2465" spans="1:21">
      <c r="A2465">
        <v>2463</v>
      </c>
      <c r="B2465" s="3" t="s">
        <v>2464</v>
      </c>
      <c r="C2465" s="3" t="s">
        <v>6573</v>
      </c>
      <c r="D2465" t="str" cm="1">
        <f t="array" ref="D24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65">
        <v>2000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 s="6">
        <f>Table1[[#This Row],[pledged]]/Table1[[#This Row],[goal]]</f>
        <v>1.1625000000000001</v>
      </c>
      <c r="Q2465" s="12">
        <f>Table1[[#This Row],[pledged]]/Table1[[#This Row],[backers_count]]</f>
        <v>31</v>
      </c>
      <c r="R2465" t="s">
        <v>8325</v>
      </c>
      <c r="S2465" t="s">
        <v>8329</v>
      </c>
      <c r="T2465" s="17">
        <f>(((Table1[[#This Row],[launched_at]]/60)/60)/24)+DATE(1970,1,1)</f>
        <v>41341.111400462964</v>
      </c>
      <c r="U2465" s="17">
        <f>(((Table1[[#This Row],[deadline]]/60)/60)/24)+DATE(1970,1,1)</f>
        <v>41380.791666666664</v>
      </c>
    </row>
    <row r="2466" spans="1:21">
      <c r="A2466">
        <v>2464</v>
      </c>
      <c r="B2466" s="3" t="s">
        <v>2465</v>
      </c>
      <c r="C2466" s="3" t="s">
        <v>6574</v>
      </c>
      <c r="D2466" t="str" cm="1">
        <f t="array" ref="D24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66">
        <v>2000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 s="6">
        <f>Table1[[#This Row],[pledged]]/Table1[[#This Row],[goal]]</f>
        <v>1.111</v>
      </c>
      <c r="Q2466" s="12">
        <f>Table1[[#This Row],[pledged]]/Table1[[#This Row],[backers_count]]</f>
        <v>51.674418604651166</v>
      </c>
      <c r="R2466" t="s">
        <v>8325</v>
      </c>
      <c r="S2466" t="s">
        <v>8329</v>
      </c>
      <c r="T2466" s="17">
        <f>(((Table1[[#This Row],[launched_at]]/60)/60)/24)+DATE(1970,1,1)</f>
        <v>42248.90042824074</v>
      </c>
      <c r="U2466" s="17">
        <f>(((Table1[[#This Row],[deadline]]/60)/60)/24)+DATE(1970,1,1)</f>
        <v>42277.811805555553</v>
      </c>
    </row>
    <row r="2467" spans="1:21">
      <c r="A2467">
        <v>2465</v>
      </c>
      <c r="B2467" s="3" t="s">
        <v>2466</v>
      </c>
      <c r="C2467" s="3" t="s">
        <v>6575</v>
      </c>
      <c r="D2467" t="str" cm="1">
        <f t="array" ref="D24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467">
        <v>700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 s="6">
        <f>Table1[[#This Row],[pledged]]/Table1[[#This Row],[goal]]</f>
        <v>1.8014285714285714</v>
      </c>
      <c r="Q2467" s="12">
        <f>Table1[[#This Row],[pledged]]/Table1[[#This Row],[backers_count]]</f>
        <v>26.270833333333332</v>
      </c>
      <c r="R2467" t="s">
        <v>8325</v>
      </c>
      <c r="S2467" t="s">
        <v>8329</v>
      </c>
      <c r="T2467" s="17">
        <f>(((Table1[[#This Row],[launched_at]]/60)/60)/24)+DATE(1970,1,1)</f>
        <v>41145.719305555554</v>
      </c>
      <c r="U2467" s="17">
        <f>(((Table1[[#This Row],[deadline]]/60)/60)/24)+DATE(1970,1,1)</f>
        <v>41175.719305555554</v>
      </c>
    </row>
    <row r="2468" spans="1:21">
      <c r="A2468">
        <v>2466</v>
      </c>
      <c r="B2468" s="3" t="s">
        <v>2467</v>
      </c>
      <c r="C2468" s="3" t="s">
        <v>6576</v>
      </c>
      <c r="D2468" t="str" cm="1">
        <f t="array" ref="D24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68">
        <v>2500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 s="6">
        <f>Table1[[#This Row],[pledged]]/Table1[[#This Row],[goal]]</f>
        <v>1</v>
      </c>
      <c r="Q2468" s="12">
        <f>Table1[[#This Row],[pledged]]/Table1[[#This Row],[backers_count]]</f>
        <v>48.07692307692308</v>
      </c>
      <c r="R2468" t="s">
        <v>8325</v>
      </c>
      <c r="S2468" t="s">
        <v>8329</v>
      </c>
      <c r="T2468" s="17">
        <f>(((Table1[[#This Row],[launched_at]]/60)/60)/24)+DATE(1970,1,1)</f>
        <v>41373.102465277778</v>
      </c>
      <c r="U2468" s="17">
        <f>(((Table1[[#This Row],[deadline]]/60)/60)/24)+DATE(1970,1,1)</f>
        <v>41403.102465277778</v>
      </c>
    </row>
    <row r="2469" spans="1:21">
      <c r="A2469">
        <v>2467</v>
      </c>
      <c r="B2469" s="3" t="s">
        <v>2468</v>
      </c>
      <c r="C2469" s="3" t="s">
        <v>6577</v>
      </c>
      <c r="D2469" t="str" cm="1">
        <f t="array" ref="D24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69">
        <v>1000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 s="6">
        <f>Table1[[#This Row],[pledged]]/Table1[[#This Row],[goal]]</f>
        <v>1.1850000000000001</v>
      </c>
      <c r="Q2469" s="12">
        <f>Table1[[#This Row],[pledged]]/Table1[[#This Row],[backers_count]]</f>
        <v>27.558139534883722</v>
      </c>
      <c r="R2469" t="s">
        <v>8325</v>
      </c>
      <c r="S2469" t="s">
        <v>8329</v>
      </c>
      <c r="T2469" s="17">
        <f>(((Table1[[#This Row],[launched_at]]/60)/60)/24)+DATE(1970,1,1)</f>
        <v>41025.874201388891</v>
      </c>
      <c r="U2469" s="17">
        <f>(((Table1[[#This Row],[deadline]]/60)/60)/24)+DATE(1970,1,1)</f>
        <v>41039.708333333336</v>
      </c>
    </row>
    <row r="2470" spans="1:21">
      <c r="A2470">
        <v>2468</v>
      </c>
      <c r="B2470" s="3" t="s">
        <v>2469</v>
      </c>
      <c r="C2470" s="3" t="s">
        <v>6578</v>
      </c>
      <c r="D2470" t="str" cm="1">
        <f t="array" ref="D24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70">
        <v>2000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 s="6">
        <f>Table1[[#This Row],[pledged]]/Table1[[#This Row],[goal]]</f>
        <v>1.0721700000000001</v>
      </c>
      <c r="Q2470" s="12">
        <f>Table1[[#This Row],[pledged]]/Table1[[#This Row],[backers_count]]</f>
        <v>36.97137931034483</v>
      </c>
      <c r="R2470" t="s">
        <v>8325</v>
      </c>
      <c r="S2470" t="s">
        <v>8329</v>
      </c>
      <c r="T2470" s="17">
        <f>(((Table1[[#This Row],[launched_at]]/60)/60)/24)+DATE(1970,1,1)</f>
        <v>41174.154178240737</v>
      </c>
      <c r="U2470" s="17">
        <f>(((Table1[[#This Row],[deadline]]/60)/60)/24)+DATE(1970,1,1)</f>
        <v>41210.208333333336</v>
      </c>
    </row>
    <row r="2471" spans="1:21">
      <c r="A2471">
        <v>2469</v>
      </c>
      <c r="B2471" s="3" t="s">
        <v>2470</v>
      </c>
      <c r="C2471" s="3" t="s">
        <v>6579</v>
      </c>
      <c r="D2471" t="str" cm="1">
        <f t="array" ref="D24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71">
        <v>1200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 s="6">
        <f>Table1[[#This Row],[pledged]]/Table1[[#This Row],[goal]]</f>
        <v>1.1366666666666667</v>
      </c>
      <c r="Q2471" s="12">
        <f>Table1[[#This Row],[pledged]]/Table1[[#This Row],[backers_count]]</f>
        <v>29.021276595744681</v>
      </c>
      <c r="R2471" t="s">
        <v>8325</v>
      </c>
      <c r="S2471" t="s">
        <v>8329</v>
      </c>
      <c r="T2471" s="17">
        <f>(((Table1[[#This Row],[launched_at]]/60)/60)/24)+DATE(1970,1,1)</f>
        <v>40557.429733796293</v>
      </c>
      <c r="U2471" s="17">
        <f>(((Table1[[#This Row],[deadline]]/60)/60)/24)+DATE(1970,1,1)</f>
        <v>40582.429733796293</v>
      </c>
    </row>
    <row r="2472" spans="1:21">
      <c r="A2472">
        <v>2470</v>
      </c>
      <c r="B2472" s="3" t="s">
        <v>2471</v>
      </c>
      <c r="C2472" s="3" t="s">
        <v>6580</v>
      </c>
      <c r="D2472" t="str" cm="1">
        <f t="array" ref="D24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72">
        <v>1000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 s="6">
        <f>Table1[[#This Row],[pledged]]/Table1[[#This Row],[goal]]</f>
        <v>1.0316400000000001</v>
      </c>
      <c r="Q2472" s="12">
        <f>Table1[[#This Row],[pledged]]/Table1[[#This Row],[backers_count]]</f>
        <v>28.65666666666667</v>
      </c>
      <c r="R2472" t="s">
        <v>8325</v>
      </c>
      <c r="S2472" t="s">
        <v>8329</v>
      </c>
      <c r="T2472" s="17">
        <f>(((Table1[[#This Row],[launched_at]]/60)/60)/24)+DATE(1970,1,1)</f>
        <v>41023.07471064815</v>
      </c>
      <c r="U2472" s="17">
        <f>(((Table1[[#This Row],[deadline]]/60)/60)/24)+DATE(1970,1,1)</f>
        <v>41053.07471064815</v>
      </c>
    </row>
    <row r="2473" spans="1:21">
      <c r="A2473">
        <v>2471</v>
      </c>
      <c r="B2473" s="3" t="s">
        <v>2472</v>
      </c>
      <c r="C2473" s="3" t="s">
        <v>6581</v>
      </c>
      <c r="D2473" t="str" cm="1">
        <f t="array" ref="D24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473">
        <v>500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 s="6">
        <f>Table1[[#This Row],[pledged]]/Table1[[#This Row],[goal]]</f>
        <v>1.28</v>
      </c>
      <c r="Q2473" s="12">
        <f>Table1[[#This Row],[pledged]]/Table1[[#This Row],[backers_count]]</f>
        <v>37.647058823529413</v>
      </c>
      <c r="R2473" t="s">
        <v>8325</v>
      </c>
      <c r="S2473" t="s">
        <v>8329</v>
      </c>
      <c r="T2473" s="17">
        <f>(((Table1[[#This Row],[launched_at]]/60)/60)/24)+DATE(1970,1,1)</f>
        <v>40893.992962962962</v>
      </c>
      <c r="U2473" s="17">
        <f>(((Table1[[#This Row],[deadline]]/60)/60)/24)+DATE(1970,1,1)</f>
        <v>40933.992962962962</v>
      </c>
    </row>
    <row r="2474" spans="1:21">
      <c r="A2474">
        <v>2472</v>
      </c>
      <c r="B2474" s="3" t="s">
        <v>2473</v>
      </c>
      <c r="C2474" s="3" t="s">
        <v>6582</v>
      </c>
      <c r="D2474" t="str" cm="1">
        <f t="array" ref="D24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474">
        <v>7500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 s="6">
        <f>Table1[[#This Row],[pledged]]/Table1[[#This Row],[goal]]</f>
        <v>1.3576026666666667</v>
      </c>
      <c r="Q2474" s="12">
        <f>Table1[[#This Row],[pledged]]/Table1[[#This Row],[backers_count]]</f>
        <v>97.904038461538462</v>
      </c>
      <c r="R2474" t="s">
        <v>8325</v>
      </c>
      <c r="S2474" t="s">
        <v>8329</v>
      </c>
      <c r="T2474" s="17">
        <f>(((Table1[[#This Row],[launched_at]]/60)/60)/24)+DATE(1970,1,1)</f>
        <v>40354.11550925926</v>
      </c>
      <c r="U2474" s="17">
        <f>(((Table1[[#This Row],[deadline]]/60)/60)/24)+DATE(1970,1,1)</f>
        <v>40425.043749999997</v>
      </c>
    </row>
    <row r="2475" spans="1:21">
      <c r="A2475">
        <v>2473</v>
      </c>
      <c r="B2475" s="3" t="s">
        <v>2474</v>
      </c>
      <c r="C2475" s="3" t="s">
        <v>6583</v>
      </c>
      <c r="D2475" t="str" cm="1">
        <f t="array" ref="D24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75">
        <v>2000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 s="6">
        <f>Table1[[#This Row],[pledged]]/Table1[[#This Row],[goal]]</f>
        <v>1</v>
      </c>
      <c r="Q2475" s="12">
        <f>Table1[[#This Row],[pledged]]/Table1[[#This Row],[backers_count]]</f>
        <v>42.553191489361701</v>
      </c>
      <c r="R2475" t="s">
        <v>8325</v>
      </c>
      <c r="S2475" t="s">
        <v>8329</v>
      </c>
      <c r="T2475" s="17">
        <f>(((Table1[[#This Row],[launched_at]]/60)/60)/24)+DATE(1970,1,1)</f>
        <v>41193.748483796298</v>
      </c>
      <c r="U2475" s="17">
        <f>(((Table1[[#This Row],[deadline]]/60)/60)/24)+DATE(1970,1,1)</f>
        <v>41223.790150462963</v>
      </c>
    </row>
    <row r="2476" spans="1:21">
      <c r="A2476">
        <v>2474</v>
      </c>
      <c r="B2476" s="3" t="s">
        <v>2475</v>
      </c>
      <c r="C2476" s="3" t="s">
        <v>6584</v>
      </c>
      <c r="D2476" t="str" cm="1">
        <f t="array" ref="D24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476">
        <v>5000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 s="6">
        <f>Table1[[#This Row],[pledged]]/Table1[[#This Row],[goal]]</f>
        <v>1.0000360000000001</v>
      </c>
      <c r="Q2476" s="12">
        <f>Table1[[#This Row],[pledged]]/Table1[[#This Row],[backers_count]]</f>
        <v>131.58368421052631</v>
      </c>
      <c r="R2476" t="s">
        <v>8325</v>
      </c>
      <c r="S2476" t="s">
        <v>8329</v>
      </c>
      <c r="T2476" s="17">
        <f>(((Table1[[#This Row],[launched_at]]/60)/60)/24)+DATE(1970,1,1)</f>
        <v>40417.011296296296</v>
      </c>
      <c r="U2476" s="17">
        <f>(((Table1[[#This Row],[deadline]]/60)/60)/24)+DATE(1970,1,1)</f>
        <v>40462.011296296296</v>
      </c>
    </row>
    <row r="2477" spans="1:21">
      <c r="A2477">
        <v>2475</v>
      </c>
      <c r="B2477" s="3" t="s">
        <v>2476</v>
      </c>
      <c r="C2477" s="3" t="s">
        <v>6585</v>
      </c>
      <c r="D2477" t="str" cm="1">
        <f t="array" ref="D24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77">
        <v>2500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 s="6">
        <f>Table1[[#This Row],[pledged]]/Table1[[#This Row],[goal]]</f>
        <v>1.0471999999999999</v>
      </c>
      <c r="Q2477" s="12">
        <f>Table1[[#This Row],[pledged]]/Table1[[#This Row],[backers_count]]</f>
        <v>32.320987654320987</v>
      </c>
      <c r="R2477" t="s">
        <v>8325</v>
      </c>
      <c r="S2477" t="s">
        <v>8329</v>
      </c>
      <c r="T2477" s="17">
        <f>(((Table1[[#This Row],[launched_at]]/60)/60)/24)+DATE(1970,1,1)</f>
        <v>40310.287673611114</v>
      </c>
      <c r="U2477" s="17">
        <f>(((Table1[[#This Row],[deadline]]/60)/60)/24)+DATE(1970,1,1)</f>
        <v>40369.916666666664</v>
      </c>
    </row>
    <row r="2478" spans="1:21">
      <c r="A2478">
        <v>2476</v>
      </c>
      <c r="B2478" s="3" t="s">
        <v>2477</v>
      </c>
      <c r="C2478" s="3" t="s">
        <v>6586</v>
      </c>
      <c r="D2478" t="str" cm="1">
        <f t="array" ref="D24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78">
        <v>3200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 s="6">
        <f>Table1[[#This Row],[pledged]]/Table1[[#This Row],[goal]]</f>
        <v>1.050225</v>
      </c>
      <c r="Q2478" s="12">
        <f>Table1[[#This Row],[pledged]]/Table1[[#This Row],[backers_count]]</f>
        <v>61.103999999999999</v>
      </c>
      <c r="R2478" t="s">
        <v>8325</v>
      </c>
      <c r="S2478" t="s">
        <v>8329</v>
      </c>
      <c r="T2478" s="17">
        <f>(((Table1[[#This Row],[launched_at]]/60)/60)/24)+DATE(1970,1,1)</f>
        <v>41913.328356481477</v>
      </c>
      <c r="U2478" s="17">
        <f>(((Table1[[#This Row],[deadline]]/60)/60)/24)+DATE(1970,1,1)</f>
        <v>41946.370023148149</v>
      </c>
    </row>
    <row r="2479" spans="1:21">
      <c r="A2479">
        <v>2477</v>
      </c>
      <c r="B2479" s="3" t="s">
        <v>824</v>
      </c>
      <c r="C2479" s="3" t="s">
        <v>6587</v>
      </c>
      <c r="D2479" t="str" cm="1">
        <f t="array" ref="D24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479">
        <v>750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 s="6">
        <f>Table1[[#This Row],[pledged]]/Table1[[#This Row],[goal]]</f>
        <v>1.7133333333333334</v>
      </c>
      <c r="Q2479" s="12">
        <f>Table1[[#This Row],[pledged]]/Table1[[#This Row],[backers_count]]</f>
        <v>31.341463414634145</v>
      </c>
      <c r="R2479" t="s">
        <v>8325</v>
      </c>
      <c r="S2479" t="s">
        <v>8329</v>
      </c>
      <c r="T2479" s="17">
        <f>(((Table1[[#This Row],[launched_at]]/60)/60)/24)+DATE(1970,1,1)</f>
        <v>41088.691493055558</v>
      </c>
      <c r="U2479" s="17">
        <f>(((Table1[[#This Row],[deadline]]/60)/60)/24)+DATE(1970,1,1)</f>
        <v>41133.691493055558</v>
      </c>
    </row>
    <row r="2480" spans="1:21">
      <c r="A2480">
        <v>2478</v>
      </c>
      <c r="B2480" s="3" t="s">
        <v>2478</v>
      </c>
      <c r="C2480" s="3" t="s">
        <v>6588</v>
      </c>
      <c r="D2480" t="str" cm="1">
        <f t="array" ref="D24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480">
        <v>8000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 s="6">
        <f>Table1[[#This Row],[pledged]]/Table1[[#This Row],[goal]]</f>
        <v>1.2749999999999999</v>
      </c>
      <c r="Q2480" s="12">
        <f>Table1[[#This Row],[pledged]]/Table1[[#This Row],[backers_count]]</f>
        <v>129.1139240506329</v>
      </c>
      <c r="R2480" t="s">
        <v>8325</v>
      </c>
      <c r="S2480" t="s">
        <v>8329</v>
      </c>
      <c r="T2480" s="17">
        <f>(((Table1[[#This Row],[launched_at]]/60)/60)/24)+DATE(1970,1,1)</f>
        <v>41257.950381944444</v>
      </c>
      <c r="U2480" s="17">
        <f>(((Table1[[#This Row],[deadline]]/60)/60)/24)+DATE(1970,1,1)</f>
        <v>41287.950381944444</v>
      </c>
    </row>
    <row r="2481" spans="1:21">
      <c r="A2481">
        <v>2479</v>
      </c>
      <c r="B2481" s="3" t="s">
        <v>2479</v>
      </c>
      <c r="C2481" s="3" t="s">
        <v>6589</v>
      </c>
      <c r="D2481" t="str" cm="1">
        <f t="array" ref="D24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481">
        <v>300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 s="6">
        <f>Table1[[#This Row],[pledged]]/Table1[[#This Row],[goal]]</f>
        <v>1.3344333333333334</v>
      </c>
      <c r="Q2481" s="12">
        <f>Table1[[#This Row],[pledged]]/Table1[[#This Row],[backers_count]]</f>
        <v>25.020624999999999</v>
      </c>
      <c r="R2481" t="s">
        <v>8325</v>
      </c>
      <c r="S2481" t="s">
        <v>8329</v>
      </c>
      <c r="T2481" s="17">
        <f>(((Table1[[#This Row],[launched_at]]/60)/60)/24)+DATE(1970,1,1)</f>
        <v>41107.726782407408</v>
      </c>
      <c r="U2481" s="17">
        <f>(((Table1[[#This Row],[deadline]]/60)/60)/24)+DATE(1970,1,1)</f>
        <v>41118.083333333336</v>
      </c>
    </row>
    <row r="2482" spans="1:21">
      <c r="A2482">
        <v>2480</v>
      </c>
      <c r="B2482" s="3" t="s">
        <v>2480</v>
      </c>
      <c r="C2482" s="3" t="s">
        <v>6590</v>
      </c>
      <c r="D2482" t="str" cm="1">
        <f t="array" ref="D24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82">
        <v>2000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 s="6">
        <f>Table1[[#This Row],[pledged]]/Table1[[#This Row],[goal]]</f>
        <v>1</v>
      </c>
      <c r="Q2482" s="12">
        <f>Table1[[#This Row],[pledged]]/Table1[[#This Row],[backers_count]]</f>
        <v>250</v>
      </c>
      <c r="R2482" t="s">
        <v>8325</v>
      </c>
      <c r="S2482" t="s">
        <v>8329</v>
      </c>
      <c r="T2482" s="17">
        <f>(((Table1[[#This Row],[launched_at]]/60)/60)/24)+DATE(1970,1,1)</f>
        <v>42227.936157407406</v>
      </c>
      <c r="U2482" s="17">
        <f>(((Table1[[#This Row],[deadline]]/60)/60)/24)+DATE(1970,1,1)</f>
        <v>42287.936157407406</v>
      </c>
    </row>
    <row r="2483" spans="1:21">
      <c r="A2483">
        <v>2481</v>
      </c>
      <c r="B2483" s="3" t="s">
        <v>2481</v>
      </c>
      <c r="C2483" s="3" t="s">
        <v>6591</v>
      </c>
      <c r="D2483" t="str" cm="1">
        <f t="array" ref="D24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83">
        <v>4000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 s="6">
        <f>Table1[[#This Row],[pledged]]/Table1[[#This Row],[goal]]</f>
        <v>1.1291099999999998</v>
      </c>
      <c r="Q2483" s="12">
        <f>Table1[[#This Row],[pledged]]/Table1[[#This Row],[backers_count]]</f>
        <v>47.541473684210523</v>
      </c>
      <c r="R2483" t="s">
        <v>8325</v>
      </c>
      <c r="S2483" t="s">
        <v>8329</v>
      </c>
      <c r="T2483" s="17">
        <f>(((Table1[[#This Row],[launched_at]]/60)/60)/24)+DATE(1970,1,1)</f>
        <v>40999.645925925928</v>
      </c>
      <c r="U2483" s="17">
        <f>(((Table1[[#This Row],[deadline]]/60)/60)/24)+DATE(1970,1,1)</f>
        <v>41029.645925925928</v>
      </c>
    </row>
    <row r="2484" spans="1:21">
      <c r="A2484">
        <v>2482</v>
      </c>
      <c r="B2484" s="3" t="s">
        <v>2482</v>
      </c>
      <c r="C2484" s="3" t="s">
        <v>6592</v>
      </c>
      <c r="D2484" t="str" cm="1">
        <f t="array" ref="D24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84">
        <v>1000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 s="6">
        <f>Table1[[#This Row],[pledged]]/Table1[[#This Row],[goal]]</f>
        <v>1.0009999999999999</v>
      </c>
      <c r="Q2484" s="12">
        <f>Table1[[#This Row],[pledged]]/Table1[[#This Row],[backers_count]]</f>
        <v>40.04</v>
      </c>
      <c r="R2484" t="s">
        <v>8325</v>
      </c>
      <c r="S2484" t="s">
        <v>8329</v>
      </c>
      <c r="T2484" s="17">
        <f>(((Table1[[#This Row],[launched_at]]/60)/60)/24)+DATE(1970,1,1)</f>
        <v>40711.782210648147</v>
      </c>
      <c r="U2484" s="17">
        <f>(((Table1[[#This Row],[deadline]]/60)/60)/24)+DATE(1970,1,1)</f>
        <v>40756.782210648147</v>
      </c>
    </row>
    <row r="2485" spans="1:21">
      <c r="A2485">
        <v>2483</v>
      </c>
      <c r="B2485" s="3" t="s">
        <v>2483</v>
      </c>
      <c r="C2485" s="3" t="s">
        <v>6593</v>
      </c>
      <c r="D2485" t="str" cm="1">
        <f t="array" ref="D24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85">
        <v>1100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 s="6">
        <f>Table1[[#This Row],[pledged]]/Table1[[#This Row],[goal]]</f>
        <v>1.1372727272727272</v>
      </c>
      <c r="Q2485" s="12">
        <f>Table1[[#This Row],[pledged]]/Table1[[#This Row],[backers_count]]</f>
        <v>65.84210526315789</v>
      </c>
      <c r="R2485" t="s">
        <v>8325</v>
      </c>
      <c r="S2485" t="s">
        <v>8329</v>
      </c>
      <c r="T2485" s="17">
        <f>(((Table1[[#This Row],[launched_at]]/60)/60)/24)+DATE(1970,1,1)</f>
        <v>40970.750034722223</v>
      </c>
      <c r="U2485" s="17">
        <f>(((Table1[[#This Row],[deadline]]/60)/60)/24)+DATE(1970,1,1)</f>
        <v>41030.708368055559</v>
      </c>
    </row>
    <row r="2486" spans="1:21">
      <c r="A2486">
        <v>2484</v>
      </c>
      <c r="B2486" s="3" t="s">
        <v>2484</v>
      </c>
      <c r="C2486" s="3" t="s">
        <v>6594</v>
      </c>
      <c r="D2486" t="str" cm="1">
        <f t="array" ref="D24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86">
        <v>3500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 s="6">
        <f>Table1[[#This Row],[pledged]]/Table1[[#This Row],[goal]]</f>
        <v>1.1931742857142855</v>
      </c>
      <c r="Q2486" s="12">
        <f>Table1[[#This Row],[pledged]]/Table1[[#This Row],[backers_count]]</f>
        <v>46.401222222222216</v>
      </c>
      <c r="R2486" t="s">
        <v>8325</v>
      </c>
      <c r="S2486" t="s">
        <v>8329</v>
      </c>
      <c r="T2486" s="17">
        <f>(((Table1[[#This Row],[launched_at]]/60)/60)/24)+DATE(1970,1,1)</f>
        <v>40771.916701388887</v>
      </c>
      <c r="U2486" s="17">
        <f>(((Table1[[#This Row],[deadline]]/60)/60)/24)+DATE(1970,1,1)</f>
        <v>40801.916701388887</v>
      </c>
    </row>
    <row r="2487" spans="1:21">
      <c r="A2487">
        <v>2485</v>
      </c>
      <c r="B2487" s="3" t="s">
        <v>2485</v>
      </c>
      <c r="C2487" s="3" t="s">
        <v>6595</v>
      </c>
      <c r="D2487" t="str" cm="1">
        <f t="array" ref="D24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87">
        <v>2000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 s="6">
        <f>Table1[[#This Row],[pledged]]/Table1[[#This Row],[goal]]</f>
        <v>1.0325</v>
      </c>
      <c r="Q2487" s="12">
        <f>Table1[[#This Row],[pledged]]/Table1[[#This Row],[backers_count]]</f>
        <v>50.365853658536587</v>
      </c>
      <c r="R2487" t="s">
        <v>8325</v>
      </c>
      <c r="S2487" t="s">
        <v>8329</v>
      </c>
      <c r="T2487" s="17">
        <f>(((Table1[[#This Row],[launched_at]]/60)/60)/24)+DATE(1970,1,1)</f>
        <v>40793.998599537037</v>
      </c>
      <c r="U2487" s="17">
        <f>(((Table1[[#This Row],[deadline]]/60)/60)/24)+DATE(1970,1,1)</f>
        <v>40828.998599537037</v>
      </c>
    </row>
    <row r="2488" spans="1:21">
      <c r="A2488">
        <v>2486</v>
      </c>
      <c r="B2488" s="3" t="s">
        <v>2486</v>
      </c>
      <c r="C2488" s="3" t="s">
        <v>6596</v>
      </c>
      <c r="D2488" t="str" cm="1">
        <f t="array" ref="D24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488">
        <v>300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 s="6">
        <f>Table1[[#This Row],[pledged]]/Table1[[#This Row],[goal]]</f>
        <v>2.6566666666666667</v>
      </c>
      <c r="Q2488" s="12">
        <f>Table1[[#This Row],[pledged]]/Table1[[#This Row],[backers_count]]</f>
        <v>26.566666666666666</v>
      </c>
      <c r="R2488" t="s">
        <v>8325</v>
      </c>
      <c r="S2488" t="s">
        <v>8329</v>
      </c>
      <c r="T2488" s="17">
        <f>(((Table1[[#This Row],[launched_at]]/60)/60)/24)+DATE(1970,1,1)</f>
        <v>40991.708055555559</v>
      </c>
      <c r="U2488" s="17">
        <f>(((Table1[[#This Row],[deadline]]/60)/60)/24)+DATE(1970,1,1)</f>
        <v>41021.708055555559</v>
      </c>
    </row>
    <row r="2489" spans="1:21">
      <c r="A2489">
        <v>2487</v>
      </c>
      <c r="B2489" s="3" t="s">
        <v>2487</v>
      </c>
      <c r="C2489" s="3" t="s">
        <v>6597</v>
      </c>
      <c r="D2489" t="str" cm="1">
        <f t="array" ref="D24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89">
        <v>1500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 s="6">
        <f>Table1[[#This Row],[pledged]]/Table1[[#This Row],[goal]]</f>
        <v>1.0005066666666667</v>
      </c>
      <c r="Q2489" s="12">
        <f>Table1[[#This Row],[pledged]]/Table1[[#This Row],[backers_count]]</f>
        <v>39.493684210526318</v>
      </c>
      <c r="R2489" t="s">
        <v>8325</v>
      </c>
      <c r="S2489" t="s">
        <v>8329</v>
      </c>
      <c r="T2489" s="17">
        <f>(((Table1[[#This Row],[launched_at]]/60)/60)/24)+DATE(1970,1,1)</f>
        <v>41026.083298611113</v>
      </c>
      <c r="U2489" s="17">
        <f>(((Table1[[#This Row],[deadline]]/60)/60)/24)+DATE(1970,1,1)</f>
        <v>41056.083298611113</v>
      </c>
    </row>
    <row r="2490" spans="1:21">
      <c r="A2490">
        <v>2488</v>
      </c>
      <c r="B2490" s="3" t="s">
        <v>2488</v>
      </c>
      <c r="C2490" s="3" t="s">
        <v>6598</v>
      </c>
      <c r="D2490" t="str" cm="1">
        <f t="array" ref="D24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90">
        <v>3000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 s="6">
        <f>Table1[[#This Row],[pledged]]/Table1[[#This Row],[goal]]</f>
        <v>1.0669999999999999</v>
      </c>
      <c r="Q2490" s="12">
        <f>Table1[[#This Row],[pledged]]/Table1[[#This Row],[backers_count]]</f>
        <v>49.246153846153845</v>
      </c>
      <c r="R2490" t="s">
        <v>8325</v>
      </c>
      <c r="S2490" t="s">
        <v>8329</v>
      </c>
      <c r="T2490" s="17">
        <f>(((Table1[[#This Row],[launched_at]]/60)/60)/24)+DATE(1970,1,1)</f>
        <v>40833.633194444446</v>
      </c>
      <c r="U2490" s="17">
        <f>(((Table1[[#This Row],[deadline]]/60)/60)/24)+DATE(1970,1,1)</f>
        <v>40863.674861111111</v>
      </c>
    </row>
    <row r="2491" spans="1:21">
      <c r="A2491">
        <v>2489</v>
      </c>
      <c r="B2491" s="3" t="s">
        <v>2489</v>
      </c>
      <c r="C2491" s="3" t="s">
        <v>6599</v>
      </c>
      <c r="D2491" t="str" cm="1">
        <f t="array" ref="D24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91">
        <v>3500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 s="6">
        <f>Table1[[#This Row],[pledged]]/Table1[[#This Row],[goal]]</f>
        <v>1.3367142857142857</v>
      </c>
      <c r="Q2491" s="12">
        <f>Table1[[#This Row],[pledged]]/Table1[[#This Row],[backers_count]]</f>
        <v>62.38</v>
      </c>
      <c r="R2491" t="s">
        <v>8325</v>
      </c>
      <c r="S2491" t="s">
        <v>8329</v>
      </c>
      <c r="T2491" s="17">
        <f>(((Table1[[#This Row],[launched_at]]/60)/60)/24)+DATE(1970,1,1)</f>
        <v>41373.690266203703</v>
      </c>
      <c r="U2491" s="17">
        <f>(((Table1[[#This Row],[deadline]]/60)/60)/24)+DATE(1970,1,1)</f>
        <v>41403.690266203703</v>
      </c>
    </row>
    <row r="2492" spans="1:21">
      <c r="A2492">
        <v>2490</v>
      </c>
      <c r="B2492" s="3" t="s">
        <v>2490</v>
      </c>
      <c r="C2492" s="3" t="s">
        <v>6600</v>
      </c>
      <c r="D2492" t="str" cm="1">
        <f t="array" ref="D24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492">
        <v>500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 s="6">
        <f>Table1[[#This Row],[pledged]]/Table1[[#This Row],[goal]]</f>
        <v>1.214</v>
      </c>
      <c r="Q2492" s="12">
        <f>Table1[[#This Row],[pledged]]/Table1[[#This Row],[backers_count]]</f>
        <v>37.9375</v>
      </c>
      <c r="R2492" t="s">
        <v>8325</v>
      </c>
      <c r="S2492" t="s">
        <v>8329</v>
      </c>
      <c r="T2492" s="17">
        <f>(((Table1[[#This Row],[launched_at]]/60)/60)/24)+DATE(1970,1,1)</f>
        <v>41023.227731481478</v>
      </c>
      <c r="U2492" s="17">
        <f>(((Table1[[#This Row],[deadline]]/60)/60)/24)+DATE(1970,1,1)</f>
        <v>41083.227731481478</v>
      </c>
    </row>
    <row r="2493" spans="1:21">
      <c r="A2493">
        <v>2491</v>
      </c>
      <c r="B2493" s="3" t="s">
        <v>2491</v>
      </c>
      <c r="C2493" s="3" t="s">
        <v>6601</v>
      </c>
      <c r="D2493" t="str" cm="1">
        <f t="array" ref="D24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493">
        <v>500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 s="6">
        <f>Table1[[#This Row],[pledged]]/Table1[[#This Row],[goal]]</f>
        <v>1.032</v>
      </c>
      <c r="Q2493" s="12">
        <f>Table1[[#This Row],[pledged]]/Table1[[#This Row],[backers_count]]</f>
        <v>51.6</v>
      </c>
      <c r="R2493" t="s">
        <v>8325</v>
      </c>
      <c r="S2493" t="s">
        <v>8329</v>
      </c>
      <c r="T2493" s="17">
        <f>(((Table1[[#This Row],[launched_at]]/60)/60)/24)+DATE(1970,1,1)</f>
        <v>40542.839282407411</v>
      </c>
      <c r="U2493" s="17">
        <f>(((Table1[[#This Row],[deadline]]/60)/60)/24)+DATE(1970,1,1)</f>
        <v>40559.07708333333</v>
      </c>
    </row>
    <row r="2494" spans="1:21">
      <c r="A2494">
        <v>2492</v>
      </c>
      <c r="B2494" s="3" t="s">
        <v>2492</v>
      </c>
      <c r="C2494" s="3" t="s">
        <v>6602</v>
      </c>
      <c r="D2494" t="str" cm="1">
        <f t="array" ref="D24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494">
        <v>600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 s="6">
        <f>Table1[[#This Row],[pledged]]/Table1[[#This Row],[goal]]</f>
        <v>1.25</v>
      </c>
      <c r="Q2494" s="12">
        <f>Table1[[#This Row],[pledged]]/Table1[[#This Row],[backers_count]]</f>
        <v>27.777777777777779</v>
      </c>
      <c r="R2494" t="s">
        <v>8325</v>
      </c>
      <c r="S2494" t="s">
        <v>8329</v>
      </c>
      <c r="T2494" s="17">
        <f>(((Table1[[#This Row],[launched_at]]/60)/60)/24)+DATE(1970,1,1)</f>
        <v>41024.985972222225</v>
      </c>
      <c r="U2494" s="17">
        <f>(((Table1[[#This Row],[deadline]]/60)/60)/24)+DATE(1970,1,1)</f>
        <v>41076.415972222225</v>
      </c>
    </row>
    <row r="2495" spans="1:21">
      <c r="A2495">
        <v>2493</v>
      </c>
      <c r="B2495" s="3" t="s">
        <v>2493</v>
      </c>
      <c r="C2495" s="3" t="s">
        <v>6603</v>
      </c>
      <c r="D2495" t="str" cm="1">
        <f t="array" ref="D24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495">
        <v>20000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 s="6">
        <f>Table1[[#This Row],[pledged]]/Table1[[#This Row],[goal]]</f>
        <v>1.2869999999999999</v>
      </c>
      <c r="Q2495" s="12">
        <f>Table1[[#This Row],[pledged]]/Table1[[#This Row],[backers_count]]</f>
        <v>99.382239382239376</v>
      </c>
      <c r="R2495" t="s">
        <v>8325</v>
      </c>
      <c r="S2495" t="s">
        <v>8329</v>
      </c>
      <c r="T2495" s="17">
        <f>(((Table1[[#This Row],[launched_at]]/60)/60)/24)+DATE(1970,1,1)</f>
        <v>41348.168287037035</v>
      </c>
      <c r="U2495" s="17">
        <f>(((Table1[[#This Row],[deadline]]/60)/60)/24)+DATE(1970,1,1)</f>
        <v>41393.168287037035</v>
      </c>
    </row>
    <row r="2496" spans="1:21">
      <c r="A2496">
        <v>2494</v>
      </c>
      <c r="B2496" s="3" t="s">
        <v>2494</v>
      </c>
      <c r="C2496" s="3" t="s">
        <v>6604</v>
      </c>
      <c r="D2496" t="str" cm="1">
        <f t="array" ref="D24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96">
        <v>1500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 s="6">
        <f>Table1[[#This Row],[pledged]]/Table1[[#This Row],[goal]]</f>
        <v>1.0100533333333332</v>
      </c>
      <c r="Q2496" s="12">
        <f>Table1[[#This Row],[pledged]]/Table1[[#This Row],[backers_count]]</f>
        <v>38.848205128205123</v>
      </c>
      <c r="R2496" t="s">
        <v>8325</v>
      </c>
      <c r="S2496" t="s">
        <v>8329</v>
      </c>
      <c r="T2496" s="17">
        <f>(((Table1[[#This Row],[launched_at]]/60)/60)/24)+DATE(1970,1,1)</f>
        <v>41022.645185185182</v>
      </c>
      <c r="U2496" s="17">
        <f>(((Table1[[#This Row],[deadline]]/60)/60)/24)+DATE(1970,1,1)</f>
        <v>41052.645185185182</v>
      </c>
    </row>
    <row r="2497" spans="1:21">
      <c r="A2497">
        <v>2495</v>
      </c>
      <c r="B2497" s="3" t="s">
        <v>2495</v>
      </c>
      <c r="C2497" s="3" t="s">
        <v>6605</v>
      </c>
      <c r="D2497" t="str" cm="1">
        <f t="array" ref="D24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97">
        <v>1500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 s="6">
        <f>Table1[[#This Row],[pledged]]/Table1[[#This Row],[goal]]</f>
        <v>1.2753666666666665</v>
      </c>
      <c r="Q2497" s="12">
        <f>Table1[[#This Row],[pledged]]/Table1[[#This Row],[backers_count]]</f>
        <v>45.548809523809524</v>
      </c>
      <c r="R2497" t="s">
        <v>8325</v>
      </c>
      <c r="S2497" t="s">
        <v>8329</v>
      </c>
      <c r="T2497" s="17">
        <f>(((Table1[[#This Row],[launched_at]]/60)/60)/24)+DATE(1970,1,1)</f>
        <v>41036.946469907409</v>
      </c>
      <c r="U2497" s="17">
        <f>(((Table1[[#This Row],[deadline]]/60)/60)/24)+DATE(1970,1,1)</f>
        <v>41066.946469907409</v>
      </c>
    </row>
    <row r="2498" spans="1:21">
      <c r="A2498">
        <v>2496</v>
      </c>
      <c r="B2498" s="3" t="s">
        <v>2496</v>
      </c>
      <c r="C2498" s="3" t="s">
        <v>6606</v>
      </c>
      <c r="D2498" t="str" cm="1">
        <f t="array" ref="D24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498">
        <v>6000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 s="6">
        <f>Table1[[#This Row],[pledged]]/Table1[[#This Row],[goal]]</f>
        <v>1</v>
      </c>
      <c r="Q2498" s="12">
        <f>Table1[[#This Row],[pledged]]/Table1[[#This Row],[backers_count]]</f>
        <v>600</v>
      </c>
      <c r="R2498" t="s">
        <v>8325</v>
      </c>
      <c r="S2498" t="s">
        <v>8329</v>
      </c>
      <c r="T2498" s="17">
        <f>(((Table1[[#This Row],[launched_at]]/60)/60)/24)+DATE(1970,1,1)</f>
        <v>41327.996435185189</v>
      </c>
      <c r="U2498" s="17">
        <f>(((Table1[[#This Row],[deadline]]/60)/60)/24)+DATE(1970,1,1)</f>
        <v>41362.954768518517</v>
      </c>
    </row>
    <row r="2499" spans="1:21">
      <c r="A2499">
        <v>2497</v>
      </c>
      <c r="B2499" s="3" t="s">
        <v>2497</v>
      </c>
      <c r="C2499" s="3" t="s">
        <v>6607</v>
      </c>
      <c r="D2499" t="str" cm="1">
        <f t="array" ref="D24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499">
        <v>4000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 s="6">
        <f>Table1[[#This Row],[pledged]]/Table1[[#This Row],[goal]]</f>
        <v>1.127715</v>
      </c>
      <c r="Q2499" s="12">
        <f>Table1[[#This Row],[pledged]]/Table1[[#This Row],[backers_count]]</f>
        <v>80.551071428571419</v>
      </c>
      <c r="R2499" t="s">
        <v>8325</v>
      </c>
      <c r="S2499" t="s">
        <v>8329</v>
      </c>
      <c r="T2499" s="17">
        <f>(((Table1[[#This Row],[launched_at]]/60)/60)/24)+DATE(1970,1,1)</f>
        <v>40730.878912037035</v>
      </c>
      <c r="U2499" s="17">
        <f>(((Table1[[#This Row],[deadline]]/60)/60)/24)+DATE(1970,1,1)</f>
        <v>40760.878912037035</v>
      </c>
    </row>
    <row r="2500" spans="1:21">
      <c r="A2500">
        <v>2498</v>
      </c>
      <c r="B2500" s="3" t="s">
        <v>2498</v>
      </c>
      <c r="C2500" s="3" t="s">
        <v>6608</v>
      </c>
      <c r="D2500" t="str" cm="1">
        <f t="array" ref="D25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00">
        <v>1000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 s="6">
        <f>Table1[[#This Row],[pledged]]/Table1[[#This Row],[goal]]</f>
        <v>1.056</v>
      </c>
      <c r="Q2500" s="12">
        <f>Table1[[#This Row],[pledged]]/Table1[[#This Row],[backers_count]]</f>
        <v>52.8</v>
      </c>
      <c r="R2500" t="s">
        <v>8325</v>
      </c>
      <c r="S2500" t="s">
        <v>8329</v>
      </c>
      <c r="T2500" s="17">
        <f>(((Table1[[#This Row],[launched_at]]/60)/60)/24)+DATE(1970,1,1)</f>
        <v>42017.967442129629</v>
      </c>
      <c r="U2500" s="17">
        <f>(((Table1[[#This Row],[deadline]]/60)/60)/24)+DATE(1970,1,1)</f>
        <v>42031.967442129629</v>
      </c>
    </row>
    <row r="2501" spans="1:21">
      <c r="A2501">
        <v>2499</v>
      </c>
      <c r="B2501" s="3" t="s">
        <v>2499</v>
      </c>
      <c r="C2501" s="3" t="s">
        <v>6609</v>
      </c>
      <c r="D2501" t="str" cm="1">
        <f t="array" ref="D25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01">
        <v>4000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 s="6">
        <f>Table1[[#This Row],[pledged]]/Table1[[#This Row],[goal]]</f>
        <v>2.0262500000000001</v>
      </c>
      <c r="Q2501" s="12">
        <f>Table1[[#This Row],[pledged]]/Table1[[#This Row],[backers_count]]</f>
        <v>47.676470588235297</v>
      </c>
      <c r="R2501" t="s">
        <v>8325</v>
      </c>
      <c r="S2501" t="s">
        <v>8329</v>
      </c>
      <c r="T2501" s="17">
        <f>(((Table1[[#This Row],[launched_at]]/60)/60)/24)+DATE(1970,1,1)</f>
        <v>41226.648576388885</v>
      </c>
      <c r="U2501" s="17">
        <f>(((Table1[[#This Row],[deadline]]/60)/60)/24)+DATE(1970,1,1)</f>
        <v>41274.75</v>
      </c>
    </row>
    <row r="2502" spans="1:21">
      <c r="A2502">
        <v>2500</v>
      </c>
      <c r="B2502" s="3" t="s">
        <v>2500</v>
      </c>
      <c r="C2502" s="3" t="s">
        <v>6610</v>
      </c>
      <c r="D2502" t="str" cm="1">
        <f t="array" ref="D25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502">
        <v>600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 s="6">
        <f>Table1[[#This Row],[pledged]]/Table1[[#This Row],[goal]]</f>
        <v>1.1333333333333333</v>
      </c>
      <c r="Q2502" s="12">
        <f>Table1[[#This Row],[pledged]]/Table1[[#This Row],[backers_count]]</f>
        <v>23.448275862068964</v>
      </c>
      <c r="R2502" t="s">
        <v>8325</v>
      </c>
      <c r="S2502" t="s">
        <v>8329</v>
      </c>
      <c r="T2502" s="17">
        <f>(((Table1[[#This Row],[launched_at]]/60)/60)/24)+DATE(1970,1,1)</f>
        <v>41053.772858796299</v>
      </c>
      <c r="U2502" s="17">
        <f>(((Table1[[#This Row],[deadline]]/60)/60)/24)+DATE(1970,1,1)</f>
        <v>41083.772858796299</v>
      </c>
    </row>
    <row r="2503" spans="1:21">
      <c r="A2503">
        <v>2501</v>
      </c>
      <c r="B2503" s="3" t="s">
        <v>2501</v>
      </c>
      <c r="C2503" s="3" t="s">
        <v>6611</v>
      </c>
      <c r="D2503" t="str" cm="1">
        <f t="array" ref="D25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503">
        <v>11000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 s="6">
        <f>Table1[[#This Row],[pledged]]/Table1[[#This Row],[goal]]</f>
        <v>2.5545454545454545E-2</v>
      </c>
      <c r="Q2503" s="12">
        <f>Table1[[#This Row],[pledged]]/Table1[[#This Row],[backers_count]]</f>
        <v>40.142857142857146</v>
      </c>
      <c r="R2503" t="s">
        <v>8336</v>
      </c>
      <c r="S2503" t="s">
        <v>8353</v>
      </c>
      <c r="T2503" s="17">
        <f>(((Table1[[#This Row],[launched_at]]/60)/60)/24)+DATE(1970,1,1)</f>
        <v>42244.776666666665</v>
      </c>
      <c r="U2503" s="17">
        <f>(((Table1[[#This Row],[deadline]]/60)/60)/24)+DATE(1970,1,1)</f>
        <v>42274.776666666665</v>
      </c>
    </row>
    <row r="2504" spans="1:21">
      <c r="A2504">
        <v>2502</v>
      </c>
      <c r="B2504" s="3" t="s">
        <v>2502</v>
      </c>
      <c r="C2504" s="3" t="s">
        <v>6612</v>
      </c>
      <c r="D2504" t="str" cm="1">
        <f t="array" ref="D25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504">
        <v>110000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 s="6">
        <f>Table1[[#This Row],[pledged]]/Table1[[#This Row],[goal]]</f>
        <v>7.8181818181818181E-4</v>
      </c>
      <c r="Q2504" s="12">
        <f>Table1[[#This Row],[pledged]]/Table1[[#This Row],[backers_count]]</f>
        <v>17.2</v>
      </c>
      <c r="R2504" t="s">
        <v>8336</v>
      </c>
      <c r="S2504" t="s">
        <v>8353</v>
      </c>
      <c r="T2504" s="17">
        <f>(((Table1[[#This Row],[launched_at]]/60)/60)/24)+DATE(1970,1,1)</f>
        <v>41858.825439814813</v>
      </c>
      <c r="U2504" s="17">
        <f>(((Table1[[#This Row],[deadline]]/60)/60)/24)+DATE(1970,1,1)</f>
        <v>41903.825439814813</v>
      </c>
    </row>
    <row r="2505" spans="1:21">
      <c r="A2505">
        <v>2503</v>
      </c>
      <c r="B2505" s="3" t="s">
        <v>2503</v>
      </c>
      <c r="C2505" s="3" t="s">
        <v>6613</v>
      </c>
      <c r="D2505" t="str" cm="1">
        <f t="array" ref="D25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505">
        <v>10000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 s="6">
        <f>Table1[[#This Row],[pledged]]/Table1[[#This Row],[goal]]</f>
        <v>0</v>
      </c>
      <c r="Q2505" s="12" t="e">
        <f>Table1[[#This Row],[pledged]]/Table1[[#This Row],[backers_count]]</f>
        <v>#DIV/0!</v>
      </c>
      <c r="R2505" t="s">
        <v>8336</v>
      </c>
      <c r="S2505" t="s">
        <v>8353</v>
      </c>
      <c r="T2505" s="17">
        <f>(((Table1[[#This Row],[launched_at]]/60)/60)/24)+DATE(1970,1,1)</f>
        <v>42498.899398148147</v>
      </c>
      <c r="U2505" s="17">
        <f>(((Table1[[#This Row],[deadline]]/60)/60)/24)+DATE(1970,1,1)</f>
        <v>42528.879166666666</v>
      </c>
    </row>
    <row r="2506" spans="1:21">
      <c r="A2506">
        <v>2504</v>
      </c>
      <c r="B2506" s="3" t="s">
        <v>2504</v>
      </c>
      <c r="C2506" s="3" t="s">
        <v>6614</v>
      </c>
      <c r="D2506" t="str" cm="1">
        <f t="array" ref="D25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506">
        <v>35000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 s="6">
        <f>Table1[[#This Row],[pledged]]/Table1[[#This Row],[goal]]</f>
        <v>0</v>
      </c>
      <c r="Q2506" s="12" t="e">
        <f>Table1[[#This Row],[pledged]]/Table1[[#This Row],[backers_count]]</f>
        <v>#DIV/0!</v>
      </c>
      <c r="R2506" t="s">
        <v>8336</v>
      </c>
      <c r="S2506" t="s">
        <v>8353</v>
      </c>
      <c r="T2506" s="17">
        <f>(((Table1[[#This Row],[launched_at]]/60)/60)/24)+DATE(1970,1,1)</f>
        <v>41928.015439814815</v>
      </c>
      <c r="U2506" s="17">
        <f>(((Table1[[#This Row],[deadline]]/60)/60)/24)+DATE(1970,1,1)</f>
        <v>41958.057106481487</v>
      </c>
    </row>
    <row r="2507" spans="1:21" ht="43.2">
      <c r="A2507">
        <v>2505</v>
      </c>
      <c r="B2507" s="3" t="s">
        <v>2505</v>
      </c>
      <c r="C2507" s="3" t="s">
        <v>6615</v>
      </c>
      <c r="D2507" t="str" cm="1">
        <f t="array" ref="D25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07">
        <v>7000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 s="6">
        <f>Table1[[#This Row],[pledged]]/Table1[[#This Row],[goal]]</f>
        <v>0</v>
      </c>
      <c r="Q2507" s="12" t="e">
        <f>Table1[[#This Row],[pledged]]/Table1[[#This Row],[backers_count]]</f>
        <v>#DIV/0!</v>
      </c>
      <c r="R2507" t="s">
        <v>8336</v>
      </c>
      <c r="S2507" t="s">
        <v>8353</v>
      </c>
      <c r="T2507" s="17">
        <f>(((Table1[[#This Row],[launched_at]]/60)/60)/24)+DATE(1970,1,1)</f>
        <v>42047.05574074074</v>
      </c>
      <c r="U2507" s="17">
        <f>(((Table1[[#This Row],[deadline]]/60)/60)/24)+DATE(1970,1,1)</f>
        <v>42077.014074074075</v>
      </c>
    </row>
    <row r="2508" spans="1:21">
      <c r="A2508">
        <v>2506</v>
      </c>
      <c r="B2508" s="3" t="s">
        <v>2506</v>
      </c>
      <c r="C2508" s="3" t="s">
        <v>6616</v>
      </c>
      <c r="D2508" t="str" cm="1">
        <f t="array" ref="D25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08">
        <v>5000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 s="6">
        <f>Table1[[#This Row],[pledged]]/Table1[[#This Row],[goal]]</f>
        <v>6.0000000000000001E-3</v>
      </c>
      <c r="Q2508" s="12">
        <f>Table1[[#This Row],[pledged]]/Table1[[#This Row],[backers_count]]</f>
        <v>15</v>
      </c>
      <c r="R2508" t="s">
        <v>8336</v>
      </c>
      <c r="S2508" t="s">
        <v>8353</v>
      </c>
      <c r="T2508" s="17">
        <f>(((Table1[[#This Row],[launched_at]]/60)/60)/24)+DATE(1970,1,1)</f>
        <v>42258.297094907408</v>
      </c>
      <c r="U2508" s="17">
        <f>(((Table1[[#This Row],[deadline]]/60)/60)/24)+DATE(1970,1,1)</f>
        <v>42280.875</v>
      </c>
    </row>
    <row r="2509" spans="1:21">
      <c r="A2509">
        <v>2507</v>
      </c>
      <c r="B2509" s="3" t="s">
        <v>2507</v>
      </c>
      <c r="C2509" s="3" t="s">
        <v>6617</v>
      </c>
      <c r="D2509" t="str" cm="1">
        <f t="array" ref="D25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2509">
        <v>42850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 s="6">
        <f>Table1[[#This Row],[pledged]]/Table1[[#This Row],[goal]]</f>
        <v>0</v>
      </c>
      <c r="Q2509" s="12" t="e">
        <f>Table1[[#This Row],[pledged]]/Table1[[#This Row],[backers_count]]</f>
        <v>#DIV/0!</v>
      </c>
      <c r="R2509" t="s">
        <v>8336</v>
      </c>
      <c r="S2509" t="s">
        <v>8353</v>
      </c>
      <c r="T2509" s="17">
        <f>(((Table1[[#This Row],[launched_at]]/60)/60)/24)+DATE(1970,1,1)</f>
        <v>42105.072962962964</v>
      </c>
      <c r="U2509" s="17">
        <f>(((Table1[[#This Row],[deadline]]/60)/60)/24)+DATE(1970,1,1)</f>
        <v>42135.072962962964</v>
      </c>
    </row>
    <row r="2510" spans="1:21">
      <c r="A2510">
        <v>2508</v>
      </c>
      <c r="B2510" s="3" t="s">
        <v>2508</v>
      </c>
      <c r="C2510" s="3" t="s">
        <v>6618</v>
      </c>
      <c r="D2510" t="str" cm="1">
        <f t="array" ref="D25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510">
        <v>20000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 s="6">
        <f>Table1[[#This Row],[pledged]]/Table1[[#This Row],[goal]]</f>
        <v>0</v>
      </c>
      <c r="Q2510" s="12" t="e">
        <f>Table1[[#This Row],[pledged]]/Table1[[#This Row],[backers_count]]</f>
        <v>#DIV/0!</v>
      </c>
      <c r="R2510" t="s">
        <v>8336</v>
      </c>
      <c r="S2510" t="s">
        <v>8353</v>
      </c>
      <c r="T2510" s="17">
        <f>(((Table1[[#This Row],[launched_at]]/60)/60)/24)+DATE(1970,1,1)</f>
        <v>41835.951782407406</v>
      </c>
      <c r="U2510" s="17">
        <f>(((Table1[[#This Row],[deadline]]/60)/60)/24)+DATE(1970,1,1)</f>
        <v>41865.951782407406</v>
      </c>
    </row>
    <row r="2511" spans="1:21">
      <c r="A2511">
        <v>2509</v>
      </c>
      <c r="B2511" s="3" t="s">
        <v>2509</v>
      </c>
      <c r="C2511" s="3" t="s">
        <v>6619</v>
      </c>
      <c r="D2511" t="str" cm="1">
        <f t="array" ref="D25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511">
        <v>95000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 s="6">
        <f>Table1[[#This Row],[pledged]]/Table1[[#This Row],[goal]]</f>
        <v>1.0526315789473684E-2</v>
      </c>
      <c r="Q2511" s="12">
        <f>Table1[[#This Row],[pledged]]/Table1[[#This Row],[backers_count]]</f>
        <v>35.714285714285715</v>
      </c>
      <c r="R2511" t="s">
        <v>8336</v>
      </c>
      <c r="S2511" t="s">
        <v>8353</v>
      </c>
      <c r="T2511" s="17">
        <f>(((Table1[[#This Row],[launched_at]]/60)/60)/24)+DATE(1970,1,1)</f>
        <v>42058.809594907405</v>
      </c>
      <c r="U2511" s="17">
        <f>(((Table1[[#This Row],[deadline]]/60)/60)/24)+DATE(1970,1,1)</f>
        <v>42114.767928240741</v>
      </c>
    </row>
    <row r="2512" spans="1:21">
      <c r="A2512">
        <v>2510</v>
      </c>
      <c r="B2512" s="3" t="s">
        <v>2510</v>
      </c>
      <c r="C2512" s="3" t="s">
        <v>6620</v>
      </c>
      <c r="D2512" t="str" cm="1">
        <f t="array" ref="D25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512">
        <v>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 s="6">
        <f>Table1[[#This Row],[pledged]]/Table1[[#This Row],[goal]]</f>
        <v>1.5E-3</v>
      </c>
      <c r="Q2512" s="12">
        <f>Table1[[#This Row],[pledged]]/Table1[[#This Row],[backers_count]]</f>
        <v>37.5</v>
      </c>
      <c r="R2512" t="s">
        <v>8336</v>
      </c>
      <c r="S2512" t="s">
        <v>8353</v>
      </c>
      <c r="T2512" s="17">
        <f>(((Table1[[#This Row],[launched_at]]/60)/60)/24)+DATE(1970,1,1)</f>
        <v>42078.997361111105</v>
      </c>
      <c r="U2512" s="17">
        <f>(((Table1[[#This Row],[deadline]]/60)/60)/24)+DATE(1970,1,1)</f>
        <v>42138.997361111105</v>
      </c>
    </row>
    <row r="2513" spans="1:21">
      <c r="A2513">
        <v>2511</v>
      </c>
      <c r="B2513" s="3" t="s">
        <v>2511</v>
      </c>
      <c r="C2513" s="3" t="s">
        <v>6621</v>
      </c>
      <c r="D2513" t="str" cm="1">
        <f t="array" ref="D25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513">
        <v>100000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 s="6">
        <f>Table1[[#This Row],[pledged]]/Table1[[#This Row],[goal]]</f>
        <v>0</v>
      </c>
      <c r="Q2513" s="12" t="e">
        <f>Table1[[#This Row],[pledged]]/Table1[[#This Row],[backers_count]]</f>
        <v>#DIV/0!</v>
      </c>
      <c r="R2513" t="s">
        <v>8336</v>
      </c>
      <c r="S2513" t="s">
        <v>8353</v>
      </c>
      <c r="T2513" s="17">
        <f>(((Table1[[#This Row],[launched_at]]/60)/60)/24)+DATE(1970,1,1)</f>
        <v>42371.446909722217</v>
      </c>
      <c r="U2513" s="17">
        <f>(((Table1[[#This Row],[deadline]]/60)/60)/24)+DATE(1970,1,1)</f>
        <v>42401.446909722217</v>
      </c>
    </row>
    <row r="2514" spans="1:21">
      <c r="A2514">
        <v>2512</v>
      </c>
      <c r="B2514" s="3" t="s">
        <v>2512</v>
      </c>
      <c r="C2514" s="3" t="s">
        <v>6622</v>
      </c>
      <c r="D2514" t="str" cm="1">
        <f t="array" ref="D25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14">
        <v>1150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 s="6">
        <f>Table1[[#This Row],[pledged]]/Table1[[#This Row],[goal]]</f>
        <v>0</v>
      </c>
      <c r="Q2514" s="12" t="e">
        <f>Table1[[#This Row],[pledged]]/Table1[[#This Row],[backers_count]]</f>
        <v>#DIV/0!</v>
      </c>
      <c r="R2514" t="s">
        <v>8336</v>
      </c>
      <c r="S2514" t="s">
        <v>8353</v>
      </c>
      <c r="T2514" s="17">
        <f>(((Table1[[#This Row],[launched_at]]/60)/60)/24)+DATE(1970,1,1)</f>
        <v>41971.876863425925</v>
      </c>
      <c r="U2514" s="17">
        <f>(((Table1[[#This Row],[deadline]]/60)/60)/24)+DATE(1970,1,1)</f>
        <v>41986.876863425925</v>
      </c>
    </row>
    <row r="2515" spans="1:21">
      <c r="A2515">
        <v>2513</v>
      </c>
      <c r="B2515" s="3" t="s">
        <v>2513</v>
      </c>
      <c r="C2515" s="3" t="s">
        <v>6623</v>
      </c>
      <c r="D2515" t="str" cm="1">
        <f t="array" ref="D25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515">
        <v>180000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 s="6">
        <f>Table1[[#This Row],[pledged]]/Table1[[#This Row],[goal]]</f>
        <v>0</v>
      </c>
      <c r="Q2515" s="12" t="e">
        <f>Table1[[#This Row],[pledged]]/Table1[[#This Row],[backers_count]]</f>
        <v>#DIV/0!</v>
      </c>
      <c r="R2515" t="s">
        <v>8336</v>
      </c>
      <c r="S2515" t="s">
        <v>8353</v>
      </c>
      <c r="T2515" s="17">
        <f>(((Table1[[#This Row],[launched_at]]/60)/60)/24)+DATE(1970,1,1)</f>
        <v>42732.00681712963</v>
      </c>
      <c r="U2515" s="17">
        <f>(((Table1[[#This Row],[deadline]]/60)/60)/24)+DATE(1970,1,1)</f>
        <v>42792.00681712963</v>
      </c>
    </row>
    <row r="2516" spans="1:21">
      <c r="A2516">
        <v>2514</v>
      </c>
      <c r="B2516" s="3" t="s">
        <v>2514</v>
      </c>
      <c r="C2516" s="3" t="s">
        <v>6624</v>
      </c>
      <c r="D2516" t="str" cm="1">
        <f t="array" ref="D25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516">
        <v>12000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 s="6">
        <f>Table1[[#This Row],[pledged]]/Table1[[#This Row],[goal]]</f>
        <v>1.7500000000000002E-2</v>
      </c>
      <c r="Q2516" s="12">
        <f>Table1[[#This Row],[pledged]]/Table1[[#This Row],[backers_count]]</f>
        <v>52.5</v>
      </c>
      <c r="R2516" t="s">
        <v>8336</v>
      </c>
      <c r="S2516" t="s">
        <v>8353</v>
      </c>
      <c r="T2516" s="17">
        <f>(((Table1[[#This Row],[launched_at]]/60)/60)/24)+DATE(1970,1,1)</f>
        <v>41854.389780092592</v>
      </c>
      <c r="U2516" s="17">
        <f>(((Table1[[#This Row],[deadline]]/60)/60)/24)+DATE(1970,1,1)</f>
        <v>41871.389780092592</v>
      </c>
    </row>
    <row r="2517" spans="1:21">
      <c r="A2517">
        <v>2515</v>
      </c>
      <c r="B2517" s="3" t="s">
        <v>2515</v>
      </c>
      <c r="C2517" s="3" t="s">
        <v>6625</v>
      </c>
      <c r="D2517" t="str" cm="1">
        <f t="array" ref="D25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17">
        <v>5000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 s="6">
        <f>Table1[[#This Row],[pledged]]/Table1[[#This Row],[goal]]</f>
        <v>0.186</v>
      </c>
      <c r="Q2517" s="12">
        <f>Table1[[#This Row],[pledged]]/Table1[[#This Row],[backers_count]]</f>
        <v>77.5</v>
      </c>
      <c r="R2517" t="s">
        <v>8336</v>
      </c>
      <c r="S2517" t="s">
        <v>8353</v>
      </c>
      <c r="T2517" s="17">
        <f>(((Table1[[#This Row],[launched_at]]/60)/60)/24)+DATE(1970,1,1)</f>
        <v>42027.839733796296</v>
      </c>
      <c r="U2517" s="17">
        <f>(((Table1[[#This Row],[deadline]]/60)/60)/24)+DATE(1970,1,1)</f>
        <v>42057.839733796296</v>
      </c>
    </row>
    <row r="2518" spans="1:21">
      <c r="A2518">
        <v>2516</v>
      </c>
      <c r="B2518" s="3" t="s">
        <v>2516</v>
      </c>
      <c r="C2518" s="3" t="s">
        <v>6626</v>
      </c>
      <c r="D2518" t="str" cm="1">
        <f t="array" ref="D25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518">
        <v>22000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 s="6">
        <f>Table1[[#This Row],[pledged]]/Table1[[#This Row],[goal]]</f>
        <v>0</v>
      </c>
      <c r="Q2518" s="12" t="e">
        <f>Table1[[#This Row],[pledged]]/Table1[[#This Row],[backers_count]]</f>
        <v>#DIV/0!</v>
      </c>
      <c r="R2518" t="s">
        <v>8336</v>
      </c>
      <c r="S2518" t="s">
        <v>8353</v>
      </c>
      <c r="T2518" s="17">
        <f>(((Table1[[#This Row],[launched_at]]/60)/60)/24)+DATE(1970,1,1)</f>
        <v>41942.653379629628</v>
      </c>
      <c r="U2518" s="17">
        <f>(((Table1[[#This Row],[deadline]]/60)/60)/24)+DATE(1970,1,1)</f>
        <v>41972.6950462963</v>
      </c>
    </row>
    <row r="2519" spans="1:21">
      <c r="A2519">
        <v>2517</v>
      </c>
      <c r="B2519" s="3" t="s">
        <v>2517</v>
      </c>
      <c r="C2519" s="3" t="s">
        <v>6627</v>
      </c>
      <c r="D2519" t="str" cm="1">
        <f t="array" ref="D25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519">
        <v>18000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 s="6">
        <f>Table1[[#This Row],[pledged]]/Table1[[#This Row],[goal]]</f>
        <v>9.8166666666666666E-2</v>
      </c>
      <c r="Q2519" s="12">
        <f>Table1[[#This Row],[pledged]]/Table1[[#This Row],[backers_count]]</f>
        <v>53.545454545454547</v>
      </c>
      <c r="R2519" t="s">
        <v>8336</v>
      </c>
      <c r="S2519" t="s">
        <v>8353</v>
      </c>
      <c r="T2519" s="17">
        <f>(((Table1[[#This Row],[launched_at]]/60)/60)/24)+DATE(1970,1,1)</f>
        <v>42052.802430555559</v>
      </c>
      <c r="U2519" s="17">
        <f>(((Table1[[#This Row],[deadline]]/60)/60)/24)+DATE(1970,1,1)</f>
        <v>42082.760763888888</v>
      </c>
    </row>
    <row r="2520" spans="1:21">
      <c r="A2520">
        <v>2518</v>
      </c>
      <c r="B2520" s="3" t="s">
        <v>2518</v>
      </c>
      <c r="C2520" s="3" t="s">
        <v>6628</v>
      </c>
      <c r="D2520" t="str" cm="1">
        <f t="array" ref="D25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20">
        <v>5000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 s="6">
        <f>Table1[[#This Row],[pledged]]/Table1[[#This Row],[goal]]</f>
        <v>0</v>
      </c>
      <c r="Q2520" s="12" t="e">
        <f>Table1[[#This Row],[pledged]]/Table1[[#This Row],[backers_count]]</f>
        <v>#DIV/0!</v>
      </c>
      <c r="R2520" t="s">
        <v>8336</v>
      </c>
      <c r="S2520" t="s">
        <v>8353</v>
      </c>
      <c r="T2520" s="17">
        <f>(((Table1[[#This Row],[launched_at]]/60)/60)/24)+DATE(1970,1,1)</f>
        <v>41926.680879629632</v>
      </c>
      <c r="U2520" s="17">
        <f>(((Table1[[#This Row],[deadline]]/60)/60)/24)+DATE(1970,1,1)</f>
        <v>41956.722546296296</v>
      </c>
    </row>
    <row r="2521" spans="1:21">
      <c r="A2521">
        <v>2519</v>
      </c>
      <c r="B2521" s="3" t="s">
        <v>2519</v>
      </c>
      <c r="C2521" s="3" t="s">
        <v>6629</v>
      </c>
      <c r="D2521" t="str" cm="1">
        <f t="array" ref="D25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521">
        <v>150000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 s="6">
        <f>Table1[[#This Row],[pledged]]/Table1[[#This Row],[goal]]</f>
        <v>4.3333333333333331E-4</v>
      </c>
      <c r="Q2521" s="12">
        <f>Table1[[#This Row],[pledged]]/Table1[[#This Row],[backers_count]]</f>
        <v>16.25</v>
      </c>
      <c r="R2521" t="s">
        <v>8336</v>
      </c>
      <c r="S2521" t="s">
        <v>8353</v>
      </c>
      <c r="T2521" s="17">
        <f>(((Table1[[#This Row],[launched_at]]/60)/60)/24)+DATE(1970,1,1)</f>
        <v>41809.155138888891</v>
      </c>
      <c r="U2521" s="17">
        <f>(((Table1[[#This Row],[deadline]]/60)/60)/24)+DATE(1970,1,1)</f>
        <v>41839.155138888891</v>
      </c>
    </row>
    <row r="2522" spans="1:21">
      <c r="A2522">
        <v>2520</v>
      </c>
      <c r="B2522" s="3" t="s">
        <v>2520</v>
      </c>
      <c r="C2522" s="3" t="s">
        <v>6630</v>
      </c>
      <c r="D2522" t="str" cm="1">
        <f t="array" ref="D25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522">
        <v>100000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 s="6">
        <f>Table1[[#This Row],[pledged]]/Table1[[#This Row],[goal]]</f>
        <v>0</v>
      </c>
      <c r="Q2522" s="12" t="e">
        <f>Table1[[#This Row],[pledged]]/Table1[[#This Row],[backers_count]]</f>
        <v>#DIV/0!</v>
      </c>
      <c r="R2522" t="s">
        <v>8336</v>
      </c>
      <c r="S2522" t="s">
        <v>8353</v>
      </c>
      <c r="T2522" s="17">
        <f>(((Table1[[#This Row],[launched_at]]/60)/60)/24)+DATE(1970,1,1)</f>
        <v>42612.600520833337</v>
      </c>
      <c r="U2522" s="17">
        <f>(((Table1[[#This Row],[deadline]]/60)/60)/24)+DATE(1970,1,1)</f>
        <v>42658.806249999994</v>
      </c>
    </row>
    <row r="2523" spans="1:21">
      <c r="A2523">
        <v>2521</v>
      </c>
      <c r="B2523" s="3" t="s">
        <v>2521</v>
      </c>
      <c r="C2523" s="3" t="s">
        <v>6631</v>
      </c>
      <c r="D2523" t="str" cm="1">
        <f t="array" ref="D25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523">
        <v>12500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 s="6">
        <f>Table1[[#This Row],[pledged]]/Table1[[#This Row],[goal]]</f>
        <v>1.0948792000000001</v>
      </c>
      <c r="Q2523" s="12">
        <f>Table1[[#This Row],[pledged]]/Table1[[#This Row],[backers_count]]</f>
        <v>103.68174242424243</v>
      </c>
      <c r="R2523" t="s">
        <v>8325</v>
      </c>
      <c r="S2523" t="s">
        <v>8354</v>
      </c>
      <c r="T2523" s="17">
        <f>(((Table1[[#This Row],[launched_at]]/60)/60)/24)+DATE(1970,1,1)</f>
        <v>42269.967835648145</v>
      </c>
      <c r="U2523" s="17">
        <f>(((Table1[[#This Row],[deadline]]/60)/60)/24)+DATE(1970,1,1)</f>
        <v>42290.967835648145</v>
      </c>
    </row>
    <row r="2524" spans="1:21">
      <c r="A2524">
        <v>2522</v>
      </c>
      <c r="B2524" s="3" t="s">
        <v>2522</v>
      </c>
      <c r="C2524" s="3" t="s">
        <v>6632</v>
      </c>
      <c r="D2524" t="str" cm="1">
        <f t="array" ref="D25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24">
        <v>5000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 s="6">
        <f>Table1[[#This Row],[pledged]]/Table1[[#This Row],[goal]]</f>
        <v>1</v>
      </c>
      <c r="Q2524" s="12">
        <f>Table1[[#This Row],[pledged]]/Table1[[#This Row],[backers_count]]</f>
        <v>185.18518518518519</v>
      </c>
      <c r="R2524" t="s">
        <v>8325</v>
      </c>
      <c r="S2524" t="s">
        <v>8354</v>
      </c>
      <c r="T2524" s="17">
        <f>(((Table1[[#This Row],[launched_at]]/60)/60)/24)+DATE(1970,1,1)</f>
        <v>42460.573611111111</v>
      </c>
      <c r="U2524" s="17">
        <f>(((Table1[[#This Row],[deadline]]/60)/60)/24)+DATE(1970,1,1)</f>
        <v>42482.619444444441</v>
      </c>
    </row>
    <row r="2525" spans="1:21">
      <c r="A2525">
        <v>2523</v>
      </c>
      <c r="B2525" s="3" t="s">
        <v>2523</v>
      </c>
      <c r="C2525" s="3" t="s">
        <v>6633</v>
      </c>
      <c r="D2525" t="str" cm="1">
        <f t="array" ref="D25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525">
        <v>900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 s="6">
        <f>Table1[[#This Row],[pledged]]/Table1[[#This Row],[goal]]</f>
        <v>1.5644444444444445</v>
      </c>
      <c r="Q2525" s="12">
        <f>Table1[[#This Row],[pledged]]/Table1[[#This Row],[backers_count]]</f>
        <v>54.153846153846153</v>
      </c>
      <c r="R2525" t="s">
        <v>8325</v>
      </c>
      <c r="S2525" t="s">
        <v>8354</v>
      </c>
      <c r="T2525" s="17">
        <f>(((Table1[[#This Row],[launched_at]]/60)/60)/24)+DATE(1970,1,1)</f>
        <v>41930.975601851853</v>
      </c>
      <c r="U2525" s="17">
        <f>(((Table1[[#This Row],[deadline]]/60)/60)/24)+DATE(1970,1,1)</f>
        <v>41961.017268518524</v>
      </c>
    </row>
    <row r="2526" spans="1:21">
      <c r="A2526">
        <v>2524</v>
      </c>
      <c r="B2526" s="3" t="s">
        <v>2524</v>
      </c>
      <c r="C2526" s="3" t="s">
        <v>6634</v>
      </c>
      <c r="D2526" t="str" cm="1">
        <f t="array" ref="D25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26">
        <v>7500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 s="6">
        <f>Table1[[#This Row],[pledged]]/Table1[[#This Row],[goal]]</f>
        <v>1.016</v>
      </c>
      <c r="Q2526" s="12">
        <f>Table1[[#This Row],[pledged]]/Table1[[#This Row],[backers_count]]</f>
        <v>177.2093023255814</v>
      </c>
      <c r="R2526" t="s">
        <v>8325</v>
      </c>
      <c r="S2526" t="s">
        <v>8354</v>
      </c>
      <c r="T2526" s="17">
        <f>(((Table1[[#This Row],[launched_at]]/60)/60)/24)+DATE(1970,1,1)</f>
        <v>41961.807372685187</v>
      </c>
      <c r="U2526" s="17">
        <f>(((Table1[[#This Row],[deadline]]/60)/60)/24)+DATE(1970,1,1)</f>
        <v>41994.1875</v>
      </c>
    </row>
    <row r="2527" spans="1:21">
      <c r="A2527">
        <v>2525</v>
      </c>
      <c r="B2527" s="3" t="s">
        <v>2525</v>
      </c>
      <c r="C2527" s="3" t="s">
        <v>6635</v>
      </c>
      <c r="D2527" t="str" cm="1">
        <f t="array" ref="D25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27">
        <v>8000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 s="6">
        <f>Table1[[#This Row],[pledged]]/Table1[[#This Row],[goal]]</f>
        <v>1.00325</v>
      </c>
      <c r="Q2527" s="12">
        <f>Table1[[#This Row],[pledged]]/Table1[[#This Row],[backers_count]]</f>
        <v>100.325</v>
      </c>
      <c r="R2527" t="s">
        <v>8325</v>
      </c>
      <c r="S2527" t="s">
        <v>8354</v>
      </c>
      <c r="T2527" s="17">
        <f>(((Table1[[#This Row],[launched_at]]/60)/60)/24)+DATE(1970,1,1)</f>
        <v>41058.844571759262</v>
      </c>
      <c r="U2527" s="17">
        <f>(((Table1[[#This Row],[deadline]]/60)/60)/24)+DATE(1970,1,1)</f>
        <v>41088.844571759262</v>
      </c>
    </row>
    <row r="2528" spans="1:21">
      <c r="A2528">
        <v>2526</v>
      </c>
      <c r="B2528" s="3" t="s">
        <v>2526</v>
      </c>
      <c r="C2528" s="3" t="s">
        <v>6636</v>
      </c>
      <c r="D2528" t="str" cm="1">
        <f t="array" ref="D25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28">
        <v>4000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 s="6">
        <f>Table1[[#This Row],[pledged]]/Table1[[#This Row],[goal]]</f>
        <v>1.1294999999999999</v>
      </c>
      <c r="Q2528" s="12">
        <f>Table1[[#This Row],[pledged]]/Table1[[#This Row],[backers_count]]</f>
        <v>136.90909090909091</v>
      </c>
      <c r="R2528" t="s">
        <v>8325</v>
      </c>
      <c r="S2528" t="s">
        <v>8354</v>
      </c>
      <c r="T2528" s="17">
        <f>(((Table1[[#This Row],[launched_at]]/60)/60)/24)+DATE(1970,1,1)</f>
        <v>41953.091134259259</v>
      </c>
      <c r="U2528" s="17">
        <f>(((Table1[[#This Row],[deadline]]/60)/60)/24)+DATE(1970,1,1)</f>
        <v>41981.207638888889</v>
      </c>
    </row>
    <row r="2529" spans="1:21">
      <c r="A2529">
        <v>2527</v>
      </c>
      <c r="B2529" s="3" t="s">
        <v>2527</v>
      </c>
      <c r="C2529" s="3" t="s">
        <v>6637</v>
      </c>
      <c r="D2529" t="str" cm="1">
        <f t="array" ref="D25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29">
        <v>4000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 s="6">
        <f>Table1[[#This Row],[pledged]]/Table1[[#This Row],[goal]]</f>
        <v>1.02125</v>
      </c>
      <c r="Q2529" s="12">
        <f>Table1[[#This Row],[pledged]]/Table1[[#This Row],[backers_count]]</f>
        <v>57.535211267605632</v>
      </c>
      <c r="R2529" t="s">
        <v>8325</v>
      </c>
      <c r="S2529" t="s">
        <v>8354</v>
      </c>
      <c r="T2529" s="17">
        <f>(((Table1[[#This Row],[launched_at]]/60)/60)/24)+DATE(1970,1,1)</f>
        <v>41546.75105324074</v>
      </c>
      <c r="U2529" s="17">
        <f>(((Table1[[#This Row],[deadline]]/60)/60)/24)+DATE(1970,1,1)</f>
        <v>41565.165972222225</v>
      </c>
    </row>
    <row r="2530" spans="1:21">
      <c r="A2530">
        <v>2528</v>
      </c>
      <c r="B2530" s="3" t="s">
        <v>2528</v>
      </c>
      <c r="C2530" s="3" t="s">
        <v>6638</v>
      </c>
      <c r="D2530" t="str" cm="1">
        <f t="array" ref="D25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30">
        <v>4000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 s="6">
        <f>Table1[[#This Row],[pledged]]/Table1[[#This Row],[goal]]</f>
        <v>1.0724974999999999</v>
      </c>
      <c r="Q2530" s="12">
        <f>Table1[[#This Row],[pledged]]/Table1[[#This Row],[backers_count]]</f>
        <v>52.962839506172834</v>
      </c>
      <c r="R2530" t="s">
        <v>8325</v>
      </c>
      <c r="S2530" t="s">
        <v>8354</v>
      </c>
      <c r="T2530" s="17">
        <f>(((Table1[[#This Row],[launched_at]]/60)/60)/24)+DATE(1970,1,1)</f>
        <v>42217.834525462968</v>
      </c>
      <c r="U2530" s="17">
        <f>(((Table1[[#This Row],[deadline]]/60)/60)/24)+DATE(1970,1,1)</f>
        <v>42236.458333333328</v>
      </c>
    </row>
    <row r="2531" spans="1:21">
      <c r="A2531">
        <v>2529</v>
      </c>
      <c r="B2531" s="3" t="s">
        <v>2529</v>
      </c>
      <c r="C2531" s="3" t="s">
        <v>6639</v>
      </c>
      <c r="D2531" t="str" cm="1">
        <f t="array" ref="D25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31">
        <v>6000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 s="6">
        <f>Table1[[#This Row],[pledged]]/Table1[[#This Row],[goal]]</f>
        <v>1.0428333333333333</v>
      </c>
      <c r="Q2531" s="12">
        <f>Table1[[#This Row],[pledged]]/Table1[[#This Row],[backers_count]]</f>
        <v>82.328947368421055</v>
      </c>
      <c r="R2531" t="s">
        <v>8325</v>
      </c>
      <c r="S2531" t="s">
        <v>8354</v>
      </c>
      <c r="T2531" s="17">
        <f>(((Table1[[#This Row],[launched_at]]/60)/60)/24)+DATE(1970,1,1)</f>
        <v>40948.080729166664</v>
      </c>
      <c r="U2531" s="17">
        <f>(((Table1[[#This Row],[deadline]]/60)/60)/24)+DATE(1970,1,1)</f>
        <v>40993.0390625</v>
      </c>
    </row>
    <row r="2532" spans="1:21">
      <c r="A2532">
        <v>2530</v>
      </c>
      <c r="B2532" s="3" t="s">
        <v>2530</v>
      </c>
      <c r="C2532" s="3" t="s">
        <v>6640</v>
      </c>
      <c r="D2532" t="str" cm="1">
        <f t="array" ref="D25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32">
        <v>6500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 s="6">
        <f>Table1[[#This Row],[pledged]]/Table1[[#This Row],[goal]]</f>
        <v>1</v>
      </c>
      <c r="Q2532" s="12">
        <f>Table1[[#This Row],[pledged]]/Table1[[#This Row],[backers_count]]</f>
        <v>135.41666666666666</v>
      </c>
      <c r="R2532" t="s">
        <v>8325</v>
      </c>
      <c r="S2532" t="s">
        <v>8354</v>
      </c>
      <c r="T2532" s="17">
        <f>(((Table1[[#This Row],[launched_at]]/60)/60)/24)+DATE(1970,1,1)</f>
        <v>42081.864641203705</v>
      </c>
      <c r="U2532" s="17">
        <f>(((Table1[[#This Row],[deadline]]/60)/60)/24)+DATE(1970,1,1)</f>
        <v>42114.201388888891</v>
      </c>
    </row>
    <row r="2533" spans="1:21">
      <c r="A2533">
        <v>2531</v>
      </c>
      <c r="B2533" s="3" t="s">
        <v>2531</v>
      </c>
      <c r="C2533" s="3" t="s">
        <v>6641</v>
      </c>
      <c r="D2533" t="str" cm="1">
        <f t="array" ref="D25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33">
        <v>4500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 s="6">
        <f>Table1[[#This Row],[pledged]]/Table1[[#This Row],[goal]]</f>
        <v>1.004</v>
      </c>
      <c r="Q2533" s="12">
        <f>Table1[[#This Row],[pledged]]/Table1[[#This Row],[backers_count]]</f>
        <v>74.06557377049181</v>
      </c>
      <c r="R2533" t="s">
        <v>8325</v>
      </c>
      <c r="S2533" t="s">
        <v>8354</v>
      </c>
      <c r="T2533" s="17">
        <f>(((Table1[[#This Row],[launched_at]]/60)/60)/24)+DATE(1970,1,1)</f>
        <v>42208.680023148147</v>
      </c>
      <c r="U2533" s="17">
        <f>(((Table1[[#This Row],[deadline]]/60)/60)/24)+DATE(1970,1,1)</f>
        <v>42231.165972222225</v>
      </c>
    </row>
    <row r="2534" spans="1:21">
      <c r="A2534">
        <v>2532</v>
      </c>
      <c r="B2534" s="3" t="s">
        <v>2532</v>
      </c>
      <c r="C2534" s="3" t="s">
        <v>6642</v>
      </c>
      <c r="D2534" t="str" cm="1">
        <f t="array" ref="D25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34">
        <v>4000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 s="6">
        <f>Table1[[#This Row],[pledged]]/Table1[[#This Row],[goal]]</f>
        <v>1.26125</v>
      </c>
      <c r="Q2534" s="12">
        <f>Table1[[#This Row],[pledged]]/Table1[[#This Row],[backers_count]]</f>
        <v>84.083333333333329</v>
      </c>
      <c r="R2534" t="s">
        <v>8325</v>
      </c>
      <c r="S2534" t="s">
        <v>8354</v>
      </c>
      <c r="T2534" s="17">
        <f>(((Table1[[#This Row],[launched_at]]/60)/60)/24)+DATE(1970,1,1)</f>
        <v>41107.849143518521</v>
      </c>
      <c r="U2534" s="17">
        <f>(((Table1[[#This Row],[deadline]]/60)/60)/24)+DATE(1970,1,1)</f>
        <v>41137.849143518521</v>
      </c>
    </row>
    <row r="2535" spans="1:21">
      <c r="A2535">
        <v>2533</v>
      </c>
      <c r="B2535" s="3" t="s">
        <v>2533</v>
      </c>
      <c r="C2535" s="3" t="s">
        <v>6643</v>
      </c>
      <c r="D2535" t="str" cm="1">
        <f t="array" ref="D25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35">
        <v>7500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 s="6">
        <f>Table1[[#This Row],[pledged]]/Table1[[#This Row],[goal]]</f>
        <v>1.1066666666666667</v>
      </c>
      <c r="Q2535" s="12">
        <f>Table1[[#This Row],[pledged]]/Table1[[#This Row],[backers_count]]</f>
        <v>61.029411764705884</v>
      </c>
      <c r="R2535" t="s">
        <v>8325</v>
      </c>
      <c r="S2535" t="s">
        <v>8354</v>
      </c>
      <c r="T2535" s="17">
        <f>(((Table1[[#This Row],[launched_at]]/60)/60)/24)+DATE(1970,1,1)</f>
        <v>41304.751284722224</v>
      </c>
      <c r="U2535" s="17">
        <f>(((Table1[[#This Row],[deadline]]/60)/60)/24)+DATE(1970,1,1)</f>
        <v>41334.750787037039</v>
      </c>
    </row>
    <row r="2536" spans="1:21" ht="28.8">
      <c r="A2536">
        <v>2534</v>
      </c>
      <c r="B2536" s="3" t="s">
        <v>2534</v>
      </c>
      <c r="C2536" s="3" t="s">
        <v>6644</v>
      </c>
      <c r="D2536" t="str" cm="1">
        <f t="array" ref="D25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36">
        <v>2000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 s="6">
        <f>Table1[[#This Row],[pledged]]/Table1[[#This Row],[goal]]</f>
        <v>1.05</v>
      </c>
      <c r="Q2536" s="12">
        <f>Table1[[#This Row],[pledged]]/Table1[[#This Row],[backers_count]]</f>
        <v>150</v>
      </c>
      <c r="R2536" t="s">
        <v>8325</v>
      </c>
      <c r="S2536" t="s">
        <v>8354</v>
      </c>
      <c r="T2536" s="17">
        <f>(((Table1[[#This Row],[launched_at]]/60)/60)/24)+DATE(1970,1,1)</f>
        <v>40127.700370370374</v>
      </c>
      <c r="U2536" s="17">
        <f>(((Table1[[#This Row],[deadline]]/60)/60)/24)+DATE(1970,1,1)</f>
        <v>40179.25</v>
      </c>
    </row>
    <row r="2537" spans="1:21">
      <c r="A2537">
        <v>2535</v>
      </c>
      <c r="B2537" s="3" t="s">
        <v>2535</v>
      </c>
      <c r="C2537" s="3" t="s">
        <v>6645</v>
      </c>
      <c r="D2537" t="str" cm="1">
        <f t="array" ref="D25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537">
        <v>20000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 s="6">
        <f>Table1[[#This Row],[pledged]]/Table1[[#This Row],[goal]]</f>
        <v>1.03775</v>
      </c>
      <c r="Q2537" s="12">
        <f>Table1[[#This Row],[pledged]]/Table1[[#This Row],[backers_count]]</f>
        <v>266.08974358974359</v>
      </c>
      <c r="R2537" t="s">
        <v>8325</v>
      </c>
      <c r="S2537" t="s">
        <v>8354</v>
      </c>
      <c r="T2537" s="17">
        <f>(((Table1[[#This Row],[launched_at]]/60)/60)/24)+DATE(1970,1,1)</f>
        <v>41943.791030092594</v>
      </c>
      <c r="U2537" s="17">
        <f>(((Table1[[#This Row],[deadline]]/60)/60)/24)+DATE(1970,1,1)</f>
        <v>41974.832696759258</v>
      </c>
    </row>
    <row r="2538" spans="1:21">
      <c r="A2538">
        <v>2536</v>
      </c>
      <c r="B2538" s="3" t="s">
        <v>2536</v>
      </c>
      <c r="C2538" s="3" t="s">
        <v>6646</v>
      </c>
      <c r="D2538" t="str" cm="1">
        <f t="array" ref="D25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538">
        <v>25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 s="6">
        <f>Table1[[#This Row],[pledged]]/Table1[[#This Row],[goal]]</f>
        <v>1.1599999999999999</v>
      </c>
      <c r="Q2538" s="12">
        <f>Table1[[#This Row],[pledged]]/Table1[[#This Row],[backers_count]]</f>
        <v>7.25</v>
      </c>
      <c r="R2538" t="s">
        <v>8325</v>
      </c>
      <c r="S2538" t="s">
        <v>8354</v>
      </c>
      <c r="T2538" s="17">
        <f>(((Table1[[#This Row],[launched_at]]/60)/60)/24)+DATE(1970,1,1)</f>
        <v>41464.106087962966</v>
      </c>
      <c r="U2538" s="17">
        <f>(((Table1[[#This Row],[deadline]]/60)/60)/24)+DATE(1970,1,1)</f>
        <v>41485.106087962966</v>
      </c>
    </row>
    <row r="2539" spans="1:21">
      <c r="A2539">
        <v>2537</v>
      </c>
      <c r="B2539" s="3" t="s">
        <v>2537</v>
      </c>
      <c r="C2539" s="3" t="s">
        <v>6647</v>
      </c>
      <c r="D2539" t="str" cm="1">
        <f t="array" ref="D25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39">
        <v>1000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 s="6">
        <f>Table1[[#This Row],[pledged]]/Table1[[#This Row],[goal]]</f>
        <v>1.1000000000000001</v>
      </c>
      <c r="Q2539" s="12">
        <f>Table1[[#This Row],[pledged]]/Table1[[#This Row],[backers_count]]</f>
        <v>100</v>
      </c>
      <c r="R2539" t="s">
        <v>8325</v>
      </c>
      <c r="S2539" t="s">
        <v>8354</v>
      </c>
      <c r="T2539" s="17">
        <f>(((Table1[[#This Row],[launched_at]]/60)/60)/24)+DATE(1970,1,1)</f>
        <v>40696.648784722223</v>
      </c>
      <c r="U2539" s="17">
        <f>(((Table1[[#This Row],[deadline]]/60)/60)/24)+DATE(1970,1,1)</f>
        <v>40756.648784722223</v>
      </c>
    </row>
    <row r="2540" spans="1:21">
      <c r="A2540">
        <v>2538</v>
      </c>
      <c r="B2540" s="3" t="s">
        <v>2538</v>
      </c>
      <c r="C2540" s="3" t="s">
        <v>6648</v>
      </c>
      <c r="D2540" t="str" cm="1">
        <f t="array" ref="D25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540">
        <v>18000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 s="6">
        <f>Table1[[#This Row],[pledged]]/Table1[[#This Row],[goal]]</f>
        <v>1.130176111111111</v>
      </c>
      <c r="Q2540" s="12">
        <f>Table1[[#This Row],[pledged]]/Table1[[#This Row],[backers_count]]</f>
        <v>109.96308108108107</v>
      </c>
      <c r="R2540" t="s">
        <v>8325</v>
      </c>
      <c r="S2540" t="s">
        <v>8354</v>
      </c>
      <c r="T2540" s="17">
        <f>(((Table1[[#This Row],[launched_at]]/60)/60)/24)+DATE(1970,1,1)</f>
        <v>41298.509965277779</v>
      </c>
      <c r="U2540" s="17">
        <f>(((Table1[[#This Row],[deadline]]/60)/60)/24)+DATE(1970,1,1)</f>
        <v>41329.207638888889</v>
      </c>
    </row>
    <row r="2541" spans="1:21">
      <c r="A2541">
        <v>2539</v>
      </c>
      <c r="B2541" s="3" t="s">
        <v>2539</v>
      </c>
      <c r="C2541" s="3" t="s">
        <v>6649</v>
      </c>
      <c r="D2541" t="str" cm="1">
        <f t="array" ref="D25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541">
        <v>10000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 s="6">
        <f>Table1[[#This Row],[pledged]]/Table1[[#This Row],[goal]]</f>
        <v>1.0024999999999999</v>
      </c>
      <c r="Q2541" s="12">
        <f>Table1[[#This Row],[pledged]]/Table1[[#This Row],[backers_count]]</f>
        <v>169.91525423728814</v>
      </c>
      <c r="R2541" t="s">
        <v>8325</v>
      </c>
      <c r="S2541" t="s">
        <v>8354</v>
      </c>
      <c r="T2541" s="17">
        <f>(((Table1[[#This Row],[launched_at]]/60)/60)/24)+DATE(1970,1,1)</f>
        <v>41977.902222222227</v>
      </c>
      <c r="U2541" s="17">
        <f>(((Table1[[#This Row],[deadline]]/60)/60)/24)+DATE(1970,1,1)</f>
        <v>42037.902222222227</v>
      </c>
    </row>
    <row r="2542" spans="1:21">
      <c r="A2542">
        <v>2540</v>
      </c>
      <c r="B2542" s="3" t="s">
        <v>2540</v>
      </c>
      <c r="C2542" s="3" t="s">
        <v>6650</v>
      </c>
      <c r="D2542" t="str" cm="1">
        <f t="array" ref="D25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42">
        <v>2500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 s="6">
        <f>Table1[[#This Row],[pledged]]/Table1[[#This Row],[goal]]</f>
        <v>1.034</v>
      </c>
      <c r="Q2542" s="12">
        <f>Table1[[#This Row],[pledged]]/Table1[[#This Row],[backers_count]]</f>
        <v>95.740740740740748</v>
      </c>
      <c r="R2542" t="s">
        <v>8325</v>
      </c>
      <c r="S2542" t="s">
        <v>8354</v>
      </c>
      <c r="T2542" s="17">
        <f>(((Table1[[#This Row],[launched_at]]/60)/60)/24)+DATE(1970,1,1)</f>
        <v>40785.675011574072</v>
      </c>
      <c r="U2542" s="17">
        <f>(((Table1[[#This Row],[deadline]]/60)/60)/24)+DATE(1970,1,1)</f>
        <v>40845.675011574072</v>
      </c>
    </row>
    <row r="2543" spans="1:21">
      <c r="A2543">
        <v>2541</v>
      </c>
      <c r="B2543" s="3" t="s">
        <v>2541</v>
      </c>
      <c r="C2543" s="3" t="s">
        <v>6651</v>
      </c>
      <c r="D2543" t="str" cm="1">
        <f t="array" ref="D25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43">
        <v>3500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 s="6">
        <f>Table1[[#This Row],[pledged]]/Table1[[#This Row],[goal]]</f>
        <v>1.0702857142857143</v>
      </c>
      <c r="Q2543" s="12">
        <f>Table1[[#This Row],[pledged]]/Table1[[#This Row],[backers_count]]</f>
        <v>59.460317460317462</v>
      </c>
      <c r="R2543" t="s">
        <v>8325</v>
      </c>
      <c r="S2543" t="s">
        <v>8354</v>
      </c>
      <c r="T2543" s="17">
        <f>(((Table1[[#This Row],[launched_at]]/60)/60)/24)+DATE(1970,1,1)</f>
        <v>41483.449282407404</v>
      </c>
      <c r="U2543" s="17">
        <f>(((Table1[[#This Row],[deadline]]/60)/60)/24)+DATE(1970,1,1)</f>
        <v>41543.449282407404</v>
      </c>
    </row>
    <row r="2544" spans="1:21">
      <c r="A2544">
        <v>2542</v>
      </c>
      <c r="B2544" s="3" t="s">
        <v>2542</v>
      </c>
      <c r="C2544" s="3" t="s">
        <v>6652</v>
      </c>
      <c r="D2544" t="str" cm="1">
        <f t="array" ref="D25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544">
        <v>700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 s="6">
        <f>Table1[[#This Row],[pledged]]/Table1[[#This Row],[goal]]</f>
        <v>1.0357142857142858</v>
      </c>
      <c r="Q2544" s="12">
        <f>Table1[[#This Row],[pledged]]/Table1[[#This Row],[backers_count]]</f>
        <v>55.769230769230766</v>
      </c>
      <c r="R2544" t="s">
        <v>8325</v>
      </c>
      <c r="S2544" t="s">
        <v>8354</v>
      </c>
      <c r="T2544" s="17">
        <f>(((Table1[[#This Row],[launched_at]]/60)/60)/24)+DATE(1970,1,1)</f>
        <v>41509.426585648151</v>
      </c>
      <c r="U2544" s="17">
        <f>(((Table1[[#This Row],[deadline]]/60)/60)/24)+DATE(1970,1,1)</f>
        <v>41548.165972222225</v>
      </c>
    </row>
    <row r="2545" spans="1:21">
      <c r="A2545">
        <v>2543</v>
      </c>
      <c r="B2545" s="3" t="s">
        <v>2543</v>
      </c>
      <c r="C2545" s="3" t="s">
        <v>6653</v>
      </c>
      <c r="D2545" t="str" cm="1">
        <f t="array" ref="D25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545">
        <v>250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 s="6">
        <f>Table1[[#This Row],[pledged]]/Table1[[#This Row],[goal]]</f>
        <v>1.5640000000000001</v>
      </c>
      <c r="Q2545" s="12">
        <f>Table1[[#This Row],[pledged]]/Table1[[#This Row],[backers_count]]</f>
        <v>30.076923076923077</v>
      </c>
      <c r="R2545" t="s">
        <v>8325</v>
      </c>
      <c r="S2545" t="s">
        <v>8354</v>
      </c>
      <c r="T2545" s="17">
        <f>(((Table1[[#This Row],[launched_at]]/60)/60)/24)+DATE(1970,1,1)</f>
        <v>40514.107615740737</v>
      </c>
      <c r="U2545" s="17">
        <f>(((Table1[[#This Row],[deadline]]/60)/60)/24)+DATE(1970,1,1)</f>
        <v>40545.125</v>
      </c>
    </row>
    <row r="2546" spans="1:21">
      <c r="A2546">
        <v>2544</v>
      </c>
      <c r="B2546" s="3" t="s">
        <v>2544</v>
      </c>
      <c r="C2546" s="3" t="s">
        <v>6654</v>
      </c>
      <c r="D2546" t="str" cm="1">
        <f t="array" ref="D25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46">
        <v>5000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 s="6">
        <f>Table1[[#This Row],[pledged]]/Table1[[#This Row],[goal]]</f>
        <v>1.0082</v>
      </c>
      <c r="Q2546" s="12">
        <f>Table1[[#This Row],[pledged]]/Table1[[#This Row],[backers_count]]</f>
        <v>88.438596491228068</v>
      </c>
      <c r="R2546" t="s">
        <v>8325</v>
      </c>
      <c r="S2546" t="s">
        <v>8354</v>
      </c>
      <c r="T2546" s="17">
        <f>(((Table1[[#This Row],[launched_at]]/60)/60)/24)+DATE(1970,1,1)</f>
        <v>41068.520474537036</v>
      </c>
      <c r="U2546" s="17">
        <f>(((Table1[[#This Row],[deadline]]/60)/60)/24)+DATE(1970,1,1)</f>
        <v>41098.520474537036</v>
      </c>
    </row>
    <row r="2547" spans="1:21">
      <c r="A2547">
        <v>2545</v>
      </c>
      <c r="B2547" s="3" t="s">
        <v>2545</v>
      </c>
      <c r="C2547" s="3" t="s">
        <v>6655</v>
      </c>
      <c r="D2547" t="str" cm="1">
        <f t="array" ref="D25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47">
        <v>2000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 s="6">
        <f>Table1[[#This Row],[pledged]]/Table1[[#This Row],[goal]]</f>
        <v>1.9530000000000001</v>
      </c>
      <c r="Q2547" s="12">
        <f>Table1[[#This Row],[pledged]]/Table1[[#This Row],[backers_count]]</f>
        <v>64.032786885245898</v>
      </c>
      <c r="R2547" t="s">
        <v>8325</v>
      </c>
      <c r="S2547" t="s">
        <v>8354</v>
      </c>
      <c r="T2547" s="17">
        <f>(((Table1[[#This Row],[launched_at]]/60)/60)/24)+DATE(1970,1,1)</f>
        <v>42027.13817129629</v>
      </c>
      <c r="U2547" s="17">
        <f>(((Table1[[#This Row],[deadline]]/60)/60)/24)+DATE(1970,1,1)</f>
        <v>42062.020833333328</v>
      </c>
    </row>
    <row r="2548" spans="1:21">
      <c r="A2548">
        <v>2546</v>
      </c>
      <c r="B2548" s="3" t="s">
        <v>2546</v>
      </c>
      <c r="C2548" s="3" t="s">
        <v>6656</v>
      </c>
      <c r="D2548" t="str" cm="1">
        <f t="array" ref="D25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48">
        <v>3500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 s="6">
        <f>Table1[[#This Row],[pledged]]/Table1[[#This Row],[goal]]</f>
        <v>1.1171428571428572</v>
      </c>
      <c r="Q2548" s="12">
        <f>Table1[[#This Row],[pledged]]/Table1[[#This Row],[backers_count]]</f>
        <v>60.153846153846153</v>
      </c>
      <c r="R2548" t="s">
        <v>8325</v>
      </c>
      <c r="S2548" t="s">
        <v>8354</v>
      </c>
      <c r="T2548" s="17">
        <f>(((Table1[[#This Row],[launched_at]]/60)/60)/24)+DATE(1970,1,1)</f>
        <v>41524.858553240738</v>
      </c>
      <c r="U2548" s="17">
        <f>(((Table1[[#This Row],[deadline]]/60)/60)/24)+DATE(1970,1,1)</f>
        <v>41552.208333333336</v>
      </c>
    </row>
    <row r="2549" spans="1:21">
      <c r="A2549">
        <v>2547</v>
      </c>
      <c r="B2549" s="3" t="s">
        <v>2547</v>
      </c>
      <c r="C2549" s="3" t="s">
        <v>6657</v>
      </c>
      <c r="D2549" t="str" cm="1">
        <f t="array" ref="D25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49">
        <v>5500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 s="6">
        <f>Table1[[#This Row],[pledged]]/Table1[[#This Row],[goal]]</f>
        <v>1.1985454545454546</v>
      </c>
      <c r="Q2549" s="12">
        <f>Table1[[#This Row],[pledged]]/Table1[[#This Row],[backers_count]]</f>
        <v>49.194029850746269</v>
      </c>
      <c r="R2549" t="s">
        <v>8325</v>
      </c>
      <c r="S2549" t="s">
        <v>8354</v>
      </c>
      <c r="T2549" s="17">
        <f>(((Table1[[#This Row],[launched_at]]/60)/60)/24)+DATE(1970,1,1)</f>
        <v>40973.773182870369</v>
      </c>
      <c r="U2549" s="17">
        <f>(((Table1[[#This Row],[deadline]]/60)/60)/24)+DATE(1970,1,1)</f>
        <v>41003.731516203705</v>
      </c>
    </row>
    <row r="2550" spans="1:21">
      <c r="A2550">
        <v>2548</v>
      </c>
      <c r="B2550" s="3" t="s">
        <v>2548</v>
      </c>
      <c r="C2550" s="3" t="s">
        <v>6658</v>
      </c>
      <c r="D2550" t="str" cm="1">
        <f t="array" ref="D25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50">
        <v>6000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 s="6">
        <f>Table1[[#This Row],[pledged]]/Table1[[#This Row],[goal]]</f>
        <v>1.0185</v>
      </c>
      <c r="Q2550" s="12">
        <f>Table1[[#This Row],[pledged]]/Table1[[#This Row],[backers_count]]</f>
        <v>165.16216216216216</v>
      </c>
      <c r="R2550" t="s">
        <v>8325</v>
      </c>
      <c r="S2550" t="s">
        <v>8354</v>
      </c>
      <c r="T2550" s="17">
        <f>(((Table1[[#This Row],[launched_at]]/60)/60)/24)+DATE(1970,1,1)</f>
        <v>42618.625428240746</v>
      </c>
      <c r="U2550" s="17">
        <f>(((Table1[[#This Row],[deadline]]/60)/60)/24)+DATE(1970,1,1)</f>
        <v>42643.185416666667</v>
      </c>
    </row>
    <row r="2551" spans="1:21">
      <c r="A2551">
        <v>2549</v>
      </c>
      <c r="B2551" s="3" t="s">
        <v>2549</v>
      </c>
      <c r="C2551" s="3" t="s">
        <v>6659</v>
      </c>
      <c r="D2551" t="str" cm="1">
        <f t="array" ref="D25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51">
        <v>1570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 s="6">
        <f>Table1[[#This Row],[pledged]]/Table1[[#This Row],[goal]]</f>
        <v>1.0280254777070064</v>
      </c>
      <c r="Q2551" s="12">
        <f>Table1[[#This Row],[pledged]]/Table1[[#This Row],[backers_count]]</f>
        <v>43.621621621621621</v>
      </c>
      <c r="R2551" t="s">
        <v>8325</v>
      </c>
      <c r="S2551" t="s">
        <v>8354</v>
      </c>
      <c r="T2551" s="17">
        <f>(((Table1[[#This Row],[launched_at]]/60)/60)/24)+DATE(1970,1,1)</f>
        <v>41390.757754629631</v>
      </c>
      <c r="U2551" s="17">
        <f>(((Table1[[#This Row],[deadline]]/60)/60)/24)+DATE(1970,1,1)</f>
        <v>41425.708333333336</v>
      </c>
    </row>
    <row r="2552" spans="1:21">
      <c r="A2552">
        <v>2550</v>
      </c>
      <c r="B2552" s="3" t="s">
        <v>2550</v>
      </c>
      <c r="C2552" s="3" t="s">
        <v>6660</v>
      </c>
      <c r="D2552" t="str" cm="1">
        <f t="array" ref="D25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52">
        <v>6500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 s="6">
        <f>Table1[[#This Row],[pledged]]/Table1[[#This Row],[goal]]</f>
        <v>1.0084615384615385</v>
      </c>
      <c r="Q2552" s="12">
        <f>Table1[[#This Row],[pledged]]/Table1[[#This Row],[backers_count]]</f>
        <v>43.7</v>
      </c>
      <c r="R2552" t="s">
        <v>8325</v>
      </c>
      <c r="S2552" t="s">
        <v>8354</v>
      </c>
      <c r="T2552" s="17">
        <f>(((Table1[[#This Row],[launched_at]]/60)/60)/24)+DATE(1970,1,1)</f>
        <v>42228.634328703702</v>
      </c>
      <c r="U2552" s="17">
        <f>(((Table1[[#This Row],[deadline]]/60)/60)/24)+DATE(1970,1,1)</f>
        <v>42285.165972222225</v>
      </c>
    </row>
    <row r="2553" spans="1:21">
      <c r="A2553">
        <v>2551</v>
      </c>
      <c r="B2553" s="3" t="s">
        <v>2551</v>
      </c>
      <c r="C2553" s="3" t="s">
        <v>6661</v>
      </c>
      <c r="D2553" t="str" cm="1">
        <f t="array" ref="D25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53">
        <v>3675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 s="6">
        <f>Table1[[#This Row],[pledged]]/Table1[[#This Row],[goal]]</f>
        <v>1.0273469387755103</v>
      </c>
      <c r="Q2553" s="12">
        <f>Table1[[#This Row],[pledged]]/Table1[[#This Row],[backers_count]]</f>
        <v>67.419642857142861</v>
      </c>
      <c r="R2553" t="s">
        <v>8325</v>
      </c>
      <c r="S2553" t="s">
        <v>8354</v>
      </c>
      <c r="T2553" s="17">
        <f>(((Table1[[#This Row],[launched_at]]/60)/60)/24)+DATE(1970,1,1)</f>
        <v>40961.252141203702</v>
      </c>
      <c r="U2553" s="17">
        <f>(((Table1[[#This Row],[deadline]]/60)/60)/24)+DATE(1970,1,1)</f>
        <v>40989.866666666669</v>
      </c>
    </row>
    <row r="2554" spans="1:21">
      <c r="A2554">
        <v>2552</v>
      </c>
      <c r="B2554" s="3" t="s">
        <v>2552</v>
      </c>
      <c r="C2554" s="3" t="s">
        <v>6662</v>
      </c>
      <c r="D2554" t="str" cm="1">
        <f t="array" ref="D25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54">
        <v>3000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 s="6">
        <f>Table1[[#This Row],[pledged]]/Table1[[#This Row],[goal]]</f>
        <v>1.0649999999999999</v>
      </c>
      <c r="Q2554" s="12">
        <f>Table1[[#This Row],[pledged]]/Table1[[#This Row],[backers_count]]</f>
        <v>177.5</v>
      </c>
      <c r="R2554" t="s">
        <v>8325</v>
      </c>
      <c r="S2554" t="s">
        <v>8354</v>
      </c>
      <c r="T2554" s="17">
        <f>(((Table1[[#This Row],[launched_at]]/60)/60)/24)+DATE(1970,1,1)</f>
        <v>42769.809965277775</v>
      </c>
      <c r="U2554" s="17">
        <f>(((Table1[[#This Row],[deadline]]/60)/60)/24)+DATE(1970,1,1)</f>
        <v>42799.809965277775</v>
      </c>
    </row>
    <row r="2555" spans="1:21">
      <c r="A2555">
        <v>2553</v>
      </c>
      <c r="B2555" s="3" t="s">
        <v>2553</v>
      </c>
      <c r="C2555" s="3" t="s">
        <v>6663</v>
      </c>
      <c r="D2555" t="str" cm="1">
        <f t="array" ref="D25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55">
        <v>1500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 s="6">
        <f>Table1[[#This Row],[pledged]]/Table1[[#This Row],[goal]]</f>
        <v>1.5553333333333332</v>
      </c>
      <c r="Q2555" s="12">
        <f>Table1[[#This Row],[pledged]]/Table1[[#This Row],[backers_count]]</f>
        <v>38.883333333333333</v>
      </c>
      <c r="R2555" t="s">
        <v>8325</v>
      </c>
      <c r="S2555" t="s">
        <v>8354</v>
      </c>
      <c r="T2555" s="17">
        <f>(((Table1[[#This Row],[launched_at]]/60)/60)/24)+DATE(1970,1,1)</f>
        <v>41113.199155092596</v>
      </c>
      <c r="U2555" s="17">
        <f>(((Table1[[#This Row],[deadline]]/60)/60)/24)+DATE(1970,1,1)</f>
        <v>41173.199155092596</v>
      </c>
    </row>
    <row r="2556" spans="1:21">
      <c r="A2556">
        <v>2554</v>
      </c>
      <c r="B2556" s="3" t="s">
        <v>2554</v>
      </c>
      <c r="C2556" s="3" t="s">
        <v>6664</v>
      </c>
      <c r="D2556" t="str" cm="1">
        <f t="array" ref="D25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56">
        <v>3000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 s="6">
        <f>Table1[[#This Row],[pledged]]/Table1[[#This Row],[goal]]</f>
        <v>1.228</v>
      </c>
      <c r="Q2556" s="12">
        <f>Table1[[#This Row],[pledged]]/Table1[[#This Row],[backers_count]]</f>
        <v>54.985074626865675</v>
      </c>
      <c r="R2556" t="s">
        <v>8325</v>
      </c>
      <c r="S2556" t="s">
        <v>8354</v>
      </c>
      <c r="T2556" s="17">
        <f>(((Table1[[#This Row],[launched_at]]/60)/60)/24)+DATE(1970,1,1)</f>
        <v>42125.078275462962</v>
      </c>
      <c r="U2556" s="17">
        <f>(((Table1[[#This Row],[deadline]]/60)/60)/24)+DATE(1970,1,1)</f>
        <v>42156.165972222225</v>
      </c>
    </row>
    <row r="2557" spans="1:21">
      <c r="A2557">
        <v>2555</v>
      </c>
      <c r="B2557" s="3" t="s">
        <v>2555</v>
      </c>
      <c r="C2557" s="3" t="s">
        <v>6665</v>
      </c>
      <c r="D2557" t="str" cm="1">
        <f t="array" ref="D25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57">
        <v>2000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 s="6">
        <f>Table1[[#This Row],[pledged]]/Table1[[#This Row],[goal]]</f>
        <v>1.0734999999999999</v>
      </c>
      <c r="Q2557" s="12">
        <f>Table1[[#This Row],[pledged]]/Table1[[#This Row],[backers_count]]</f>
        <v>61.342857142857142</v>
      </c>
      <c r="R2557" t="s">
        <v>8325</v>
      </c>
      <c r="S2557" t="s">
        <v>8354</v>
      </c>
      <c r="T2557" s="17">
        <f>(((Table1[[#This Row],[launched_at]]/60)/60)/24)+DATE(1970,1,1)</f>
        <v>41026.655011574076</v>
      </c>
      <c r="U2557" s="17">
        <f>(((Table1[[#This Row],[deadline]]/60)/60)/24)+DATE(1970,1,1)</f>
        <v>41057.655011574076</v>
      </c>
    </row>
    <row r="2558" spans="1:21">
      <c r="A2558">
        <v>2556</v>
      </c>
      <c r="B2558" s="3" t="s">
        <v>2556</v>
      </c>
      <c r="C2558" s="3" t="s">
        <v>6666</v>
      </c>
      <c r="D2558" t="str" cm="1">
        <f t="array" ref="D25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558">
        <v>745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 s="6">
        <f>Table1[[#This Row],[pledged]]/Table1[[#This Row],[goal]]</f>
        <v>1.0550335570469798</v>
      </c>
      <c r="Q2558" s="12">
        <f>Table1[[#This Row],[pledged]]/Table1[[#This Row],[backers_count]]</f>
        <v>23.117647058823529</v>
      </c>
      <c r="R2558" t="s">
        <v>8325</v>
      </c>
      <c r="S2558" t="s">
        <v>8354</v>
      </c>
      <c r="T2558" s="17">
        <f>(((Table1[[#This Row],[launched_at]]/60)/60)/24)+DATE(1970,1,1)</f>
        <v>41222.991400462961</v>
      </c>
      <c r="U2558" s="17">
        <f>(((Table1[[#This Row],[deadline]]/60)/60)/24)+DATE(1970,1,1)</f>
        <v>41267.991400462961</v>
      </c>
    </row>
    <row r="2559" spans="1:21">
      <c r="A2559">
        <v>2557</v>
      </c>
      <c r="B2559" s="3" t="s">
        <v>2557</v>
      </c>
      <c r="C2559" s="3" t="s">
        <v>6667</v>
      </c>
      <c r="D2559" t="str" cm="1">
        <f t="array" ref="D25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559">
        <v>900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 s="6">
        <f>Table1[[#This Row],[pledged]]/Table1[[#This Row],[goal]]</f>
        <v>1.1844444444444444</v>
      </c>
      <c r="Q2559" s="12">
        <f>Table1[[#This Row],[pledged]]/Table1[[#This Row],[backers_count]]</f>
        <v>29.611111111111111</v>
      </c>
      <c r="R2559" t="s">
        <v>8325</v>
      </c>
      <c r="S2559" t="s">
        <v>8354</v>
      </c>
      <c r="T2559" s="17">
        <f>(((Table1[[#This Row],[launched_at]]/60)/60)/24)+DATE(1970,1,1)</f>
        <v>41744.745208333334</v>
      </c>
      <c r="U2559" s="17">
        <f>(((Table1[[#This Row],[deadline]]/60)/60)/24)+DATE(1970,1,1)</f>
        <v>41774.745208333334</v>
      </c>
    </row>
    <row r="2560" spans="1:21">
      <c r="A2560">
        <v>2558</v>
      </c>
      <c r="B2560" s="3" t="s">
        <v>2558</v>
      </c>
      <c r="C2560" s="3" t="s">
        <v>6668</v>
      </c>
      <c r="D2560" t="str" cm="1">
        <f t="array" ref="D25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60">
        <v>1250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 s="6">
        <f>Table1[[#This Row],[pledged]]/Table1[[#This Row],[goal]]</f>
        <v>1.0888</v>
      </c>
      <c r="Q2560" s="12">
        <f>Table1[[#This Row],[pledged]]/Table1[[#This Row],[backers_count]]</f>
        <v>75.611111111111114</v>
      </c>
      <c r="R2560" t="s">
        <v>8325</v>
      </c>
      <c r="S2560" t="s">
        <v>8354</v>
      </c>
      <c r="T2560" s="17">
        <f>(((Table1[[#This Row],[launched_at]]/60)/60)/24)+DATE(1970,1,1)</f>
        <v>42093.860023148154</v>
      </c>
      <c r="U2560" s="17">
        <f>(((Table1[[#This Row],[deadline]]/60)/60)/24)+DATE(1970,1,1)</f>
        <v>42125.582638888889</v>
      </c>
    </row>
    <row r="2561" spans="1:21">
      <c r="A2561">
        <v>2559</v>
      </c>
      <c r="B2561" s="3" t="s">
        <v>2559</v>
      </c>
      <c r="C2561" s="3" t="s">
        <v>6669</v>
      </c>
      <c r="D2561" t="str" cm="1">
        <f t="array" ref="D25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561">
        <v>800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 s="6">
        <f>Table1[[#This Row],[pledged]]/Table1[[#This Row],[goal]]</f>
        <v>1.1125</v>
      </c>
      <c r="Q2561" s="12">
        <f>Table1[[#This Row],[pledged]]/Table1[[#This Row],[backers_count]]</f>
        <v>35.6</v>
      </c>
      <c r="R2561" t="s">
        <v>8325</v>
      </c>
      <c r="S2561" t="s">
        <v>8354</v>
      </c>
      <c r="T2561" s="17">
        <f>(((Table1[[#This Row],[launched_at]]/60)/60)/24)+DATE(1970,1,1)</f>
        <v>40829.873657407406</v>
      </c>
      <c r="U2561" s="17">
        <f>(((Table1[[#This Row],[deadline]]/60)/60)/24)+DATE(1970,1,1)</f>
        <v>40862.817361111112</v>
      </c>
    </row>
    <row r="2562" spans="1:21">
      <c r="A2562">
        <v>2560</v>
      </c>
      <c r="B2562" s="3" t="s">
        <v>2560</v>
      </c>
      <c r="C2562" s="3" t="s">
        <v>6670</v>
      </c>
      <c r="D2562" t="str" cm="1">
        <f t="array" ref="D25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62">
        <v>3000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 s="6">
        <f>Table1[[#This Row],[pledged]]/Table1[[#This Row],[goal]]</f>
        <v>1.0009999999999999</v>
      </c>
      <c r="Q2562" s="12">
        <f>Table1[[#This Row],[pledged]]/Table1[[#This Row],[backers_count]]</f>
        <v>143</v>
      </c>
      <c r="R2562" t="s">
        <v>8325</v>
      </c>
      <c r="S2562" t="s">
        <v>8354</v>
      </c>
      <c r="T2562" s="17">
        <f>(((Table1[[#This Row],[launched_at]]/60)/60)/24)+DATE(1970,1,1)</f>
        <v>42039.951087962967</v>
      </c>
      <c r="U2562" s="17">
        <f>(((Table1[[#This Row],[deadline]]/60)/60)/24)+DATE(1970,1,1)</f>
        <v>42069.951087962967</v>
      </c>
    </row>
    <row r="2563" spans="1:21">
      <c r="A2563">
        <v>2561</v>
      </c>
      <c r="B2563" s="3" t="s">
        <v>2561</v>
      </c>
      <c r="C2563" s="3" t="s">
        <v>6671</v>
      </c>
      <c r="D2563" t="str" cm="1">
        <f t="array" ref="D25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563">
        <v>100000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 s="6">
        <f>Table1[[#This Row],[pledged]]/Table1[[#This Row],[goal]]</f>
        <v>0</v>
      </c>
      <c r="Q2563" s="12" t="e">
        <f>Table1[[#This Row],[pledged]]/Table1[[#This Row],[backers_count]]</f>
        <v>#DIV/0!</v>
      </c>
      <c r="R2563" t="s">
        <v>8336</v>
      </c>
      <c r="S2563" t="s">
        <v>8337</v>
      </c>
      <c r="T2563" s="17">
        <f>(((Table1[[#This Row],[launched_at]]/60)/60)/24)+DATE(1970,1,1)</f>
        <v>42260.528807870374</v>
      </c>
      <c r="U2563" s="17">
        <f>(((Table1[[#This Row],[deadline]]/60)/60)/24)+DATE(1970,1,1)</f>
        <v>42290.528807870374</v>
      </c>
    </row>
    <row r="2564" spans="1:21" ht="28.8">
      <c r="A2564">
        <v>2562</v>
      </c>
      <c r="B2564" s="3" t="s">
        <v>2562</v>
      </c>
      <c r="C2564" s="3" t="s">
        <v>6672</v>
      </c>
      <c r="D2564" t="str" cm="1">
        <f t="array" ref="D25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564">
        <v>10000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 s="6">
        <f>Table1[[#This Row],[pledged]]/Table1[[#This Row],[goal]]</f>
        <v>7.4999999999999997E-3</v>
      </c>
      <c r="Q2564" s="12">
        <f>Table1[[#This Row],[pledged]]/Table1[[#This Row],[backers_count]]</f>
        <v>25</v>
      </c>
      <c r="R2564" t="s">
        <v>8336</v>
      </c>
      <c r="S2564" t="s">
        <v>8337</v>
      </c>
      <c r="T2564" s="17">
        <f>(((Table1[[#This Row],[launched_at]]/60)/60)/24)+DATE(1970,1,1)</f>
        <v>42594.524756944447</v>
      </c>
      <c r="U2564" s="17">
        <f>(((Table1[[#This Row],[deadline]]/60)/60)/24)+DATE(1970,1,1)</f>
        <v>42654.524756944447</v>
      </c>
    </row>
    <row r="2565" spans="1:21">
      <c r="A2565">
        <v>2563</v>
      </c>
      <c r="B2565" s="3" t="s">
        <v>2563</v>
      </c>
      <c r="C2565" s="3" t="s">
        <v>6673</v>
      </c>
      <c r="D2565" t="str" cm="1">
        <f t="array" ref="D25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565">
        <v>20000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 s="6">
        <f>Table1[[#This Row],[pledged]]/Table1[[#This Row],[goal]]</f>
        <v>0</v>
      </c>
      <c r="Q2565" s="12" t="e">
        <f>Table1[[#This Row],[pledged]]/Table1[[#This Row],[backers_count]]</f>
        <v>#DIV/0!</v>
      </c>
      <c r="R2565" t="s">
        <v>8336</v>
      </c>
      <c r="S2565" t="s">
        <v>8337</v>
      </c>
      <c r="T2565" s="17">
        <f>(((Table1[[#This Row],[launched_at]]/60)/60)/24)+DATE(1970,1,1)</f>
        <v>42155.139479166668</v>
      </c>
      <c r="U2565" s="17">
        <f>(((Table1[[#This Row],[deadline]]/60)/60)/24)+DATE(1970,1,1)</f>
        <v>42215.139479166668</v>
      </c>
    </row>
    <row r="2566" spans="1:21">
      <c r="A2566">
        <v>2564</v>
      </c>
      <c r="B2566" s="3" t="s">
        <v>2564</v>
      </c>
      <c r="C2566" s="3" t="s">
        <v>6674</v>
      </c>
      <c r="D2566" t="str" cm="1">
        <f t="array" ref="D25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2566">
        <v>40000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 s="6">
        <f>Table1[[#This Row],[pledged]]/Table1[[#This Row],[goal]]</f>
        <v>0</v>
      </c>
      <c r="Q2566" s="12" t="e">
        <f>Table1[[#This Row],[pledged]]/Table1[[#This Row],[backers_count]]</f>
        <v>#DIV/0!</v>
      </c>
      <c r="R2566" t="s">
        <v>8336</v>
      </c>
      <c r="S2566" t="s">
        <v>8337</v>
      </c>
      <c r="T2566" s="17">
        <f>(((Table1[[#This Row],[launched_at]]/60)/60)/24)+DATE(1970,1,1)</f>
        <v>41822.040497685186</v>
      </c>
      <c r="U2566" s="17">
        <f>(((Table1[[#This Row],[deadline]]/60)/60)/24)+DATE(1970,1,1)</f>
        <v>41852.040497685186</v>
      </c>
    </row>
    <row r="2567" spans="1:21">
      <c r="A2567">
        <v>2565</v>
      </c>
      <c r="B2567" s="3" t="s">
        <v>2565</v>
      </c>
      <c r="C2567" s="3" t="s">
        <v>6675</v>
      </c>
      <c r="D2567" t="str" cm="1">
        <f t="array" ref="D25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567">
        <v>10000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 s="6">
        <f>Table1[[#This Row],[pledged]]/Table1[[#This Row],[goal]]</f>
        <v>0.01</v>
      </c>
      <c r="Q2567" s="12">
        <f>Table1[[#This Row],[pledged]]/Table1[[#This Row],[backers_count]]</f>
        <v>100</v>
      </c>
      <c r="R2567" t="s">
        <v>8336</v>
      </c>
      <c r="S2567" t="s">
        <v>8337</v>
      </c>
      <c r="T2567" s="17">
        <f>(((Table1[[#This Row],[launched_at]]/60)/60)/24)+DATE(1970,1,1)</f>
        <v>42440.650335648148</v>
      </c>
      <c r="U2567" s="17">
        <f>(((Table1[[#This Row],[deadline]]/60)/60)/24)+DATE(1970,1,1)</f>
        <v>42499.868055555555</v>
      </c>
    </row>
    <row r="2568" spans="1:21">
      <c r="A2568">
        <v>2566</v>
      </c>
      <c r="B2568" s="3" t="s">
        <v>2566</v>
      </c>
      <c r="C2568" s="3" t="s">
        <v>6676</v>
      </c>
      <c r="D2568" t="str" cm="1">
        <f t="array" ref="D25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568">
        <v>35000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 s="6">
        <f>Table1[[#This Row],[pledged]]/Table1[[#This Row],[goal]]</f>
        <v>0</v>
      </c>
      <c r="Q2568" s="12" t="e">
        <f>Table1[[#This Row],[pledged]]/Table1[[#This Row],[backers_count]]</f>
        <v>#DIV/0!</v>
      </c>
      <c r="R2568" t="s">
        <v>8336</v>
      </c>
      <c r="S2568" t="s">
        <v>8337</v>
      </c>
      <c r="T2568" s="17">
        <f>(((Table1[[#This Row],[launched_at]]/60)/60)/24)+DATE(1970,1,1)</f>
        <v>41842.980879629627</v>
      </c>
      <c r="U2568" s="17">
        <f>(((Table1[[#This Row],[deadline]]/60)/60)/24)+DATE(1970,1,1)</f>
        <v>41872.980879629627</v>
      </c>
    </row>
    <row r="2569" spans="1:21">
      <c r="A2569">
        <v>2567</v>
      </c>
      <c r="B2569" s="3" t="s">
        <v>2567</v>
      </c>
      <c r="C2569" s="3" t="s">
        <v>6677</v>
      </c>
      <c r="D2569" t="str" cm="1">
        <f t="array" ref="D25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2569">
        <v>45000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 s="6">
        <f>Table1[[#This Row],[pledged]]/Table1[[#This Row],[goal]]</f>
        <v>2.6666666666666666E-3</v>
      </c>
      <c r="Q2569" s="12">
        <f>Table1[[#This Row],[pledged]]/Table1[[#This Row],[backers_count]]</f>
        <v>60</v>
      </c>
      <c r="R2569" t="s">
        <v>8336</v>
      </c>
      <c r="S2569" t="s">
        <v>8337</v>
      </c>
      <c r="T2569" s="17">
        <f>(((Table1[[#This Row],[launched_at]]/60)/60)/24)+DATE(1970,1,1)</f>
        <v>42087.878912037035</v>
      </c>
      <c r="U2569" s="17">
        <f>(((Table1[[#This Row],[deadline]]/60)/60)/24)+DATE(1970,1,1)</f>
        <v>42117.878912037035</v>
      </c>
    </row>
    <row r="2570" spans="1:21">
      <c r="A2570">
        <v>2568</v>
      </c>
      <c r="B2570" s="3" t="s">
        <v>2568</v>
      </c>
      <c r="C2570" s="3" t="s">
        <v>6678</v>
      </c>
      <c r="D2570" t="str" cm="1">
        <f t="array" ref="D25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570">
        <v>10000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 s="6">
        <f>Table1[[#This Row],[pledged]]/Table1[[#This Row],[goal]]</f>
        <v>5.0000000000000001E-3</v>
      </c>
      <c r="Q2570" s="12">
        <f>Table1[[#This Row],[pledged]]/Table1[[#This Row],[backers_count]]</f>
        <v>50</v>
      </c>
      <c r="R2570" t="s">
        <v>8336</v>
      </c>
      <c r="S2570" t="s">
        <v>8337</v>
      </c>
      <c r="T2570" s="17">
        <f>(((Table1[[#This Row],[launched_at]]/60)/60)/24)+DATE(1970,1,1)</f>
        <v>42584.666597222225</v>
      </c>
      <c r="U2570" s="17">
        <f>(((Table1[[#This Row],[deadline]]/60)/60)/24)+DATE(1970,1,1)</f>
        <v>42614.666597222225</v>
      </c>
    </row>
    <row r="2571" spans="1:21">
      <c r="A2571">
        <v>2569</v>
      </c>
      <c r="B2571" s="3" t="s">
        <v>2569</v>
      </c>
      <c r="C2571" s="3" t="s">
        <v>6679</v>
      </c>
      <c r="D2571" t="str" cm="1">
        <f t="array" ref="D25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71">
        <v>6500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 s="6">
        <f>Table1[[#This Row],[pledged]]/Table1[[#This Row],[goal]]</f>
        <v>2.2307692307692306E-2</v>
      </c>
      <c r="Q2571" s="12">
        <f>Table1[[#This Row],[pledged]]/Table1[[#This Row],[backers_count]]</f>
        <v>72.5</v>
      </c>
      <c r="R2571" t="s">
        <v>8336</v>
      </c>
      <c r="S2571" t="s">
        <v>8337</v>
      </c>
      <c r="T2571" s="17">
        <f>(((Table1[[#This Row],[launched_at]]/60)/60)/24)+DATE(1970,1,1)</f>
        <v>42234.105462962965</v>
      </c>
      <c r="U2571" s="17">
        <f>(((Table1[[#This Row],[deadline]]/60)/60)/24)+DATE(1970,1,1)</f>
        <v>42264.105462962965</v>
      </c>
    </row>
    <row r="2572" spans="1:21">
      <c r="A2572">
        <v>2570</v>
      </c>
      <c r="B2572" s="3" t="s">
        <v>2570</v>
      </c>
      <c r="C2572" s="3" t="s">
        <v>6680</v>
      </c>
      <c r="D2572" t="str" cm="1">
        <f t="array" ref="D25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72">
        <v>7000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 s="6">
        <f>Table1[[#This Row],[pledged]]/Table1[[#This Row],[goal]]</f>
        <v>8.4285714285714294E-3</v>
      </c>
      <c r="Q2572" s="12">
        <f>Table1[[#This Row],[pledged]]/Table1[[#This Row],[backers_count]]</f>
        <v>29.5</v>
      </c>
      <c r="R2572" t="s">
        <v>8336</v>
      </c>
      <c r="S2572" t="s">
        <v>8337</v>
      </c>
      <c r="T2572" s="17">
        <f>(((Table1[[#This Row],[launched_at]]/60)/60)/24)+DATE(1970,1,1)</f>
        <v>42744.903182870374</v>
      </c>
      <c r="U2572" s="17">
        <f>(((Table1[[#This Row],[deadline]]/60)/60)/24)+DATE(1970,1,1)</f>
        <v>42774.903182870374</v>
      </c>
    </row>
    <row r="2573" spans="1:21">
      <c r="A2573">
        <v>2571</v>
      </c>
      <c r="B2573" s="3" t="s">
        <v>2571</v>
      </c>
      <c r="C2573" s="3" t="s">
        <v>6681</v>
      </c>
      <c r="D2573" t="str" cm="1">
        <f t="array" ref="D25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573">
        <v>100000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 s="6">
        <f>Table1[[#This Row],[pledged]]/Table1[[#This Row],[goal]]</f>
        <v>2.5000000000000001E-3</v>
      </c>
      <c r="Q2573" s="12">
        <f>Table1[[#This Row],[pledged]]/Table1[[#This Row],[backers_count]]</f>
        <v>62.5</v>
      </c>
      <c r="R2573" t="s">
        <v>8336</v>
      </c>
      <c r="S2573" t="s">
        <v>8337</v>
      </c>
      <c r="T2573" s="17">
        <f>(((Table1[[#This Row],[launched_at]]/60)/60)/24)+DATE(1970,1,1)</f>
        <v>42449.341678240744</v>
      </c>
      <c r="U2573" s="17">
        <f>(((Table1[[#This Row],[deadline]]/60)/60)/24)+DATE(1970,1,1)</f>
        <v>42509.341678240744</v>
      </c>
    </row>
    <row r="2574" spans="1:21">
      <c r="A2574">
        <v>2572</v>
      </c>
      <c r="B2574" s="3" t="s">
        <v>2572</v>
      </c>
      <c r="C2574" s="3" t="s">
        <v>6682</v>
      </c>
      <c r="D2574" t="str" cm="1">
        <f t="array" ref="D25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574">
        <v>30000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 s="6">
        <f>Table1[[#This Row],[pledged]]/Table1[[#This Row],[goal]]</f>
        <v>0</v>
      </c>
      <c r="Q2574" s="12" t="e">
        <f>Table1[[#This Row],[pledged]]/Table1[[#This Row],[backers_count]]</f>
        <v>#DIV/0!</v>
      </c>
      <c r="R2574" t="s">
        <v>8336</v>
      </c>
      <c r="S2574" t="s">
        <v>8337</v>
      </c>
      <c r="T2574" s="17">
        <f>(((Table1[[#This Row],[launched_at]]/60)/60)/24)+DATE(1970,1,1)</f>
        <v>42077.119409722218</v>
      </c>
      <c r="U2574" s="17">
        <f>(((Table1[[#This Row],[deadline]]/60)/60)/24)+DATE(1970,1,1)</f>
        <v>42107.119409722218</v>
      </c>
    </row>
    <row r="2575" spans="1:21">
      <c r="A2575">
        <v>2573</v>
      </c>
      <c r="B2575" s="3" t="s">
        <v>2573</v>
      </c>
      <c r="C2575" s="3" t="s">
        <v>6683</v>
      </c>
      <c r="D2575" t="str" cm="1">
        <f t="array" ref="D25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75">
        <v>8000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 s="6">
        <f>Table1[[#This Row],[pledged]]/Table1[[#This Row],[goal]]</f>
        <v>0</v>
      </c>
      <c r="Q2575" s="12" t="e">
        <f>Table1[[#This Row],[pledged]]/Table1[[#This Row],[backers_count]]</f>
        <v>#DIV/0!</v>
      </c>
      <c r="R2575" t="s">
        <v>8336</v>
      </c>
      <c r="S2575" t="s">
        <v>8337</v>
      </c>
      <c r="T2575" s="17">
        <f>(((Table1[[#This Row],[launched_at]]/60)/60)/24)+DATE(1970,1,1)</f>
        <v>41829.592002314814</v>
      </c>
      <c r="U2575" s="17">
        <f>(((Table1[[#This Row],[deadline]]/60)/60)/24)+DATE(1970,1,1)</f>
        <v>41874.592002314814</v>
      </c>
    </row>
    <row r="2576" spans="1:21">
      <c r="A2576">
        <v>2574</v>
      </c>
      <c r="B2576" s="3" t="s">
        <v>2574</v>
      </c>
      <c r="C2576" s="3" t="s">
        <v>6684</v>
      </c>
      <c r="D2576" t="str" cm="1">
        <f t="array" ref="D25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576">
        <v>10000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 s="6">
        <f>Table1[[#This Row],[pledged]]/Table1[[#This Row],[goal]]</f>
        <v>0</v>
      </c>
      <c r="Q2576" s="12" t="e">
        <f>Table1[[#This Row],[pledged]]/Table1[[#This Row],[backers_count]]</f>
        <v>#DIV/0!</v>
      </c>
      <c r="R2576" t="s">
        <v>8336</v>
      </c>
      <c r="S2576" t="s">
        <v>8337</v>
      </c>
      <c r="T2576" s="17">
        <f>(((Table1[[#This Row],[launched_at]]/60)/60)/24)+DATE(1970,1,1)</f>
        <v>42487.825752314813</v>
      </c>
      <c r="U2576" s="17">
        <f>(((Table1[[#This Row],[deadline]]/60)/60)/24)+DATE(1970,1,1)</f>
        <v>42508.825752314813</v>
      </c>
    </row>
    <row r="2577" spans="1:21">
      <c r="A2577">
        <v>2575</v>
      </c>
      <c r="B2577" s="3" t="s">
        <v>2575</v>
      </c>
      <c r="C2577" s="3" t="s">
        <v>6685</v>
      </c>
      <c r="D2577" t="str" cm="1">
        <f t="array" ref="D25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577">
        <v>85000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 s="6">
        <f>Table1[[#This Row],[pledged]]/Table1[[#This Row],[goal]]</f>
        <v>0</v>
      </c>
      <c r="Q2577" s="12" t="e">
        <f>Table1[[#This Row],[pledged]]/Table1[[#This Row],[backers_count]]</f>
        <v>#DIV/0!</v>
      </c>
      <c r="R2577" t="s">
        <v>8336</v>
      </c>
      <c r="S2577" t="s">
        <v>8337</v>
      </c>
      <c r="T2577" s="17">
        <f>(((Table1[[#This Row],[launched_at]]/60)/60)/24)+DATE(1970,1,1)</f>
        <v>41986.108726851846</v>
      </c>
      <c r="U2577" s="17">
        <f>(((Table1[[#This Row],[deadline]]/60)/60)/24)+DATE(1970,1,1)</f>
        <v>42016.108726851846</v>
      </c>
    </row>
    <row r="2578" spans="1:21">
      <c r="A2578">
        <v>2576</v>
      </c>
      <c r="B2578" s="3" t="s">
        <v>2576</v>
      </c>
      <c r="C2578" s="3" t="s">
        <v>6686</v>
      </c>
      <c r="D2578" t="str" cm="1">
        <f t="array" ref="D25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578">
        <v>10000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 s="6">
        <f>Table1[[#This Row],[pledged]]/Table1[[#This Row],[goal]]</f>
        <v>0</v>
      </c>
      <c r="Q2578" s="12" t="e">
        <f>Table1[[#This Row],[pledged]]/Table1[[#This Row],[backers_count]]</f>
        <v>#DIV/0!</v>
      </c>
      <c r="R2578" t="s">
        <v>8336</v>
      </c>
      <c r="S2578" t="s">
        <v>8337</v>
      </c>
      <c r="T2578" s="17">
        <f>(((Table1[[#This Row],[launched_at]]/60)/60)/24)+DATE(1970,1,1)</f>
        <v>42060.00980324074</v>
      </c>
      <c r="U2578" s="17">
        <f>(((Table1[[#This Row],[deadline]]/60)/60)/24)+DATE(1970,1,1)</f>
        <v>42104.968136574069</v>
      </c>
    </row>
    <row r="2579" spans="1:21">
      <c r="A2579">
        <v>2577</v>
      </c>
      <c r="B2579" s="3" t="s">
        <v>2577</v>
      </c>
      <c r="C2579" s="3" t="s">
        <v>6687</v>
      </c>
      <c r="D2579" t="str" cm="1">
        <f t="array" ref="D25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579">
        <v>15000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 s="6">
        <f>Table1[[#This Row],[pledged]]/Table1[[#This Row],[goal]]</f>
        <v>0</v>
      </c>
      <c r="Q2579" s="12" t="e">
        <f>Table1[[#This Row],[pledged]]/Table1[[#This Row],[backers_count]]</f>
        <v>#DIV/0!</v>
      </c>
      <c r="R2579" t="s">
        <v>8336</v>
      </c>
      <c r="S2579" t="s">
        <v>8337</v>
      </c>
      <c r="T2579" s="17">
        <f>(((Table1[[#This Row],[launched_at]]/60)/60)/24)+DATE(1970,1,1)</f>
        <v>41830.820567129631</v>
      </c>
      <c r="U2579" s="17">
        <f>(((Table1[[#This Row],[deadline]]/60)/60)/24)+DATE(1970,1,1)</f>
        <v>41855.820567129631</v>
      </c>
    </row>
    <row r="2580" spans="1:21">
      <c r="A2580">
        <v>2578</v>
      </c>
      <c r="B2580" s="3" t="s">
        <v>2578</v>
      </c>
      <c r="C2580" s="3" t="s">
        <v>6688</v>
      </c>
      <c r="D2580" t="str" cm="1">
        <f t="array" ref="D25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80">
        <v>6000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 s="6">
        <f>Table1[[#This Row],[pledged]]/Table1[[#This Row],[goal]]</f>
        <v>0</v>
      </c>
      <c r="Q2580" s="12" t="e">
        <f>Table1[[#This Row],[pledged]]/Table1[[#This Row],[backers_count]]</f>
        <v>#DIV/0!</v>
      </c>
      <c r="R2580" t="s">
        <v>8336</v>
      </c>
      <c r="S2580" t="s">
        <v>8337</v>
      </c>
      <c r="T2580" s="17">
        <f>(((Table1[[#This Row],[launched_at]]/60)/60)/24)+DATE(1970,1,1)</f>
        <v>42238.022905092599</v>
      </c>
      <c r="U2580" s="17">
        <f>(((Table1[[#This Row],[deadline]]/60)/60)/24)+DATE(1970,1,1)</f>
        <v>42286.708333333328</v>
      </c>
    </row>
    <row r="2581" spans="1:21">
      <c r="A2581">
        <v>2579</v>
      </c>
      <c r="B2581" s="3" t="s">
        <v>2579</v>
      </c>
      <c r="C2581" s="3" t="s">
        <v>6689</v>
      </c>
      <c r="D2581" t="str" cm="1">
        <f t="array" ref="D25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581">
        <v>200000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 s="6">
        <f>Table1[[#This Row],[pledged]]/Table1[[#This Row],[goal]]</f>
        <v>1.3849999999999999E-3</v>
      </c>
      <c r="Q2581" s="12">
        <f>Table1[[#This Row],[pledged]]/Table1[[#This Row],[backers_count]]</f>
        <v>23.083333333333332</v>
      </c>
      <c r="R2581" t="s">
        <v>8336</v>
      </c>
      <c r="S2581" t="s">
        <v>8337</v>
      </c>
      <c r="T2581" s="17">
        <f>(((Table1[[#This Row],[launched_at]]/60)/60)/24)+DATE(1970,1,1)</f>
        <v>41837.829895833333</v>
      </c>
      <c r="U2581" s="17">
        <f>(((Table1[[#This Row],[deadline]]/60)/60)/24)+DATE(1970,1,1)</f>
        <v>41897.829895833333</v>
      </c>
    </row>
    <row r="2582" spans="1:21">
      <c r="A2582">
        <v>2580</v>
      </c>
      <c r="B2582" s="3" t="s">
        <v>2580</v>
      </c>
      <c r="C2582" s="3" t="s">
        <v>6690</v>
      </c>
      <c r="D2582" t="str" cm="1">
        <f t="array" ref="D25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82">
        <v>8500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 s="6">
        <f>Table1[[#This Row],[pledged]]/Table1[[#This Row],[goal]]</f>
        <v>6.0000000000000001E-3</v>
      </c>
      <c r="Q2582" s="12">
        <f>Table1[[#This Row],[pledged]]/Table1[[#This Row],[backers_count]]</f>
        <v>25.5</v>
      </c>
      <c r="R2582" t="s">
        <v>8336</v>
      </c>
      <c r="S2582" t="s">
        <v>8337</v>
      </c>
      <c r="T2582" s="17">
        <f>(((Table1[[#This Row],[launched_at]]/60)/60)/24)+DATE(1970,1,1)</f>
        <v>42110.326423611114</v>
      </c>
      <c r="U2582" s="17">
        <f>(((Table1[[#This Row],[deadline]]/60)/60)/24)+DATE(1970,1,1)</f>
        <v>42140.125</v>
      </c>
    </row>
    <row r="2583" spans="1:21">
      <c r="A2583">
        <v>2581</v>
      </c>
      <c r="B2583" s="3" t="s">
        <v>2581</v>
      </c>
      <c r="C2583" s="3" t="s">
        <v>6691</v>
      </c>
      <c r="D2583" t="str" cm="1">
        <f t="array" ref="D25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83">
        <v>5000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 s="6">
        <f>Table1[[#This Row],[pledged]]/Table1[[#This Row],[goal]]</f>
        <v>0.106</v>
      </c>
      <c r="Q2583" s="12">
        <f>Table1[[#This Row],[pledged]]/Table1[[#This Row],[backers_count]]</f>
        <v>48.18181818181818</v>
      </c>
      <c r="R2583" t="s">
        <v>8336</v>
      </c>
      <c r="S2583" t="s">
        <v>8337</v>
      </c>
      <c r="T2583" s="17">
        <f>(((Table1[[#This Row],[launched_at]]/60)/60)/24)+DATE(1970,1,1)</f>
        <v>42294.628449074073</v>
      </c>
      <c r="U2583" s="17">
        <f>(((Table1[[#This Row],[deadline]]/60)/60)/24)+DATE(1970,1,1)</f>
        <v>42324.670115740737</v>
      </c>
    </row>
    <row r="2584" spans="1:21">
      <c r="A2584">
        <v>2582</v>
      </c>
      <c r="B2584" s="3" t="s">
        <v>2582</v>
      </c>
      <c r="C2584" s="3" t="s">
        <v>6692</v>
      </c>
      <c r="D2584" t="str" cm="1">
        <f t="array" ref="D25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584">
        <v>90000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 s="6">
        <f>Table1[[#This Row],[pledged]]/Table1[[#This Row],[goal]]</f>
        <v>1.1111111111111112E-5</v>
      </c>
      <c r="Q2584" s="12">
        <f>Table1[[#This Row],[pledged]]/Table1[[#This Row],[backers_count]]</f>
        <v>1</v>
      </c>
      <c r="R2584" t="s">
        <v>8336</v>
      </c>
      <c r="S2584" t="s">
        <v>8337</v>
      </c>
      <c r="T2584" s="17">
        <f>(((Table1[[#This Row],[launched_at]]/60)/60)/24)+DATE(1970,1,1)</f>
        <v>42642.988819444443</v>
      </c>
      <c r="U2584" s="17">
        <f>(((Table1[[#This Row],[deadline]]/60)/60)/24)+DATE(1970,1,1)</f>
        <v>42672.988819444443</v>
      </c>
    </row>
    <row r="2585" spans="1:21">
      <c r="A2585">
        <v>2583</v>
      </c>
      <c r="B2585" s="3" t="s">
        <v>2583</v>
      </c>
      <c r="C2585" s="3" t="s">
        <v>6693</v>
      </c>
      <c r="D2585" t="str" cm="1">
        <f t="array" ref="D25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85">
        <v>1000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 s="6">
        <f>Table1[[#This Row],[pledged]]/Table1[[#This Row],[goal]]</f>
        <v>5.0000000000000001E-3</v>
      </c>
      <c r="Q2585" s="12">
        <f>Table1[[#This Row],[pledged]]/Table1[[#This Row],[backers_count]]</f>
        <v>1</v>
      </c>
      <c r="R2585" t="s">
        <v>8336</v>
      </c>
      <c r="S2585" t="s">
        <v>8337</v>
      </c>
      <c r="T2585" s="17">
        <f>(((Table1[[#This Row],[launched_at]]/60)/60)/24)+DATE(1970,1,1)</f>
        <v>42019.76944444445</v>
      </c>
      <c r="U2585" s="17">
        <f>(((Table1[[#This Row],[deadline]]/60)/60)/24)+DATE(1970,1,1)</f>
        <v>42079.727777777778</v>
      </c>
    </row>
    <row r="2586" spans="1:21">
      <c r="A2586">
        <v>2584</v>
      </c>
      <c r="B2586" s="3" t="s">
        <v>2584</v>
      </c>
      <c r="C2586" s="3" t="s">
        <v>6694</v>
      </c>
      <c r="D2586" t="str" cm="1">
        <f t="array" ref="D25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586">
        <v>10000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 s="6">
        <f>Table1[[#This Row],[pledged]]/Table1[[#This Row],[goal]]</f>
        <v>0</v>
      </c>
      <c r="Q2586" s="12" t="e">
        <f>Table1[[#This Row],[pledged]]/Table1[[#This Row],[backers_count]]</f>
        <v>#DIV/0!</v>
      </c>
      <c r="R2586" t="s">
        <v>8336</v>
      </c>
      <c r="S2586" t="s">
        <v>8337</v>
      </c>
      <c r="T2586" s="17">
        <f>(((Table1[[#This Row],[launched_at]]/60)/60)/24)+DATE(1970,1,1)</f>
        <v>42140.173252314817</v>
      </c>
      <c r="U2586" s="17">
        <f>(((Table1[[#This Row],[deadline]]/60)/60)/24)+DATE(1970,1,1)</f>
        <v>42170.173252314817</v>
      </c>
    </row>
    <row r="2587" spans="1:21">
      <c r="A2587">
        <v>2585</v>
      </c>
      <c r="B2587" s="3" t="s">
        <v>2585</v>
      </c>
      <c r="C2587" s="3" t="s">
        <v>6695</v>
      </c>
      <c r="D2587" t="str" cm="1">
        <f t="array" ref="D25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587">
        <v>30000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 s="6">
        <f>Table1[[#This Row],[pledged]]/Table1[[#This Row],[goal]]</f>
        <v>1.6666666666666668E-3</v>
      </c>
      <c r="Q2587" s="12">
        <f>Table1[[#This Row],[pledged]]/Table1[[#This Row],[backers_count]]</f>
        <v>50</v>
      </c>
      <c r="R2587" t="s">
        <v>8336</v>
      </c>
      <c r="S2587" t="s">
        <v>8337</v>
      </c>
      <c r="T2587" s="17">
        <f>(((Table1[[#This Row],[launched_at]]/60)/60)/24)+DATE(1970,1,1)</f>
        <v>41795.963333333333</v>
      </c>
      <c r="U2587" s="17">
        <f>(((Table1[[#This Row],[deadline]]/60)/60)/24)+DATE(1970,1,1)</f>
        <v>41825.963333333333</v>
      </c>
    </row>
    <row r="2588" spans="1:21">
      <c r="A2588">
        <v>2586</v>
      </c>
      <c r="B2588" s="3" t="s">
        <v>2586</v>
      </c>
      <c r="C2588" s="3" t="s">
        <v>6696</v>
      </c>
      <c r="D2588" t="str" cm="1">
        <f t="array" ref="D25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88">
        <v>3000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 s="6">
        <f>Table1[[#This Row],[pledged]]/Table1[[#This Row],[goal]]</f>
        <v>1.6666666666666668E-3</v>
      </c>
      <c r="Q2588" s="12">
        <f>Table1[[#This Row],[pledged]]/Table1[[#This Row],[backers_count]]</f>
        <v>5</v>
      </c>
      <c r="R2588" t="s">
        <v>8336</v>
      </c>
      <c r="S2588" t="s">
        <v>8337</v>
      </c>
      <c r="T2588" s="17">
        <f>(((Table1[[#This Row],[launched_at]]/60)/60)/24)+DATE(1970,1,1)</f>
        <v>42333.330277777779</v>
      </c>
      <c r="U2588" s="17">
        <f>(((Table1[[#This Row],[deadline]]/60)/60)/24)+DATE(1970,1,1)</f>
        <v>42363.330277777779</v>
      </c>
    </row>
    <row r="2589" spans="1:21">
      <c r="A2589">
        <v>2587</v>
      </c>
      <c r="B2589" s="3" t="s">
        <v>2587</v>
      </c>
      <c r="C2589" s="3" t="s">
        <v>6697</v>
      </c>
      <c r="D2589" t="str" cm="1">
        <f t="array" ref="D25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589">
        <v>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 s="6">
        <f>Table1[[#This Row],[pledged]]/Table1[[#This Row],[goal]]</f>
        <v>2.4340000000000001E-2</v>
      </c>
      <c r="Q2589" s="12">
        <f>Table1[[#This Row],[pledged]]/Table1[[#This Row],[backers_count]]</f>
        <v>202.83333333333334</v>
      </c>
      <c r="R2589" t="s">
        <v>8336</v>
      </c>
      <c r="S2589" t="s">
        <v>8337</v>
      </c>
      <c r="T2589" s="17">
        <f>(((Table1[[#This Row],[launched_at]]/60)/60)/24)+DATE(1970,1,1)</f>
        <v>42338.675381944442</v>
      </c>
      <c r="U2589" s="17">
        <f>(((Table1[[#This Row],[deadline]]/60)/60)/24)+DATE(1970,1,1)</f>
        <v>42368.675381944442</v>
      </c>
    </row>
    <row r="2590" spans="1:21">
      <c r="A2590">
        <v>2588</v>
      </c>
      <c r="B2590" s="3" t="s">
        <v>2588</v>
      </c>
      <c r="C2590" s="3" t="s">
        <v>6698</v>
      </c>
      <c r="D2590" t="str" cm="1">
        <f t="array" ref="D25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590">
        <v>6000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 s="6">
        <f>Table1[[#This Row],[pledged]]/Table1[[#This Row],[goal]]</f>
        <v>3.8833333333333331E-2</v>
      </c>
      <c r="Q2590" s="12">
        <f>Table1[[#This Row],[pledged]]/Table1[[#This Row],[backers_count]]</f>
        <v>29.125</v>
      </c>
      <c r="R2590" t="s">
        <v>8336</v>
      </c>
      <c r="S2590" t="s">
        <v>8337</v>
      </c>
      <c r="T2590" s="17">
        <f>(((Table1[[#This Row],[launched_at]]/60)/60)/24)+DATE(1970,1,1)</f>
        <v>42042.676226851851</v>
      </c>
      <c r="U2590" s="17">
        <f>(((Table1[[#This Row],[deadline]]/60)/60)/24)+DATE(1970,1,1)</f>
        <v>42094.551388888889</v>
      </c>
    </row>
    <row r="2591" spans="1:21">
      <c r="A2591">
        <v>2589</v>
      </c>
      <c r="B2591" s="3" t="s">
        <v>2589</v>
      </c>
      <c r="C2591" s="3" t="s">
        <v>6699</v>
      </c>
      <c r="D2591" t="str" cm="1">
        <f t="array" ref="D25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591">
        <v>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 s="6">
        <f>Table1[[#This Row],[pledged]]/Table1[[#This Row],[goal]]</f>
        <v>1E-4</v>
      </c>
      <c r="Q2591" s="12">
        <f>Table1[[#This Row],[pledged]]/Table1[[#This Row],[backers_count]]</f>
        <v>5</v>
      </c>
      <c r="R2591" t="s">
        <v>8336</v>
      </c>
      <c r="S2591" t="s">
        <v>8337</v>
      </c>
      <c r="T2591" s="17">
        <f>(((Table1[[#This Row],[launched_at]]/60)/60)/24)+DATE(1970,1,1)</f>
        <v>42422.536192129628</v>
      </c>
      <c r="U2591" s="17">
        <f>(((Table1[[#This Row],[deadline]]/60)/60)/24)+DATE(1970,1,1)</f>
        <v>42452.494525462964</v>
      </c>
    </row>
    <row r="2592" spans="1:21">
      <c r="A2592">
        <v>2590</v>
      </c>
      <c r="B2592" s="3" t="s">
        <v>2590</v>
      </c>
      <c r="C2592" s="3" t="s">
        <v>6700</v>
      </c>
      <c r="D2592" t="str" cm="1">
        <f t="array" ref="D25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92">
        <v>3000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 s="6">
        <f>Table1[[#This Row],[pledged]]/Table1[[#This Row],[goal]]</f>
        <v>0</v>
      </c>
      <c r="Q2592" s="12" t="e">
        <f>Table1[[#This Row],[pledged]]/Table1[[#This Row],[backers_count]]</f>
        <v>#DIV/0!</v>
      </c>
      <c r="R2592" t="s">
        <v>8336</v>
      </c>
      <c r="S2592" t="s">
        <v>8337</v>
      </c>
      <c r="T2592" s="17">
        <f>(((Table1[[#This Row],[launched_at]]/60)/60)/24)+DATE(1970,1,1)</f>
        <v>42388.589085648149</v>
      </c>
      <c r="U2592" s="17">
        <f>(((Table1[[#This Row],[deadline]]/60)/60)/24)+DATE(1970,1,1)</f>
        <v>42395.589085648149</v>
      </c>
    </row>
    <row r="2593" spans="1:21">
      <c r="A2593">
        <v>2591</v>
      </c>
      <c r="B2593" s="3" t="s">
        <v>2591</v>
      </c>
      <c r="C2593" s="3" t="s">
        <v>6701</v>
      </c>
      <c r="D2593" t="str" cm="1">
        <f t="array" ref="D25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93">
        <v>1500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 s="6">
        <f>Table1[[#This Row],[pledged]]/Table1[[#This Row],[goal]]</f>
        <v>1.7333333333333333E-2</v>
      </c>
      <c r="Q2593" s="12">
        <f>Table1[[#This Row],[pledged]]/Table1[[#This Row],[backers_count]]</f>
        <v>13</v>
      </c>
      <c r="R2593" t="s">
        <v>8336</v>
      </c>
      <c r="S2593" t="s">
        <v>8337</v>
      </c>
      <c r="T2593" s="17">
        <f>(((Table1[[#This Row],[launched_at]]/60)/60)/24)+DATE(1970,1,1)</f>
        <v>42382.906527777777</v>
      </c>
      <c r="U2593" s="17">
        <f>(((Table1[[#This Row],[deadline]]/60)/60)/24)+DATE(1970,1,1)</f>
        <v>42442.864861111113</v>
      </c>
    </row>
    <row r="2594" spans="1:21">
      <c r="A2594">
        <v>2592</v>
      </c>
      <c r="B2594" s="3" t="s">
        <v>2592</v>
      </c>
      <c r="C2594" s="3" t="s">
        <v>6702</v>
      </c>
      <c r="D2594" t="str" cm="1">
        <f t="array" ref="D25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594">
        <v>30000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 s="6">
        <f>Table1[[#This Row],[pledged]]/Table1[[#This Row],[goal]]</f>
        <v>1.6666666666666668E-3</v>
      </c>
      <c r="Q2594" s="12">
        <f>Table1[[#This Row],[pledged]]/Table1[[#This Row],[backers_count]]</f>
        <v>50</v>
      </c>
      <c r="R2594" t="s">
        <v>8336</v>
      </c>
      <c r="S2594" t="s">
        <v>8337</v>
      </c>
      <c r="T2594" s="17">
        <f>(((Table1[[#This Row],[launched_at]]/60)/60)/24)+DATE(1970,1,1)</f>
        <v>41887.801168981481</v>
      </c>
      <c r="U2594" s="17">
        <f>(((Table1[[#This Row],[deadline]]/60)/60)/24)+DATE(1970,1,1)</f>
        <v>41917.801168981481</v>
      </c>
    </row>
    <row r="2595" spans="1:21">
      <c r="A2595">
        <v>2593</v>
      </c>
      <c r="B2595" s="3" t="s">
        <v>2593</v>
      </c>
      <c r="C2595" s="3" t="s">
        <v>6703</v>
      </c>
      <c r="D2595" t="str" cm="1">
        <f t="array" ref="D25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595">
        <v>10000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 s="6">
        <f>Table1[[#This Row],[pledged]]/Table1[[#This Row],[goal]]</f>
        <v>0</v>
      </c>
      <c r="Q2595" s="12" t="e">
        <f>Table1[[#This Row],[pledged]]/Table1[[#This Row],[backers_count]]</f>
        <v>#DIV/0!</v>
      </c>
      <c r="R2595" t="s">
        <v>8336</v>
      </c>
      <c r="S2595" t="s">
        <v>8337</v>
      </c>
      <c r="T2595" s="17">
        <f>(((Table1[[#This Row],[launched_at]]/60)/60)/24)+DATE(1970,1,1)</f>
        <v>42089.84520833334</v>
      </c>
      <c r="U2595" s="17">
        <f>(((Table1[[#This Row],[deadline]]/60)/60)/24)+DATE(1970,1,1)</f>
        <v>42119.84520833334</v>
      </c>
    </row>
    <row r="2596" spans="1:21">
      <c r="A2596">
        <v>2594</v>
      </c>
      <c r="B2596" s="3" t="s">
        <v>2594</v>
      </c>
      <c r="C2596" s="3" t="s">
        <v>6704</v>
      </c>
      <c r="D2596" t="str" cm="1">
        <f t="array" ref="D25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596">
        <v>80000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 s="6">
        <f>Table1[[#This Row],[pledged]]/Table1[[#This Row],[goal]]</f>
        <v>1.2500000000000001E-5</v>
      </c>
      <c r="Q2596" s="12">
        <f>Table1[[#This Row],[pledged]]/Table1[[#This Row],[backers_count]]</f>
        <v>1</v>
      </c>
      <c r="R2596" t="s">
        <v>8336</v>
      </c>
      <c r="S2596" t="s">
        <v>8337</v>
      </c>
      <c r="T2596" s="17">
        <f>(((Table1[[#This Row],[launched_at]]/60)/60)/24)+DATE(1970,1,1)</f>
        <v>41828.967916666668</v>
      </c>
      <c r="U2596" s="17">
        <f>(((Table1[[#This Row],[deadline]]/60)/60)/24)+DATE(1970,1,1)</f>
        <v>41858.967916666668</v>
      </c>
    </row>
    <row r="2597" spans="1:21">
      <c r="A2597">
        <v>2595</v>
      </c>
      <c r="B2597" s="3" t="s">
        <v>2595</v>
      </c>
      <c r="C2597" s="3" t="s">
        <v>6705</v>
      </c>
      <c r="D2597" t="str" cm="1">
        <f t="array" ref="D25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597">
        <v>15000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 s="6">
        <f>Table1[[#This Row],[pledged]]/Table1[[#This Row],[goal]]</f>
        <v>0.12166666666666667</v>
      </c>
      <c r="Q2597" s="12">
        <f>Table1[[#This Row],[pledged]]/Table1[[#This Row],[backers_count]]</f>
        <v>96.05263157894737</v>
      </c>
      <c r="R2597" t="s">
        <v>8336</v>
      </c>
      <c r="S2597" t="s">
        <v>8337</v>
      </c>
      <c r="T2597" s="17">
        <f>(((Table1[[#This Row],[launched_at]]/60)/60)/24)+DATE(1970,1,1)</f>
        <v>42760.244212962964</v>
      </c>
      <c r="U2597" s="17">
        <f>(((Table1[[#This Row],[deadline]]/60)/60)/24)+DATE(1970,1,1)</f>
        <v>42790.244212962964</v>
      </c>
    </row>
    <row r="2598" spans="1:21">
      <c r="A2598">
        <v>2596</v>
      </c>
      <c r="B2598" s="3" t="s">
        <v>2596</v>
      </c>
      <c r="C2598" s="3" t="s">
        <v>6706</v>
      </c>
      <c r="D2598" t="str" cm="1">
        <f t="array" ref="D25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598">
        <v>35000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 s="6">
        <f>Table1[[#This Row],[pledged]]/Table1[[#This Row],[goal]]</f>
        <v>0.23588571428571428</v>
      </c>
      <c r="Q2598" s="12">
        <f>Table1[[#This Row],[pledged]]/Table1[[#This Row],[backers_count]]</f>
        <v>305.77777777777777</v>
      </c>
      <c r="R2598" t="s">
        <v>8336</v>
      </c>
      <c r="S2598" t="s">
        <v>8337</v>
      </c>
      <c r="T2598" s="17">
        <f>(((Table1[[#This Row],[launched_at]]/60)/60)/24)+DATE(1970,1,1)</f>
        <v>41828.664456018516</v>
      </c>
      <c r="U2598" s="17">
        <f>(((Table1[[#This Row],[deadline]]/60)/60)/24)+DATE(1970,1,1)</f>
        <v>41858.664456018516</v>
      </c>
    </row>
    <row r="2599" spans="1:21">
      <c r="A2599">
        <v>2597</v>
      </c>
      <c r="B2599" s="3" t="s">
        <v>2597</v>
      </c>
      <c r="C2599" s="3" t="s">
        <v>6707</v>
      </c>
      <c r="D2599" t="str" cm="1">
        <f t="array" ref="D25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599">
        <v>1500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 s="6">
        <f>Table1[[#This Row],[pledged]]/Table1[[#This Row],[goal]]</f>
        <v>5.6666666666666664E-2</v>
      </c>
      <c r="Q2599" s="12">
        <f>Table1[[#This Row],[pledged]]/Table1[[#This Row],[backers_count]]</f>
        <v>12.142857142857142</v>
      </c>
      <c r="R2599" t="s">
        <v>8336</v>
      </c>
      <c r="S2599" t="s">
        <v>8337</v>
      </c>
      <c r="T2599" s="17">
        <f>(((Table1[[#This Row],[launched_at]]/60)/60)/24)+DATE(1970,1,1)</f>
        <v>42510.341631944444</v>
      </c>
      <c r="U2599" s="17">
        <f>(((Table1[[#This Row],[deadline]]/60)/60)/24)+DATE(1970,1,1)</f>
        <v>42540.341631944444</v>
      </c>
    </row>
    <row r="2600" spans="1:21">
      <c r="A2600">
        <v>2598</v>
      </c>
      <c r="B2600" s="3" t="s">
        <v>2598</v>
      </c>
      <c r="C2600" s="3" t="s">
        <v>6708</v>
      </c>
      <c r="D2600" t="str" cm="1">
        <f t="array" ref="D26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600">
        <v>3000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 s="6">
        <f>Table1[[#This Row],[pledged]]/Table1[[#This Row],[goal]]</f>
        <v>0.39</v>
      </c>
      <c r="Q2600" s="12">
        <f>Table1[[#This Row],[pledged]]/Table1[[#This Row],[backers_count]]</f>
        <v>83.571428571428569</v>
      </c>
      <c r="R2600" t="s">
        <v>8336</v>
      </c>
      <c r="S2600" t="s">
        <v>8337</v>
      </c>
      <c r="T2600" s="17">
        <f>(((Table1[[#This Row],[launched_at]]/60)/60)/24)+DATE(1970,1,1)</f>
        <v>42240.840289351851</v>
      </c>
      <c r="U2600" s="17">
        <f>(((Table1[[#This Row],[deadline]]/60)/60)/24)+DATE(1970,1,1)</f>
        <v>42270.840289351851</v>
      </c>
    </row>
    <row r="2601" spans="1:21">
      <c r="A2601">
        <v>2599</v>
      </c>
      <c r="B2601" s="3" t="s">
        <v>2599</v>
      </c>
      <c r="C2601" s="3" t="s">
        <v>6709</v>
      </c>
      <c r="D2601" t="str" cm="1">
        <f t="array" ref="D26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601">
        <v>9041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 s="6">
        <f>Table1[[#This Row],[pledged]]/Table1[[#This Row],[goal]]</f>
        <v>9.9546510341776348E-3</v>
      </c>
      <c r="Q2601" s="12">
        <f>Table1[[#This Row],[pledged]]/Table1[[#This Row],[backers_count]]</f>
        <v>18</v>
      </c>
      <c r="R2601" t="s">
        <v>8336</v>
      </c>
      <c r="S2601" t="s">
        <v>8337</v>
      </c>
      <c r="T2601" s="17">
        <f>(((Table1[[#This Row],[launched_at]]/60)/60)/24)+DATE(1970,1,1)</f>
        <v>41809.754016203704</v>
      </c>
      <c r="U2601" s="17">
        <f>(((Table1[[#This Row],[deadline]]/60)/60)/24)+DATE(1970,1,1)</f>
        <v>41854.754016203704</v>
      </c>
    </row>
    <row r="2602" spans="1:21">
      <c r="A2602">
        <v>2600</v>
      </c>
      <c r="B2602" s="3" t="s">
        <v>2600</v>
      </c>
      <c r="C2602" s="3" t="s">
        <v>6710</v>
      </c>
      <c r="D2602" t="str" cm="1">
        <f t="array" ref="D26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02">
        <v>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 s="6">
        <f>Table1[[#This Row],[pledged]]/Table1[[#This Row],[goal]]</f>
        <v>6.9320000000000007E-2</v>
      </c>
      <c r="Q2602" s="12">
        <f>Table1[[#This Row],[pledged]]/Table1[[#This Row],[backers_count]]</f>
        <v>115.53333333333333</v>
      </c>
      <c r="R2602" t="s">
        <v>8336</v>
      </c>
      <c r="S2602" t="s">
        <v>8337</v>
      </c>
      <c r="T2602" s="17">
        <f>(((Table1[[#This Row],[launched_at]]/60)/60)/24)+DATE(1970,1,1)</f>
        <v>42394.900462962964</v>
      </c>
      <c r="U2602" s="17">
        <f>(((Table1[[#This Row],[deadline]]/60)/60)/24)+DATE(1970,1,1)</f>
        <v>42454.858796296292</v>
      </c>
    </row>
    <row r="2603" spans="1:21">
      <c r="A2603">
        <v>2601</v>
      </c>
      <c r="B2603" s="3" t="s">
        <v>2601</v>
      </c>
      <c r="C2603" s="3" t="s">
        <v>6711</v>
      </c>
      <c r="D2603" t="str" cm="1">
        <f t="array" ref="D26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603">
        <v>500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 s="6">
        <f>Table1[[#This Row],[pledged]]/Table1[[#This Row],[goal]]</f>
        <v>6.6139999999999999</v>
      </c>
      <c r="Q2603" s="12">
        <f>Table1[[#This Row],[pledged]]/Table1[[#This Row],[backers_count]]</f>
        <v>21.900662251655628</v>
      </c>
      <c r="R2603" t="s">
        <v>8319</v>
      </c>
      <c r="S2603" t="s">
        <v>8355</v>
      </c>
      <c r="T2603" s="17">
        <f>(((Table1[[#This Row],[launched_at]]/60)/60)/24)+DATE(1970,1,1)</f>
        <v>41150.902187499996</v>
      </c>
      <c r="U2603" s="17">
        <f>(((Table1[[#This Row],[deadline]]/60)/60)/24)+DATE(1970,1,1)</f>
        <v>41165.165972222225</v>
      </c>
    </row>
    <row r="2604" spans="1:21">
      <c r="A2604">
        <v>2602</v>
      </c>
      <c r="B2604" s="3" t="s">
        <v>2602</v>
      </c>
      <c r="C2604" s="3" t="s">
        <v>6712</v>
      </c>
      <c r="D2604" t="str" cm="1">
        <f t="array" ref="D26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604">
        <v>12000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 s="6">
        <f>Table1[[#This Row],[pledged]]/Table1[[#This Row],[goal]]</f>
        <v>3.2609166666666667</v>
      </c>
      <c r="Q2604" s="12">
        <f>Table1[[#This Row],[pledged]]/Table1[[#This Row],[backers_count]]</f>
        <v>80.022494887525568</v>
      </c>
      <c r="R2604" t="s">
        <v>8319</v>
      </c>
      <c r="S2604" t="s">
        <v>8355</v>
      </c>
      <c r="T2604" s="17">
        <f>(((Table1[[#This Row],[launched_at]]/60)/60)/24)+DATE(1970,1,1)</f>
        <v>41915.747314814813</v>
      </c>
      <c r="U2604" s="17">
        <f>(((Table1[[#This Row],[deadline]]/60)/60)/24)+DATE(1970,1,1)</f>
        <v>41955.888888888891</v>
      </c>
    </row>
    <row r="2605" spans="1:21">
      <c r="A2605">
        <v>2603</v>
      </c>
      <c r="B2605" s="3" t="s">
        <v>2603</v>
      </c>
      <c r="C2605" s="3" t="s">
        <v>6713</v>
      </c>
      <c r="D2605" t="str" cm="1">
        <f t="array" ref="D26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605">
        <v>1750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 s="6">
        <f>Table1[[#This Row],[pledged]]/Table1[[#This Row],[goal]]</f>
        <v>1.0148571428571429</v>
      </c>
      <c r="Q2605" s="12">
        <f>Table1[[#This Row],[pledged]]/Table1[[#This Row],[backers_count]]</f>
        <v>35.520000000000003</v>
      </c>
      <c r="R2605" t="s">
        <v>8319</v>
      </c>
      <c r="S2605" t="s">
        <v>8355</v>
      </c>
      <c r="T2605" s="17">
        <f>(((Table1[[#This Row],[launched_at]]/60)/60)/24)+DATE(1970,1,1)</f>
        <v>41617.912662037037</v>
      </c>
      <c r="U2605" s="17">
        <f>(((Table1[[#This Row],[deadline]]/60)/60)/24)+DATE(1970,1,1)</f>
        <v>41631.912662037037</v>
      </c>
    </row>
    <row r="2606" spans="1:21">
      <c r="A2606">
        <v>2604</v>
      </c>
      <c r="B2606" s="3" t="s">
        <v>2604</v>
      </c>
      <c r="C2606" s="3" t="s">
        <v>6714</v>
      </c>
      <c r="D2606" t="str" cm="1">
        <f t="array" ref="D26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606">
        <v>20000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 s="6">
        <f>Table1[[#This Row],[pledged]]/Table1[[#This Row],[goal]]</f>
        <v>1.0421799999999999</v>
      </c>
      <c r="Q2606" s="12">
        <f>Table1[[#This Row],[pledged]]/Table1[[#This Row],[backers_count]]</f>
        <v>64.933333333333323</v>
      </c>
      <c r="R2606" t="s">
        <v>8319</v>
      </c>
      <c r="S2606" t="s">
        <v>8355</v>
      </c>
      <c r="T2606" s="17">
        <f>(((Table1[[#This Row],[launched_at]]/60)/60)/24)+DATE(1970,1,1)</f>
        <v>40998.051192129627</v>
      </c>
      <c r="U2606" s="17">
        <f>(((Table1[[#This Row],[deadline]]/60)/60)/24)+DATE(1970,1,1)</f>
        <v>41028.051192129627</v>
      </c>
    </row>
    <row r="2607" spans="1:21">
      <c r="A2607">
        <v>2605</v>
      </c>
      <c r="B2607" s="3" t="s">
        <v>2605</v>
      </c>
      <c r="C2607" s="3" t="s">
        <v>6715</v>
      </c>
      <c r="D2607" t="str" cm="1">
        <f t="array" ref="D26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07">
        <v>100000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 s="6">
        <f>Table1[[#This Row],[pledged]]/Table1[[#This Row],[goal]]</f>
        <v>1.0742157000000001</v>
      </c>
      <c r="Q2607" s="12">
        <f>Table1[[#This Row],[pledged]]/Table1[[#This Row],[backers_count]]</f>
        <v>60.965703745743475</v>
      </c>
      <c r="R2607" t="s">
        <v>8319</v>
      </c>
      <c r="S2607" t="s">
        <v>8355</v>
      </c>
      <c r="T2607" s="17">
        <f>(((Table1[[#This Row],[launched_at]]/60)/60)/24)+DATE(1970,1,1)</f>
        <v>42508.541550925926</v>
      </c>
      <c r="U2607" s="17">
        <f>(((Table1[[#This Row],[deadline]]/60)/60)/24)+DATE(1970,1,1)</f>
        <v>42538.541550925926</v>
      </c>
    </row>
    <row r="2608" spans="1:21" ht="43.2">
      <c r="A2608">
        <v>2606</v>
      </c>
      <c r="B2608" s="3" t="s">
        <v>2606</v>
      </c>
      <c r="C2608" s="3" t="s">
        <v>6716</v>
      </c>
      <c r="D2608" t="str" cm="1">
        <f t="array" ref="D26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608">
        <v>11000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 s="6">
        <f>Table1[[#This Row],[pledged]]/Table1[[#This Row],[goal]]</f>
        <v>1.1005454545454545</v>
      </c>
      <c r="Q2608" s="12">
        <f>Table1[[#This Row],[pledged]]/Table1[[#This Row],[backers_count]]</f>
        <v>31.444155844155844</v>
      </c>
      <c r="R2608" t="s">
        <v>8319</v>
      </c>
      <c r="S2608" t="s">
        <v>8355</v>
      </c>
      <c r="T2608" s="17">
        <f>(((Table1[[#This Row],[launched_at]]/60)/60)/24)+DATE(1970,1,1)</f>
        <v>41726.712754629632</v>
      </c>
      <c r="U2608" s="17">
        <f>(((Table1[[#This Row],[deadline]]/60)/60)/24)+DATE(1970,1,1)</f>
        <v>41758.712754629632</v>
      </c>
    </row>
    <row r="2609" spans="1:21">
      <c r="A2609">
        <v>2607</v>
      </c>
      <c r="B2609" s="3" t="s">
        <v>2607</v>
      </c>
      <c r="C2609" s="3" t="s">
        <v>6717</v>
      </c>
      <c r="D2609" t="str" cm="1">
        <f t="array" ref="D26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609">
        <v>8000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 s="6">
        <f>Table1[[#This Row],[pledged]]/Table1[[#This Row],[goal]]</f>
        <v>4.077</v>
      </c>
      <c r="Q2609" s="12">
        <f>Table1[[#This Row],[pledged]]/Table1[[#This Row],[backers_count]]</f>
        <v>81.949748743718587</v>
      </c>
      <c r="R2609" t="s">
        <v>8319</v>
      </c>
      <c r="S2609" t="s">
        <v>8355</v>
      </c>
      <c r="T2609" s="17">
        <f>(((Table1[[#This Row],[launched_at]]/60)/60)/24)+DATE(1970,1,1)</f>
        <v>42184.874675925923</v>
      </c>
      <c r="U2609" s="17">
        <f>(((Table1[[#This Row],[deadline]]/60)/60)/24)+DATE(1970,1,1)</f>
        <v>42228.083333333328</v>
      </c>
    </row>
    <row r="2610" spans="1:21">
      <c r="A2610">
        <v>2608</v>
      </c>
      <c r="B2610" s="3" t="s">
        <v>2608</v>
      </c>
      <c r="C2610" s="3" t="s">
        <v>6718</v>
      </c>
      <c r="D2610" t="str" cm="1">
        <f t="array" ref="D26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610">
        <v>8000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 s="6">
        <f>Table1[[#This Row],[pledged]]/Table1[[#This Row],[goal]]</f>
        <v>2.2392500000000002</v>
      </c>
      <c r="Q2610" s="12">
        <f>Table1[[#This Row],[pledged]]/Table1[[#This Row],[backers_count]]</f>
        <v>58.92763157894737</v>
      </c>
      <c r="R2610" t="s">
        <v>8319</v>
      </c>
      <c r="S2610" t="s">
        <v>8355</v>
      </c>
      <c r="T2610" s="17">
        <f>(((Table1[[#This Row],[launched_at]]/60)/60)/24)+DATE(1970,1,1)</f>
        <v>42767.801712962959</v>
      </c>
      <c r="U2610" s="17">
        <f>(((Table1[[#This Row],[deadline]]/60)/60)/24)+DATE(1970,1,1)</f>
        <v>42809</v>
      </c>
    </row>
    <row r="2611" spans="1:21">
      <c r="A2611">
        <v>2609</v>
      </c>
      <c r="B2611" s="3" t="s">
        <v>2609</v>
      </c>
      <c r="C2611" s="3" t="s">
        <v>6719</v>
      </c>
      <c r="D2611" t="str" cm="1">
        <f t="array" ref="D26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611">
        <v>35000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 s="6">
        <f>Table1[[#This Row],[pledged]]/Table1[[#This Row],[goal]]</f>
        <v>3.038011142857143</v>
      </c>
      <c r="Q2611" s="12">
        <f>Table1[[#This Row],[pledged]]/Table1[[#This Row],[backers_count]]</f>
        <v>157.29347633136095</v>
      </c>
      <c r="R2611" t="s">
        <v>8319</v>
      </c>
      <c r="S2611" t="s">
        <v>8355</v>
      </c>
      <c r="T2611" s="17">
        <f>(((Table1[[#This Row],[launched_at]]/60)/60)/24)+DATE(1970,1,1)</f>
        <v>41075.237858796296</v>
      </c>
      <c r="U2611" s="17">
        <f>(((Table1[[#This Row],[deadline]]/60)/60)/24)+DATE(1970,1,1)</f>
        <v>41105.237858796296</v>
      </c>
    </row>
    <row r="2612" spans="1:21">
      <c r="A2612">
        <v>2610</v>
      </c>
      <c r="B2612" s="3" t="s">
        <v>2610</v>
      </c>
      <c r="C2612" s="3" t="s">
        <v>6720</v>
      </c>
      <c r="D2612" t="str" cm="1">
        <f t="array" ref="D26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612">
        <v>22765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 s="6">
        <f>Table1[[#This Row],[pledged]]/Table1[[#This Row],[goal]]</f>
        <v>1.4132510432681749</v>
      </c>
      <c r="Q2612" s="12">
        <f>Table1[[#This Row],[pledged]]/Table1[[#This Row],[backers_count]]</f>
        <v>55.758509532062391</v>
      </c>
      <c r="R2612" t="s">
        <v>8319</v>
      </c>
      <c r="S2612" t="s">
        <v>8355</v>
      </c>
      <c r="T2612" s="17">
        <f>(((Table1[[#This Row],[launched_at]]/60)/60)/24)+DATE(1970,1,1)</f>
        <v>42564.881076388891</v>
      </c>
      <c r="U2612" s="17">
        <f>(((Table1[[#This Row],[deadline]]/60)/60)/24)+DATE(1970,1,1)</f>
        <v>42604.290972222225</v>
      </c>
    </row>
    <row r="2613" spans="1:21">
      <c r="A2613">
        <v>2611</v>
      </c>
      <c r="B2613" s="3" t="s">
        <v>2611</v>
      </c>
      <c r="C2613" s="3" t="s">
        <v>6721</v>
      </c>
      <c r="D2613" t="str" cm="1">
        <f t="array" ref="D26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613">
        <v>11000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 s="6">
        <f>Table1[[#This Row],[pledged]]/Table1[[#This Row],[goal]]</f>
        <v>27.906363636363636</v>
      </c>
      <c r="Q2613" s="12">
        <f>Table1[[#This Row],[pledged]]/Table1[[#This Row],[backers_count]]</f>
        <v>83.802893802893806</v>
      </c>
      <c r="R2613" t="s">
        <v>8319</v>
      </c>
      <c r="S2613" t="s">
        <v>8355</v>
      </c>
      <c r="T2613" s="17">
        <f>(((Table1[[#This Row],[launched_at]]/60)/60)/24)+DATE(1970,1,1)</f>
        <v>42704.335810185185</v>
      </c>
      <c r="U2613" s="17">
        <f>(((Table1[[#This Row],[deadline]]/60)/60)/24)+DATE(1970,1,1)</f>
        <v>42737.957638888889</v>
      </c>
    </row>
    <row r="2614" spans="1:21">
      <c r="A2614">
        <v>2612</v>
      </c>
      <c r="B2614" s="3" t="s">
        <v>2612</v>
      </c>
      <c r="C2614" s="3" t="s">
        <v>6722</v>
      </c>
      <c r="D2614" t="str" cm="1">
        <f t="array" ref="D26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614">
        <v>10000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 s="6">
        <f>Table1[[#This Row],[pledged]]/Table1[[#This Row],[goal]]</f>
        <v>1.7176130000000001</v>
      </c>
      <c r="Q2614" s="12">
        <f>Table1[[#This Row],[pledged]]/Table1[[#This Row],[backers_count]]</f>
        <v>58.422210884353746</v>
      </c>
      <c r="R2614" t="s">
        <v>8319</v>
      </c>
      <c r="S2614" t="s">
        <v>8355</v>
      </c>
      <c r="T2614" s="17">
        <f>(((Table1[[#This Row],[launched_at]]/60)/60)/24)+DATE(1970,1,1)</f>
        <v>41982.143171296295</v>
      </c>
      <c r="U2614" s="17">
        <f>(((Table1[[#This Row],[deadline]]/60)/60)/24)+DATE(1970,1,1)</f>
        <v>42013.143171296295</v>
      </c>
    </row>
    <row r="2615" spans="1:21">
      <c r="A2615">
        <v>2613</v>
      </c>
      <c r="B2615" s="3" t="s">
        <v>2613</v>
      </c>
      <c r="C2615" s="3" t="s">
        <v>6723</v>
      </c>
      <c r="D2615" t="str" cm="1">
        <f t="array" ref="D26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615">
        <v>7500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 s="6">
        <f>Table1[[#This Row],[pledged]]/Table1[[#This Row],[goal]]</f>
        <v>1.0101333333333333</v>
      </c>
      <c r="Q2615" s="12">
        <f>Table1[[#This Row],[pledged]]/Table1[[#This Row],[backers_count]]</f>
        <v>270.57142857142856</v>
      </c>
      <c r="R2615" t="s">
        <v>8319</v>
      </c>
      <c r="S2615" t="s">
        <v>8355</v>
      </c>
      <c r="T2615" s="17">
        <f>(((Table1[[#This Row],[launched_at]]/60)/60)/24)+DATE(1970,1,1)</f>
        <v>41143.81821759259</v>
      </c>
      <c r="U2615" s="17">
        <f>(((Table1[[#This Row],[deadline]]/60)/60)/24)+DATE(1970,1,1)</f>
        <v>41173.81821759259</v>
      </c>
    </row>
    <row r="2616" spans="1:21">
      <c r="A2616">
        <v>2614</v>
      </c>
      <c r="B2616" s="3" t="s">
        <v>2614</v>
      </c>
      <c r="C2616" s="3" t="s">
        <v>6724</v>
      </c>
      <c r="D2616" t="str" cm="1">
        <f t="array" ref="D26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616">
        <v>10500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 s="6">
        <f>Table1[[#This Row],[pledged]]/Table1[[#This Row],[goal]]</f>
        <v>1.02</v>
      </c>
      <c r="Q2616" s="12">
        <f>Table1[[#This Row],[pledged]]/Table1[[#This Row],[backers_count]]</f>
        <v>107.1</v>
      </c>
      <c r="R2616" t="s">
        <v>8319</v>
      </c>
      <c r="S2616" t="s">
        <v>8355</v>
      </c>
      <c r="T2616" s="17">
        <f>(((Table1[[#This Row],[launched_at]]/60)/60)/24)+DATE(1970,1,1)</f>
        <v>41730.708472222221</v>
      </c>
      <c r="U2616" s="17">
        <f>(((Table1[[#This Row],[deadline]]/60)/60)/24)+DATE(1970,1,1)</f>
        <v>41759.208333333336</v>
      </c>
    </row>
    <row r="2617" spans="1:21">
      <c r="A2617">
        <v>2615</v>
      </c>
      <c r="B2617" s="3" t="s">
        <v>2615</v>
      </c>
      <c r="C2617" s="3" t="s">
        <v>6725</v>
      </c>
      <c r="D2617" t="str" cm="1">
        <f t="array" ref="D26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617">
        <v>2001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 s="6">
        <f>Table1[[#This Row],[pledged]]/Table1[[#This Row],[goal]]</f>
        <v>1.6976511744127936</v>
      </c>
      <c r="Q2617" s="12">
        <f>Table1[[#This Row],[pledged]]/Table1[[#This Row],[backers_count]]</f>
        <v>47.180555555555557</v>
      </c>
      <c r="R2617" t="s">
        <v>8319</v>
      </c>
      <c r="S2617" t="s">
        <v>8355</v>
      </c>
      <c r="T2617" s="17">
        <f>(((Table1[[#This Row],[launched_at]]/60)/60)/24)+DATE(1970,1,1)</f>
        <v>42453.49726851852</v>
      </c>
      <c r="U2617" s="17">
        <f>(((Table1[[#This Row],[deadline]]/60)/60)/24)+DATE(1970,1,1)</f>
        <v>42490.5</v>
      </c>
    </row>
    <row r="2618" spans="1:21">
      <c r="A2618">
        <v>2616</v>
      </c>
      <c r="B2618" s="3" t="s">
        <v>2616</v>
      </c>
      <c r="C2618" s="3" t="s">
        <v>6726</v>
      </c>
      <c r="D2618" t="str" cm="1">
        <f t="array" ref="D26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618">
        <v>25000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 s="6">
        <f>Table1[[#This Row],[pledged]]/Table1[[#This Row],[goal]]</f>
        <v>1.14534</v>
      </c>
      <c r="Q2618" s="12">
        <f>Table1[[#This Row],[pledged]]/Table1[[#This Row],[backers_count]]</f>
        <v>120.30882352941177</v>
      </c>
      <c r="R2618" t="s">
        <v>8319</v>
      </c>
      <c r="S2618" t="s">
        <v>8355</v>
      </c>
      <c r="T2618" s="17">
        <f>(((Table1[[#This Row],[launched_at]]/60)/60)/24)+DATE(1970,1,1)</f>
        <v>42211.99454861111</v>
      </c>
      <c r="U2618" s="17">
        <f>(((Table1[[#This Row],[deadline]]/60)/60)/24)+DATE(1970,1,1)</f>
        <v>42241.99454861111</v>
      </c>
    </row>
    <row r="2619" spans="1:21">
      <c r="A2619">
        <v>2617</v>
      </c>
      <c r="B2619" s="3" t="s">
        <v>2617</v>
      </c>
      <c r="C2619" s="3" t="s">
        <v>6727</v>
      </c>
      <c r="D2619" t="str" cm="1">
        <f t="array" ref="D26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619">
        <v>500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 s="6">
        <f>Table1[[#This Row],[pledged]]/Table1[[#This Row],[goal]]</f>
        <v>8.7759999999999998</v>
      </c>
      <c r="Q2619" s="12">
        <f>Table1[[#This Row],[pledged]]/Table1[[#This Row],[backers_count]]</f>
        <v>27.59748427672956</v>
      </c>
      <c r="R2619" t="s">
        <v>8319</v>
      </c>
      <c r="S2619" t="s">
        <v>8355</v>
      </c>
      <c r="T2619" s="17">
        <f>(((Table1[[#This Row],[launched_at]]/60)/60)/24)+DATE(1970,1,1)</f>
        <v>41902.874432870369</v>
      </c>
      <c r="U2619" s="17">
        <f>(((Table1[[#This Row],[deadline]]/60)/60)/24)+DATE(1970,1,1)</f>
        <v>41932.874432870369</v>
      </c>
    </row>
    <row r="2620" spans="1:21">
      <c r="A2620">
        <v>2618</v>
      </c>
      <c r="B2620" s="3" t="s">
        <v>2618</v>
      </c>
      <c r="C2620" s="3" t="s">
        <v>6728</v>
      </c>
      <c r="D2620" t="str" cm="1">
        <f t="array" ref="D26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620">
        <v>15000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 s="6">
        <f>Table1[[#This Row],[pledged]]/Table1[[#This Row],[goal]]</f>
        <v>1.0538666666666667</v>
      </c>
      <c r="Q2620" s="12">
        <f>Table1[[#This Row],[pledged]]/Table1[[#This Row],[backers_count]]</f>
        <v>205.2987012987013</v>
      </c>
      <c r="R2620" t="s">
        <v>8319</v>
      </c>
      <c r="S2620" t="s">
        <v>8355</v>
      </c>
      <c r="T2620" s="17">
        <f>(((Table1[[#This Row],[launched_at]]/60)/60)/24)+DATE(1970,1,1)</f>
        <v>42279.792372685188</v>
      </c>
      <c r="U2620" s="17">
        <f>(((Table1[[#This Row],[deadline]]/60)/60)/24)+DATE(1970,1,1)</f>
        <v>42339.834039351852</v>
      </c>
    </row>
    <row r="2621" spans="1:21">
      <c r="A2621">
        <v>2619</v>
      </c>
      <c r="B2621" s="3" t="s">
        <v>2619</v>
      </c>
      <c r="C2621" s="3" t="s">
        <v>6729</v>
      </c>
      <c r="D2621" t="str" cm="1">
        <f t="array" ref="D26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621">
        <v>1000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 s="6">
        <f>Table1[[#This Row],[pledged]]/Table1[[#This Row],[goal]]</f>
        <v>1.8839999999999999</v>
      </c>
      <c r="Q2621" s="12">
        <f>Table1[[#This Row],[pledged]]/Table1[[#This Row],[backers_count]]</f>
        <v>35.547169811320757</v>
      </c>
      <c r="R2621" t="s">
        <v>8319</v>
      </c>
      <c r="S2621" t="s">
        <v>8355</v>
      </c>
      <c r="T2621" s="17">
        <f>(((Table1[[#This Row],[launched_at]]/60)/60)/24)+DATE(1970,1,1)</f>
        <v>42273.884305555555</v>
      </c>
      <c r="U2621" s="17">
        <f>(((Table1[[#This Row],[deadline]]/60)/60)/24)+DATE(1970,1,1)</f>
        <v>42300.458333333328</v>
      </c>
    </row>
    <row r="2622" spans="1:21">
      <c r="A2622">
        <v>2620</v>
      </c>
      <c r="B2622" s="3" t="s">
        <v>2620</v>
      </c>
      <c r="C2622" s="3" t="s">
        <v>6730</v>
      </c>
      <c r="D2622" t="str" cm="1">
        <f t="array" ref="D26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22">
        <v>65000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 s="6">
        <f>Table1[[#This Row],[pledged]]/Table1[[#This Row],[goal]]</f>
        <v>1.436523076923077</v>
      </c>
      <c r="Q2622" s="12">
        <f>Table1[[#This Row],[pledged]]/Table1[[#This Row],[backers_count]]</f>
        <v>74.639488409272587</v>
      </c>
      <c r="R2622" t="s">
        <v>8319</v>
      </c>
      <c r="S2622" t="s">
        <v>8355</v>
      </c>
      <c r="T2622" s="17">
        <f>(((Table1[[#This Row],[launched_at]]/60)/60)/24)+DATE(1970,1,1)</f>
        <v>42251.16715277778</v>
      </c>
      <c r="U2622" s="17">
        <f>(((Table1[[#This Row],[deadline]]/60)/60)/24)+DATE(1970,1,1)</f>
        <v>42288.041666666672</v>
      </c>
    </row>
    <row r="2623" spans="1:21">
      <c r="A2623">
        <v>2621</v>
      </c>
      <c r="B2623" s="3" t="s">
        <v>2621</v>
      </c>
      <c r="C2623" s="3" t="s">
        <v>6731</v>
      </c>
      <c r="D2623" t="str" cm="1">
        <f t="array" ref="D26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623">
        <v>15000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 s="6">
        <f>Table1[[#This Row],[pledged]]/Table1[[#This Row],[goal]]</f>
        <v>1.4588000000000001</v>
      </c>
      <c r="Q2623" s="12">
        <f>Table1[[#This Row],[pledged]]/Table1[[#This Row],[backers_count]]</f>
        <v>47.058064516129029</v>
      </c>
      <c r="R2623" t="s">
        <v>8319</v>
      </c>
      <c r="S2623" t="s">
        <v>8355</v>
      </c>
      <c r="T2623" s="17">
        <f>(((Table1[[#This Row],[launched_at]]/60)/60)/24)+DATE(1970,1,1)</f>
        <v>42115.74754629629</v>
      </c>
      <c r="U2623" s="17">
        <f>(((Table1[[#This Row],[deadline]]/60)/60)/24)+DATE(1970,1,1)</f>
        <v>42145.74754629629</v>
      </c>
    </row>
    <row r="2624" spans="1:21">
      <c r="A2624">
        <v>2622</v>
      </c>
      <c r="B2624" s="3" t="s">
        <v>2622</v>
      </c>
      <c r="C2624" s="3" t="s">
        <v>6732</v>
      </c>
      <c r="D2624" t="str" cm="1">
        <f t="array" ref="D26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624">
        <v>1500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 s="6">
        <f>Table1[[#This Row],[pledged]]/Table1[[#This Row],[goal]]</f>
        <v>1.3118399999999999</v>
      </c>
      <c r="Q2624" s="12">
        <f>Table1[[#This Row],[pledged]]/Table1[[#This Row],[backers_count]]</f>
        <v>26.591351351351353</v>
      </c>
      <c r="R2624" t="s">
        <v>8319</v>
      </c>
      <c r="S2624" t="s">
        <v>8355</v>
      </c>
      <c r="T2624" s="17">
        <f>(((Table1[[#This Row],[launched_at]]/60)/60)/24)+DATE(1970,1,1)</f>
        <v>42689.74324074074</v>
      </c>
      <c r="U2624" s="17">
        <f>(((Table1[[#This Row],[deadline]]/60)/60)/24)+DATE(1970,1,1)</f>
        <v>42734.74324074074</v>
      </c>
    </row>
    <row r="2625" spans="1:21">
      <c r="A2625">
        <v>2623</v>
      </c>
      <c r="B2625" s="3" t="s">
        <v>2623</v>
      </c>
      <c r="C2625" s="3" t="s">
        <v>6733</v>
      </c>
      <c r="D2625" t="str" cm="1">
        <f t="array" ref="D26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625">
        <v>2000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 s="6">
        <f>Table1[[#This Row],[pledged]]/Table1[[#This Row],[goal]]</f>
        <v>1.1399999999999999</v>
      </c>
      <c r="Q2625" s="12">
        <f>Table1[[#This Row],[pledged]]/Table1[[#This Row],[backers_count]]</f>
        <v>36.774193548387096</v>
      </c>
      <c r="R2625" t="s">
        <v>8319</v>
      </c>
      <c r="S2625" t="s">
        <v>8355</v>
      </c>
      <c r="T2625" s="17">
        <f>(((Table1[[#This Row],[launched_at]]/60)/60)/24)+DATE(1970,1,1)</f>
        <v>42692.256550925929</v>
      </c>
      <c r="U2625" s="17">
        <f>(((Table1[[#This Row],[deadline]]/60)/60)/24)+DATE(1970,1,1)</f>
        <v>42706.256550925929</v>
      </c>
    </row>
    <row r="2626" spans="1:21">
      <c r="A2626">
        <v>2624</v>
      </c>
      <c r="B2626" s="3" t="s">
        <v>2624</v>
      </c>
      <c r="C2626" s="3" t="s">
        <v>6734</v>
      </c>
      <c r="D2626" t="str" cm="1">
        <f t="array" ref="D26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626">
        <v>8000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 s="6">
        <f>Table1[[#This Row],[pledged]]/Table1[[#This Row],[goal]]</f>
        <v>13.794206249999998</v>
      </c>
      <c r="Q2626" s="12">
        <f>Table1[[#This Row],[pledged]]/Table1[[#This Row],[backers_count]]</f>
        <v>31.820544982698959</v>
      </c>
      <c r="R2626" t="s">
        <v>8319</v>
      </c>
      <c r="S2626" t="s">
        <v>8355</v>
      </c>
      <c r="T2626" s="17">
        <f>(((Table1[[#This Row],[launched_at]]/60)/60)/24)+DATE(1970,1,1)</f>
        <v>41144.42155092593</v>
      </c>
      <c r="U2626" s="17">
        <f>(((Table1[[#This Row],[deadline]]/60)/60)/24)+DATE(1970,1,1)</f>
        <v>41165.42155092593</v>
      </c>
    </row>
    <row r="2627" spans="1:21">
      <c r="A2627">
        <v>2625</v>
      </c>
      <c r="B2627" s="3" t="s">
        <v>2625</v>
      </c>
      <c r="C2627" s="3" t="s">
        <v>6735</v>
      </c>
      <c r="D2627" t="str" cm="1">
        <f t="array" ref="D26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627">
        <v>150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 s="6">
        <f>Table1[[#This Row],[pledged]]/Table1[[#This Row],[goal]]</f>
        <v>9.56</v>
      </c>
      <c r="Q2627" s="12">
        <f>Table1[[#This Row],[pledged]]/Table1[[#This Row],[backers_count]]</f>
        <v>27.576923076923077</v>
      </c>
      <c r="R2627" t="s">
        <v>8319</v>
      </c>
      <c r="S2627" t="s">
        <v>8355</v>
      </c>
      <c r="T2627" s="17">
        <f>(((Table1[[#This Row],[launched_at]]/60)/60)/24)+DATE(1970,1,1)</f>
        <v>42658.810277777782</v>
      </c>
      <c r="U2627" s="17">
        <f>(((Table1[[#This Row],[deadline]]/60)/60)/24)+DATE(1970,1,1)</f>
        <v>42683.851944444439</v>
      </c>
    </row>
    <row r="2628" spans="1:21">
      <c r="A2628">
        <v>2626</v>
      </c>
      <c r="B2628" s="3" t="s">
        <v>2626</v>
      </c>
      <c r="C2628" s="3" t="s">
        <v>6736</v>
      </c>
      <c r="D2628" t="str" cm="1">
        <f t="array" ref="D26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628">
        <v>2500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 s="6">
        <f>Table1[[#This Row],[pledged]]/Table1[[#This Row],[goal]]</f>
        <v>1.1200000000000001</v>
      </c>
      <c r="Q2628" s="12">
        <f>Table1[[#This Row],[pledged]]/Table1[[#This Row],[backers_count]]</f>
        <v>56</v>
      </c>
      <c r="R2628" t="s">
        <v>8319</v>
      </c>
      <c r="S2628" t="s">
        <v>8355</v>
      </c>
      <c r="T2628" s="17">
        <f>(((Table1[[#This Row],[launched_at]]/60)/60)/24)+DATE(1970,1,1)</f>
        <v>42128.628113425926</v>
      </c>
      <c r="U2628" s="17">
        <f>(((Table1[[#This Row],[deadline]]/60)/60)/24)+DATE(1970,1,1)</f>
        <v>42158.628113425926</v>
      </c>
    </row>
    <row r="2629" spans="1:21">
      <c r="A2629">
        <v>2627</v>
      </c>
      <c r="B2629" s="3" t="s">
        <v>2627</v>
      </c>
      <c r="C2629" s="3" t="s">
        <v>6737</v>
      </c>
      <c r="D2629" t="str" cm="1">
        <f t="array" ref="D26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629">
        <v>150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 s="6">
        <f>Table1[[#This Row],[pledged]]/Table1[[#This Row],[goal]]</f>
        <v>6.4666666666666668</v>
      </c>
      <c r="Q2629" s="12">
        <f>Table1[[#This Row],[pledged]]/Table1[[#This Row],[backers_count]]</f>
        <v>21.555555555555557</v>
      </c>
      <c r="R2629" t="s">
        <v>8319</v>
      </c>
      <c r="S2629" t="s">
        <v>8355</v>
      </c>
      <c r="T2629" s="17">
        <f>(((Table1[[#This Row],[launched_at]]/60)/60)/24)+DATE(1970,1,1)</f>
        <v>42304.829409722224</v>
      </c>
      <c r="U2629" s="17">
        <f>(((Table1[[#This Row],[deadline]]/60)/60)/24)+DATE(1970,1,1)</f>
        <v>42334.871076388896</v>
      </c>
    </row>
    <row r="2630" spans="1:21">
      <c r="A2630">
        <v>2628</v>
      </c>
      <c r="B2630" s="3" t="s">
        <v>2628</v>
      </c>
      <c r="C2630" s="3" t="s">
        <v>6738</v>
      </c>
      <c r="D2630" t="str" cm="1">
        <f t="array" ref="D26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630">
        <v>839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 s="6">
        <f>Table1[[#This Row],[pledged]]/Table1[[#This Row],[goal]]</f>
        <v>1.1036948748510131</v>
      </c>
      <c r="Q2630" s="12">
        <f>Table1[[#This Row],[pledged]]/Table1[[#This Row],[backers_count]]</f>
        <v>44.095238095238095</v>
      </c>
      <c r="R2630" t="s">
        <v>8319</v>
      </c>
      <c r="S2630" t="s">
        <v>8355</v>
      </c>
      <c r="T2630" s="17">
        <f>(((Table1[[#This Row],[launched_at]]/60)/60)/24)+DATE(1970,1,1)</f>
        <v>41953.966053240743</v>
      </c>
      <c r="U2630" s="17">
        <f>(((Table1[[#This Row],[deadline]]/60)/60)/24)+DATE(1970,1,1)</f>
        <v>41973.966053240743</v>
      </c>
    </row>
    <row r="2631" spans="1:21">
      <c r="A2631">
        <v>2629</v>
      </c>
      <c r="B2631" s="3" t="s">
        <v>2629</v>
      </c>
      <c r="C2631" s="3" t="s">
        <v>6739</v>
      </c>
      <c r="D2631" t="str" cm="1">
        <f t="array" ref="D26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631">
        <v>5000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 s="6">
        <f>Table1[[#This Row],[pledged]]/Table1[[#This Row],[goal]]</f>
        <v>1.2774000000000001</v>
      </c>
      <c r="Q2631" s="12">
        <f>Table1[[#This Row],[pledged]]/Table1[[#This Row],[backers_count]]</f>
        <v>63.87</v>
      </c>
      <c r="R2631" t="s">
        <v>8319</v>
      </c>
      <c r="S2631" t="s">
        <v>8355</v>
      </c>
      <c r="T2631" s="17">
        <f>(((Table1[[#This Row],[launched_at]]/60)/60)/24)+DATE(1970,1,1)</f>
        <v>42108.538449074069</v>
      </c>
      <c r="U2631" s="17">
        <f>(((Table1[[#This Row],[deadline]]/60)/60)/24)+DATE(1970,1,1)</f>
        <v>42138.538449074069</v>
      </c>
    </row>
    <row r="2632" spans="1:21">
      <c r="A2632">
        <v>2630</v>
      </c>
      <c r="B2632" s="3" t="s">
        <v>2630</v>
      </c>
      <c r="C2632" s="3" t="s">
        <v>6740</v>
      </c>
      <c r="D2632" t="str" cm="1">
        <f t="array" ref="D26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632">
        <v>2000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 s="6">
        <f>Table1[[#This Row],[pledged]]/Table1[[#This Row],[goal]]</f>
        <v>1.579</v>
      </c>
      <c r="Q2632" s="12">
        <f>Table1[[#This Row],[pledged]]/Table1[[#This Row],[backers_count]]</f>
        <v>38.987654320987652</v>
      </c>
      <c r="R2632" t="s">
        <v>8319</v>
      </c>
      <c r="S2632" t="s">
        <v>8355</v>
      </c>
      <c r="T2632" s="17">
        <f>(((Table1[[#This Row],[launched_at]]/60)/60)/24)+DATE(1970,1,1)</f>
        <v>42524.105462962965</v>
      </c>
      <c r="U2632" s="17">
        <f>(((Table1[[#This Row],[deadline]]/60)/60)/24)+DATE(1970,1,1)</f>
        <v>42551.416666666672</v>
      </c>
    </row>
    <row r="2633" spans="1:21">
      <c r="A2633">
        <v>2631</v>
      </c>
      <c r="B2633" s="3" t="s">
        <v>2631</v>
      </c>
      <c r="C2633" s="3" t="s">
        <v>6741</v>
      </c>
      <c r="D2633" t="str" cm="1">
        <f t="array" ref="D26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633">
        <v>20000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 s="6">
        <f>Table1[[#This Row],[pledged]]/Table1[[#This Row],[goal]]</f>
        <v>1.1466525000000001</v>
      </c>
      <c r="Q2633" s="12">
        <f>Table1[[#This Row],[pledged]]/Table1[[#This Row],[backers_count]]</f>
        <v>80.185489510489504</v>
      </c>
      <c r="R2633" t="s">
        <v>8319</v>
      </c>
      <c r="S2633" t="s">
        <v>8355</v>
      </c>
      <c r="T2633" s="17">
        <f>(((Table1[[#This Row],[launched_at]]/60)/60)/24)+DATE(1970,1,1)</f>
        <v>42218.169293981482</v>
      </c>
      <c r="U2633" s="17">
        <f>(((Table1[[#This Row],[deadline]]/60)/60)/24)+DATE(1970,1,1)</f>
        <v>42246.169293981482</v>
      </c>
    </row>
    <row r="2634" spans="1:21">
      <c r="A2634">
        <v>2632</v>
      </c>
      <c r="B2634" s="3" t="s">
        <v>2632</v>
      </c>
      <c r="C2634" s="3" t="s">
        <v>6742</v>
      </c>
      <c r="D2634" t="str" cm="1">
        <f t="array" ref="D26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634">
        <v>1070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 s="6">
        <f>Table1[[#This Row],[pledged]]/Table1[[#This Row],[goal]]</f>
        <v>1.3700934579439252</v>
      </c>
      <c r="Q2634" s="12">
        <f>Table1[[#This Row],[pledged]]/Table1[[#This Row],[backers_count]]</f>
        <v>34.904761904761905</v>
      </c>
      <c r="R2634" t="s">
        <v>8319</v>
      </c>
      <c r="S2634" t="s">
        <v>8355</v>
      </c>
      <c r="T2634" s="17">
        <f>(((Table1[[#This Row],[launched_at]]/60)/60)/24)+DATE(1970,1,1)</f>
        <v>42494.061793981484</v>
      </c>
      <c r="U2634" s="17">
        <f>(((Table1[[#This Row],[deadline]]/60)/60)/24)+DATE(1970,1,1)</f>
        <v>42519.061793981484</v>
      </c>
    </row>
    <row r="2635" spans="1:21">
      <c r="A2635">
        <v>2633</v>
      </c>
      <c r="B2635" s="3" t="s">
        <v>2633</v>
      </c>
      <c r="C2635" s="3" t="s">
        <v>6743</v>
      </c>
      <c r="D2635" t="str" cm="1">
        <f t="array" ref="D26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635">
        <v>5000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 s="6">
        <f>Table1[[#This Row],[pledged]]/Table1[[#This Row],[goal]]</f>
        <v>3.5461999999999998</v>
      </c>
      <c r="Q2635" s="12">
        <f>Table1[[#This Row],[pledged]]/Table1[[#This Row],[backers_count]]</f>
        <v>89.100502512562812</v>
      </c>
      <c r="R2635" t="s">
        <v>8319</v>
      </c>
      <c r="S2635" t="s">
        <v>8355</v>
      </c>
      <c r="T2635" s="17">
        <f>(((Table1[[#This Row],[launched_at]]/60)/60)/24)+DATE(1970,1,1)</f>
        <v>41667.823287037041</v>
      </c>
      <c r="U2635" s="17">
        <f>(((Table1[[#This Row],[deadline]]/60)/60)/24)+DATE(1970,1,1)</f>
        <v>41697.958333333336</v>
      </c>
    </row>
    <row r="2636" spans="1:21">
      <c r="A2636">
        <v>2634</v>
      </c>
      <c r="B2636" s="3" t="s">
        <v>2634</v>
      </c>
      <c r="C2636" s="3" t="s">
        <v>6744</v>
      </c>
      <c r="D2636" t="str" cm="1">
        <f t="array" ref="D26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636">
        <v>930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 s="6">
        <f>Table1[[#This Row],[pledged]]/Table1[[#This Row],[goal]]</f>
        <v>1.0602150537634409</v>
      </c>
      <c r="Q2636" s="12">
        <f>Table1[[#This Row],[pledged]]/Table1[[#This Row],[backers_count]]</f>
        <v>39.44</v>
      </c>
      <c r="R2636" t="s">
        <v>8319</v>
      </c>
      <c r="S2636" t="s">
        <v>8355</v>
      </c>
      <c r="T2636" s="17">
        <f>(((Table1[[#This Row],[launched_at]]/60)/60)/24)+DATE(1970,1,1)</f>
        <v>42612.656493055561</v>
      </c>
      <c r="U2636" s="17">
        <f>(((Table1[[#This Row],[deadline]]/60)/60)/24)+DATE(1970,1,1)</f>
        <v>42642.656493055561</v>
      </c>
    </row>
    <row r="2637" spans="1:21">
      <c r="A2637">
        <v>2635</v>
      </c>
      <c r="B2637" s="3" t="s">
        <v>2635</v>
      </c>
      <c r="C2637" s="3" t="s">
        <v>6745</v>
      </c>
      <c r="D2637" t="str" cm="1">
        <f t="array" ref="D26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637">
        <v>11500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 s="6">
        <f>Table1[[#This Row],[pledged]]/Table1[[#This Row],[goal]]</f>
        <v>1</v>
      </c>
      <c r="Q2637" s="12">
        <f>Table1[[#This Row],[pledged]]/Table1[[#This Row],[backers_count]]</f>
        <v>136.9047619047619</v>
      </c>
      <c r="R2637" t="s">
        <v>8319</v>
      </c>
      <c r="S2637" t="s">
        <v>8355</v>
      </c>
      <c r="T2637" s="17">
        <f>(((Table1[[#This Row],[launched_at]]/60)/60)/24)+DATE(1970,1,1)</f>
        <v>42037.950937500005</v>
      </c>
      <c r="U2637" s="17">
        <f>(((Table1[[#This Row],[deadline]]/60)/60)/24)+DATE(1970,1,1)</f>
        <v>42072.909270833334</v>
      </c>
    </row>
    <row r="2638" spans="1:21">
      <c r="A2638">
        <v>2636</v>
      </c>
      <c r="B2638" s="3" t="s">
        <v>2636</v>
      </c>
      <c r="C2638" s="3" t="s">
        <v>6746</v>
      </c>
      <c r="D2638" t="str" cm="1">
        <f t="array" ref="D26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638">
        <v>1000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 s="6">
        <f>Table1[[#This Row],[pledged]]/Table1[[#This Row],[goal]]</f>
        <v>1.873</v>
      </c>
      <c r="Q2638" s="12">
        <f>Table1[[#This Row],[pledged]]/Table1[[#This Row],[backers_count]]</f>
        <v>37.46</v>
      </c>
      <c r="R2638" t="s">
        <v>8319</v>
      </c>
      <c r="S2638" t="s">
        <v>8355</v>
      </c>
      <c r="T2638" s="17">
        <f>(((Table1[[#This Row],[launched_at]]/60)/60)/24)+DATE(1970,1,1)</f>
        <v>42636.614745370374</v>
      </c>
      <c r="U2638" s="17">
        <f>(((Table1[[#This Row],[deadline]]/60)/60)/24)+DATE(1970,1,1)</f>
        <v>42659.041666666672</v>
      </c>
    </row>
    <row r="2639" spans="1:21">
      <c r="A2639">
        <v>2637</v>
      </c>
      <c r="B2639" s="3" t="s">
        <v>2637</v>
      </c>
      <c r="C2639" s="3" t="s">
        <v>6747</v>
      </c>
      <c r="D2639" t="str" cm="1">
        <f t="array" ref="D26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639">
        <v>500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 s="6">
        <f>Table1[[#This Row],[pledged]]/Table1[[#This Row],[goal]]</f>
        <v>1.6619999999999999</v>
      </c>
      <c r="Q2639" s="12">
        <f>Table1[[#This Row],[pledged]]/Table1[[#This Row],[backers_count]]</f>
        <v>31.96153846153846</v>
      </c>
      <c r="R2639" t="s">
        <v>8319</v>
      </c>
      <c r="S2639" t="s">
        <v>8355</v>
      </c>
      <c r="T2639" s="17">
        <f>(((Table1[[#This Row],[launched_at]]/60)/60)/24)+DATE(1970,1,1)</f>
        <v>42639.549479166672</v>
      </c>
      <c r="U2639" s="17">
        <f>(((Table1[[#This Row],[deadline]]/60)/60)/24)+DATE(1970,1,1)</f>
        <v>42655.549479166672</v>
      </c>
    </row>
    <row r="2640" spans="1:21">
      <c r="A2640">
        <v>2638</v>
      </c>
      <c r="B2640" s="3" t="s">
        <v>2638</v>
      </c>
      <c r="C2640" s="3" t="s">
        <v>6748</v>
      </c>
      <c r="D2640" t="str" cm="1">
        <f t="array" ref="D26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640">
        <v>347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 s="6">
        <f>Table1[[#This Row],[pledged]]/Table1[[#This Row],[goal]]</f>
        <v>1.0172910662824208</v>
      </c>
      <c r="Q2640" s="12">
        <f>Table1[[#This Row],[pledged]]/Table1[[#This Row],[backers_count]]</f>
        <v>25.214285714285715</v>
      </c>
      <c r="R2640" t="s">
        <v>8319</v>
      </c>
      <c r="S2640" t="s">
        <v>8355</v>
      </c>
      <c r="T2640" s="17">
        <f>(((Table1[[#This Row],[launched_at]]/60)/60)/24)+DATE(1970,1,1)</f>
        <v>41989.913136574076</v>
      </c>
      <c r="U2640" s="17">
        <f>(((Table1[[#This Row],[deadline]]/60)/60)/24)+DATE(1970,1,1)</f>
        <v>42019.913136574076</v>
      </c>
    </row>
    <row r="2641" spans="1:21">
      <c r="A2641">
        <v>2639</v>
      </c>
      <c r="B2641" s="3" t="s">
        <v>2639</v>
      </c>
      <c r="C2641" s="3" t="s">
        <v>6749</v>
      </c>
      <c r="D2641" t="str" cm="1">
        <f t="array" ref="D26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641">
        <v>300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 s="6">
        <f>Table1[[#This Row],[pledged]]/Table1[[#This Row],[goal]]</f>
        <v>1.64</v>
      </c>
      <c r="Q2641" s="12">
        <f>Table1[[#This Row],[pledged]]/Table1[[#This Row],[backers_count]]</f>
        <v>10.040816326530612</v>
      </c>
      <c r="R2641" t="s">
        <v>8319</v>
      </c>
      <c r="S2641" t="s">
        <v>8355</v>
      </c>
      <c r="T2641" s="17">
        <f>(((Table1[[#This Row],[launched_at]]/60)/60)/24)+DATE(1970,1,1)</f>
        <v>42024.86513888889</v>
      </c>
      <c r="U2641" s="17">
        <f>(((Table1[[#This Row],[deadline]]/60)/60)/24)+DATE(1970,1,1)</f>
        <v>42054.86513888889</v>
      </c>
    </row>
    <row r="2642" spans="1:21" ht="28.8">
      <c r="A2642">
        <v>2640</v>
      </c>
      <c r="B2642" s="3" t="s">
        <v>2640</v>
      </c>
      <c r="C2642" s="3" t="s">
        <v>6750</v>
      </c>
      <c r="D2642" t="str" cm="1">
        <f t="array" ref="D26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642">
        <v>3000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 s="6">
        <f>Table1[[#This Row],[pledged]]/Table1[[#This Row],[goal]]</f>
        <v>1.0566666666666666</v>
      </c>
      <c r="Q2642" s="12">
        <f>Table1[[#This Row],[pledged]]/Table1[[#This Row],[backers_count]]</f>
        <v>45.94202898550725</v>
      </c>
      <c r="R2642" t="s">
        <v>8319</v>
      </c>
      <c r="S2642" t="s">
        <v>8355</v>
      </c>
      <c r="T2642" s="17">
        <f>(((Table1[[#This Row],[launched_at]]/60)/60)/24)+DATE(1970,1,1)</f>
        <v>42103.160578703704</v>
      </c>
      <c r="U2642" s="17">
        <f>(((Table1[[#This Row],[deadline]]/60)/60)/24)+DATE(1970,1,1)</f>
        <v>42163.160578703704</v>
      </c>
    </row>
    <row r="2643" spans="1:21">
      <c r="A2643">
        <v>2641</v>
      </c>
      <c r="B2643" s="3" t="s">
        <v>2641</v>
      </c>
      <c r="C2643" s="3" t="s">
        <v>6751</v>
      </c>
      <c r="D2643" t="str" cm="1">
        <f t="array" ref="D26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643">
        <v>1500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 s="6">
        <f>Table1[[#This Row],[pledged]]/Table1[[#This Row],[goal]]</f>
        <v>0.01</v>
      </c>
      <c r="Q2643" s="12">
        <f>Table1[[#This Row],[pledged]]/Table1[[#This Row],[backers_count]]</f>
        <v>15</v>
      </c>
      <c r="R2643" t="s">
        <v>8319</v>
      </c>
      <c r="S2643" t="s">
        <v>8355</v>
      </c>
      <c r="T2643" s="17">
        <f>(((Table1[[#This Row],[launched_at]]/60)/60)/24)+DATE(1970,1,1)</f>
        <v>41880.827118055553</v>
      </c>
      <c r="U2643" s="17">
        <f>(((Table1[[#This Row],[deadline]]/60)/60)/24)+DATE(1970,1,1)</f>
        <v>41897.839583333334</v>
      </c>
    </row>
    <row r="2644" spans="1:21" ht="28.8">
      <c r="A2644">
        <v>2642</v>
      </c>
      <c r="B2644" s="3" t="s">
        <v>2642</v>
      </c>
      <c r="C2644" s="3" t="s">
        <v>6752</v>
      </c>
      <c r="D2644" t="str" cm="1">
        <f t="array" ref="D26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44">
        <v>500000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 s="6">
        <f>Table1[[#This Row],[pledged]]/Table1[[#This Row],[goal]]</f>
        <v>0</v>
      </c>
      <c r="Q2644" s="12" t="e">
        <f>Table1[[#This Row],[pledged]]/Table1[[#This Row],[backers_count]]</f>
        <v>#DIV/0!</v>
      </c>
      <c r="R2644" t="s">
        <v>8319</v>
      </c>
      <c r="S2644" t="s">
        <v>8355</v>
      </c>
      <c r="T2644" s="17">
        <f>(((Table1[[#This Row],[launched_at]]/60)/60)/24)+DATE(1970,1,1)</f>
        <v>42536.246620370366</v>
      </c>
      <c r="U2644" s="17">
        <f>(((Table1[[#This Row],[deadline]]/60)/60)/24)+DATE(1970,1,1)</f>
        <v>42566.289583333331</v>
      </c>
    </row>
    <row r="2645" spans="1:21">
      <c r="A2645">
        <v>2643</v>
      </c>
      <c r="B2645" s="3" t="s">
        <v>2643</v>
      </c>
      <c r="C2645" s="3" t="s">
        <v>6753</v>
      </c>
      <c r="D2645" t="str" cm="1">
        <f t="array" ref="D26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45">
        <v>1000000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 s="6">
        <f>Table1[[#This Row],[pledged]]/Table1[[#This Row],[goal]]</f>
        <v>0.33559730999999998</v>
      </c>
      <c r="Q2645" s="12">
        <f>Table1[[#This Row],[pledged]]/Table1[[#This Row],[backers_count]]</f>
        <v>223.58248500999335</v>
      </c>
      <c r="R2645" t="s">
        <v>8319</v>
      </c>
      <c r="S2645" t="s">
        <v>8355</v>
      </c>
      <c r="T2645" s="17">
        <f>(((Table1[[#This Row],[launched_at]]/60)/60)/24)+DATE(1970,1,1)</f>
        <v>42689.582349537035</v>
      </c>
      <c r="U2645" s="17">
        <f>(((Table1[[#This Row],[deadline]]/60)/60)/24)+DATE(1970,1,1)</f>
        <v>42725.332638888889</v>
      </c>
    </row>
    <row r="2646" spans="1:21">
      <c r="A2646">
        <v>2644</v>
      </c>
      <c r="B2646" s="3" t="s">
        <v>2644</v>
      </c>
      <c r="C2646" s="3" t="s">
        <v>6754</v>
      </c>
      <c r="D2646" t="str" cm="1">
        <f t="array" ref="D26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46">
        <v>100000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 s="6">
        <f>Table1[[#This Row],[pledged]]/Table1[[#This Row],[goal]]</f>
        <v>2.053E-2</v>
      </c>
      <c r="Q2646" s="12">
        <f>Table1[[#This Row],[pledged]]/Table1[[#This Row],[backers_count]]</f>
        <v>39.480769230769234</v>
      </c>
      <c r="R2646" t="s">
        <v>8319</v>
      </c>
      <c r="S2646" t="s">
        <v>8355</v>
      </c>
      <c r="T2646" s="17">
        <f>(((Table1[[#This Row],[launched_at]]/60)/60)/24)+DATE(1970,1,1)</f>
        <v>42774.792071759264</v>
      </c>
      <c r="U2646" s="17">
        <f>(((Table1[[#This Row],[deadline]]/60)/60)/24)+DATE(1970,1,1)</f>
        <v>42804.792071759264</v>
      </c>
    </row>
    <row r="2647" spans="1:21">
      <c r="A2647">
        <v>2645</v>
      </c>
      <c r="B2647" s="3" t="s">
        <v>2645</v>
      </c>
      <c r="C2647" s="3" t="s">
        <v>6755</v>
      </c>
      <c r="D2647" t="str" cm="1">
        <f t="array" ref="D26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647">
        <v>20000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 s="6">
        <f>Table1[[#This Row],[pledged]]/Table1[[#This Row],[goal]]</f>
        <v>0.105</v>
      </c>
      <c r="Q2647" s="12">
        <f>Table1[[#This Row],[pledged]]/Table1[[#This Row],[backers_count]]</f>
        <v>91.304347826086953</v>
      </c>
      <c r="R2647" t="s">
        <v>8319</v>
      </c>
      <c r="S2647" t="s">
        <v>8355</v>
      </c>
      <c r="T2647" s="17">
        <f>(((Table1[[#This Row],[launched_at]]/60)/60)/24)+DATE(1970,1,1)</f>
        <v>41921.842627314814</v>
      </c>
      <c r="U2647" s="17">
        <f>(((Table1[[#This Row],[deadline]]/60)/60)/24)+DATE(1970,1,1)</f>
        <v>41951.884293981479</v>
      </c>
    </row>
    <row r="2648" spans="1:21">
      <c r="A2648">
        <v>2646</v>
      </c>
      <c r="B2648" s="3" t="s">
        <v>2646</v>
      </c>
      <c r="C2648" s="3" t="s">
        <v>6756</v>
      </c>
      <c r="D2648" t="str" cm="1">
        <f t="array" ref="D26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48">
        <v>500000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 s="6">
        <f>Table1[[#This Row],[pledged]]/Table1[[#This Row],[goal]]</f>
        <v>8.4172839999999999E-2</v>
      </c>
      <c r="Q2648" s="12">
        <f>Table1[[#This Row],[pledged]]/Table1[[#This Row],[backers_count]]</f>
        <v>78.666205607476627</v>
      </c>
      <c r="R2648" t="s">
        <v>8319</v>
      </c>
      <c r="S2648" t="s">
        <v>8355</v>
      </c>
      <c r="T2648" s="17">
        <f>(((Table1[[#This Row],[launched_at]]/60)/60)/24)+DATE(1970,1,1)</f>
        <v>42226.313298611116</v>
      </c>
      <c r="U2648" s="17">
        <f>(((Table1[[#This Row],[deadline]]/60)/60)/24)+DATE(1970,1,1)</f>
        <v>42256.313298611116</v>
      </c>
    </row>
    <row r="2649" spans="1:21">
      <c r="A2649">
        <v>2647</v>
      </c>
      <c r="B2649" s="3" t="s">
        <v>2647</v>
      </c>
      <c r="C2649" s="3" t="s">
        <v>6757</v>
      </c>
      <c r="D2649" t="str" cm="1">
        <f t="array" ref="D26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649">
        <v>2500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 s="6">
        <f>Table1[[#This Row],[pledged]]/Table1[[#This Row],[goal]]</f>
        <v>1.44E-2</v>
      </c>
      <c r="Q2649" s="12">
        <f>Table1[[#This Row],[pledged]]/Table1[[#This Row],[backers_count]]</f>
        <v>12</v>
      </c>
      <c r="R2649" t="s">
        <v>8319</v>
      </c>
      <c r="S2649" t="s">
        <v>8355</v>
      </c>
      <c r="T2649" s="17">
        <f>(((Table1[[#This Row],[launched_at]]/60)/60)/24)+DATE(1970,1,1)</f>
        <v>42200.261793981481</v>
      </c>
      <c r="U2649" s="17">
        <f>(((Table1[[#This Row],[deadline]]/60)/60)/24)+DATE(1970,1,1)</f>
        <v>42230.261793981481</v>
      </c>
    </row>
    <row r="2650" spans="1:21">
      <c r="A2650">
        <v>2648</v>
      </c>
      <c r="B2650" s="3" t="s">
        <v>2648</v>
      </c>
      <c r="C2650" s="3" t="s">
        <v>6758</v>
      </c>
      <c r="D2650" t="str" cm="1">
        <f t="array" ref="D26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650">
        <v>12000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 s="6">
        <f>Table1[[#This Row],[pledged]]/Table1[[#This Row],[goal]]</f>
        <v>8.8333333333333337E-3</v>
      </c>
      <c r="Q2650" s="12">
        <f>Table1[[#This Row],[pledged]]/Table1[[#This Row],[backers_count]]</f>
        <v>17.666666666666668</v>
      </c>
      <c r="R2650" t="s">
        <v>8319</v>
      </c>
      <c r="S2650" t="s">
        <v>8355</v>
      </c>
      <c r="T2650" s="17">
        <f>(((Table1[[#This Row],[launched_at]]/60)/60)/24)+DATE(1970,1,1)</f>
        <v>42408.714814814812</v>
      </c>
      <c r="U2650" s="17">
        <f>(((Table1[[#This Row],[deadline]]/60)/60)/24)+DATE(1970,1,1)</f>
        <v>42438.714814814812</v>
      </c>
    </row>
    <row r="2651" spans="1:21">
      <c r="A2651">
        <v>2649</v>
      </c>
      <c r="B2651" s="3" t="s">
        <v>2649</v>
      </c>
      <c r="C2651" s="3" t="s">
        <v>6759</v>
      </c>
      <c r="D2651" t="str" cm="1">
        <f t="array" ref="D26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51">
        <v>125000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 s="6">
        <f>Table1[[#This Row],[pledged]]/Table1[[#This Row],[goal]]</f>
        <v>9.9200000000000004E-4</v>
      </c>
      <c r="Q2651" s="12">
        <f>Table1[[#This Row],[pledged]]/Table1[[#This Row],[backers_count]]</f>
        <v>41.333333333333336</v>
      </c>
      <c r="R2651" t="s">
        <v>8319</v>
      </c>
      <c r="S2651" t="s">
        <v>8355</v>
      </c>
      <c r="T2651" s="17">
        <f>(((Table1[[#This Row],[launched_at]]/60)/60)/24)+DATE(1970,1,1)</f>
        <v>42341.99700231482</v>
      </c>
      <c r="U2651" s="17">
        <f>(((Table1[[#This Row],[deadline]]/60)/60)/24)+DATE(1970,1,1)</f>
        <v>42401.99700231482</v>
      </c>
    </row>
    <row r="2652" spans="1:21">
      <c r="A2652">
        <v>2650</v>
      </c>
      <c r="B2652" s="3" t="s">
        <v>2650</v>
      </c>
      <c r="C2652" s="3" t="s">
        <v>6760</v>
      </c>
      <c r="D2652" t="str" cm="1">
        <f t="array" ref="D26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52">
        <v>60000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 s="6">
        <f>Table1[[#This Row],[pledged]]/Table1[[#This Row],[goal]]</f>
        <v>5.966666666666667E-3</v>
      </c>
      <c r="Q2652" s="12">
        <f>Table1[[#This Row],[pledged]]/Table1[[#This Row],[backers_count]]</f>
        <v>71.599999999999994</v>
      </c>
      <c r="R2652" t="s">
        <v>8319</v>
      </c>
      <c r="S2652" t="s">
        <v>8355</v>
      </c>
      <c r="T2652" s="17">
        <f>(((Table1[[#This Row],[launched_at]]/60)/60)/24)+DATE(1970,1,1)</f>
        <v>42695.624340277776</v>
      </c>
      <c r="U2652" s="17">
        <f>(((Table1[[#This Row],[deadline]]/60)/60)/24)+DATE(1970,1,1)</f>
        <v>42725.624340277776</v>
      </c>
    </row>
    <row r="2653" spans="1:21">
      <c r="A2653">
        <v>2651</v>
      </c>
      <c r="B2653" s="3" t="s">
        <v>2651</v>
      </c>
      <c r="C2653" s="3" t="s">
        <v>6761</v>
      </c>
      <c r="D2653" t="str" cm="1">
        <f t="array" ref="D26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53">
        <v>280000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 s="6">
        <f>Table1[[#This Row],[pledged]]/Table1[[#This Row],[goal]]</f>
        <v>1.8689285714285714E-2</v>
      </c>
      <c r="Q2653" s="12">
        <f>Table1[[#This Row],[pledged]]/Table1[[#This Row],[backers_count]]</f>
        <v>307.8235294117647</v>
      </c>
      <c r="R2653" t="s">
        <v>8319</v>
      </c>
      <c r="S2653" t="s">
        <v>8355</v>
      </c>
      <c r="T2653" s="17">
        <f>(((Table1[[#This Row],[launched_at]]/60)/60)/24)+DATE(1970,1,1)</f>
        <v>42327.805659722217</v>
      </c>
      <c r="U2653" s="17">
        <f>(((Table1[[#This Row],[deadline]]/60)/60)/24)+DATE(1970,1,1)</f>
        <v>42355.805659722217</v>
      </c>
    </row>
    <row r="2654" spans="1:21">
      <c r="A2654">
        <v>2652</v>
      </c>
      <c r="B2654" s="3" t="s">
        <v>2652</v>
      </c>
      <c r="C2654" s="3" t="s">
        <v>6762</v>
      </c>
      <c r="D2654" t="str" cm="1">
        <f t="array" ref="D26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54">
        <v>100000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 s="6">
        <f>Table1[[#This Row],[pledged]]/Table1[[#This Row],[goal]]</f>
        <v>8.8500000000000002E-3</v>
      </c>
      <c r="Q2654" s="12">
        <f>Table1[[#This Row],[pledged]]/Table1[[#This Row],[backers_count]]</f>
        <v>80.454545454545453</v>
      </c>
      <c r="R2654" t="s">
        <v>8319</v>
      </c>
      <c r="S2654" t="s">
        <v>8355</v>
      </c>
      <c r="T2654" s="17">
        <f>(((Table1[[#This Row],[launched_at]]/60)/60)/24)+DATE(1970,1,1)</f>
        <v>41953.158854166672</v>
      </c>
      <c r="U2654" s="17">
        <f>(((Table1[[#This Row],[deadline]]/60)/60)/24)+DATE(1970,1,1)</f>
        <v>41983.158854166672</v>
      </c>
    </row>
    <row r="2655" spans="1:21">
      <c r="A2655">
        <v>2653</v>
      </c>
      <c r="B2655" s="3" t="s">
        <v>2653</v>
      </c>
      <c r="C2655" s="3" t="s">
        <v>6763</v>
      </c>
      <c r="D2655" t="str" cm="1">
        <f t="array" ref="D26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55">
        <v>51000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 s="6">
        <f>Table1[[#This Row],[pledged]]/Table1[[#This Row],[goal]]</f>
        <v>0.1152156862745098</v>
      </c>
      <c r="Q2655" s="12">
        <f>Table1[[#This Row],[pledged]]/Table1[[#This Row],[backers_count]]</f>
        <v>83.942857142857136</v>
      </c>
      <c r="R2655" t="s">
        <v>8319</v>
      </c>
      <c r="S2655" t="s">
        <v>8355</v>
      </c>
      <c r="T2655" s="17">
        <f>(((Table1[[#This Row],[launched_at]]/60)/60)/24)+DATE(1970,1,1)</f>
        <v>41771.651932870373</v>
      </c>
      <c r="U2655" s="17">
        <f>(((Table1[[#This Row],[deadline]]/60)/60)/24)+DATE(1970,1,1)</f>
        <v>41803.166666666664</v>
      </c>
    </row>
    <row r="2656" spans="1:21">
      <c r="A2656">
        <v>2654</v>
      </c>
      <c r="B2656" s="3" t="s">
        <v>2654</v>
      </c>
      <c r="C2656" s="3" t="s">
        <v>6764</v>
      </c>
      <c r="D2656" t="str" cm="1">
        <f t="array" ref="D26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56">
        <v>100000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 s="6">
        <f>Table1[[#This Row],[pledged]]/Table1[[#This Row],[goal]]</f>
        <v>5.1000000000000004E-4</v>
      </c>
      <c r="Q2656" s="12">
        <f>Table1[[#This Row],[pledged]]/Table1[[#This Row],[backers_count]]</f>
        <v>8.5</v>
      </c>
      <c r="R2656" t="s">
        <v>8319</v>
      </c>
      <c r="S2656" t="s">
        <v>8355</v>
      </c>
      <c r="T2656" s="17">
        <f>(((Table1[[#This Row],[launched_at]]/60)/60)/24)+DATE(1970,1,1)</f>
        <v>42055.600995370376</v>
      </c>
      <c r="U2656" s="17">
        <f>(((Table1[[#This Row],[deadline]]/60)/60)/24)+DATE(1970,1,1)</f>
        <v>42115.559328703705</v>
      </c>
    </row>
    <row r="2657" spans="1:21">
      <c r="A2657">
        <v>2655</v>
      </c>
      <c r="B2657" s="3" t="s">
        <v>2655</v>
      </c>
      <c r="C2657" s="3" t="s">
        <v>6765</v>
      </c>
      <c r="D2657" t="str" cm="1">
        <f t="array" ref="D26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657">
        <v>15000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 s="6">
        <f>Table1[[#This Row],[pledged]]/Table1[[#This Row],[goal]]</f>
        <v>0.21033333333333334</v>
      </c>
      <c r="Q2657" s="12">
        <f>Table1[[#This Row],[pledged]]/Table1[[#This Row],[backers_count]]</f>
        <v>73.372093023255815</v>
      </c>
      <c r="R2657" t="s">
        <v>8319</v>
      </c>
      <c r="S2657" t="s">
        <v>8355</v>
      </c>
      <c r="T2657" s="17">
        <f>(((Table1[[#This Row],[launched_at]]/60)/60)/24)+DATE(1970,1,1)</f>
        <v>42381.866284722222</v>
      </c>
      <c r="U2657" s="17">
        <f>(((Table1[[#This Row],[deadline]]/60)/60)/24)+DATE(1970,1,1)</f>
        <v>42409.833333333328</v>
      </c>
    </row>
    <row r="2658" spans="1:21">
      <c r="A2658">
        <v>2656</v>
      </c>
      <c r="B2658" s="3" t="s">
        <v>2656</v>
      </c>
      <c r="C2658" s="3" t="s">
        <v>6766</v>
      </c>
      <c r="D2658" t="str" cm="1">
        <f t="array" ref="D26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58">
        <v>150000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 s="6">
        <f>Table1[[#This Row],[pledged]]/Table1[[#This Row],[goal]]</f>
        <v>0.11436666666666667</v>
      </c>
      <c r="Q2658" s="12">
        <f>Table1[[#This Row],[pledged]]/Table1[[#This Row],[backers_count]]</f>
        <v>112.86184210526316</v>
      </c>
      <c r="R2658" t="s">
        <v>8319</v>
      </c>
      <c r="S2658" t="s">
        <v>8355</v>
      </c>
      <c r="T2658" s="17">
        <f>(((Table1[[#This Row],[launched_at]]/60)/60)/24)+DATE(1970,1,1)</f>
        <v>42767.688518518517</v>
      </c>
      <c r="U2658" s="17">
        <f>(((Table1[[#This Row],[deadline]]/60)/60)/24)+DATE(1970,1,1)</f>
        <v>42806.791666666672</v>
      </c>
    </row>
    <row r="2659" spans="1:21">
      <c r="A2659">
        <v>2657</v>
      </c>
      <c r="B2659" s="3" t="s">
        <v>2657</v>
      </c>
      <c r="C2659" s="3" t="s">
        <v>6767</v>
      </c>
      <c r="D2659" t="str" cm="1">
        <f t="array" ref="D26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659">
        <v>30000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 s="6">
        <f>Table1[[#This Row],[pledged]]/Table1[[#This Row],[goal]]</f>
        <v>0.18737933333333334</v>
      </c>
      <c r="Q2659" s="12">
        <f>Table1[[#This Row],[pledged]]/Table1[[#This Row],[backers_count]]</f>
        <v>95.277627118644077</v>
      </c>
      <c r="R2659" t="s">
        <v>8319</v>
      </c>
      <c r="S2659" t="s">
        <v>8355</v>
      </c>
      <c r="T2659" s="17">
        <f>(((Table1[[#This Row],[launched_at]]/60)/60)/24)+DATE(1970,1,1)</f>
        <v>42551.928854166668</v>
      </c>
      <c r="U2659" s="17">
        <f>(((Table1[[#This Row],[deadline]]/60)/60)/24)+DATE(1970,1,1)</f>
        <v>42585.0625</v>
      </c>
    </row>
    <row r="2660" spans="1:21">
      <c r="A2660">
        <v>2658</v>
      </c>
      <c r="B2660" s="3" t="s">
        <v>2658</v>
      </c>
      <c r="C2660" s="3" t="s">
        <v>6768</v>
      </c>
      <c r="D2660" t="str" cm="1">
        <f t="array" ref="D26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60">
        <v>98000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 s="6">
        <f>Table1[[#This Row],[pledged]]/Table1[[#This Row],[goal]]</f>
        <v>9.2857142857142856E-4</v>
      </c>
      <c r="Q2660" s="12">
        <f>Table1[[#This Row],[pledged]]/Table1[[#This Row],[backers_count]]</f>
        <v>22.75</v>
      </c>
      <c r="R2660" t="s">
        <v>8319</v>
      </c>
      <c r="S2660" t="s">
        <v>8355</v>
      </c>
      <c r="T2660" s="17">
        <f>(((Table1[[#This Row],[launched_at]]/60)/60)/24)+DATE(1970,1,1)</f>
        <v>42551.884189814817</v>
      </c>
      <c r="U2660" s="17">
        <f>(((Table1[[#This Row],[deadline]]/60)/60)/24)+DATE(1970,1,1)</f>
        <v>42581.884189814817</v>
      </c>
    </row>
    <row r="2661" spans="1:21">
      <c r="A2661">
        <v>2659</v>
      </c>
      <c r="B2661" s="3" t="s">
        <v>2659</v>
      </c>
      <c r="C2661" s="3" t="s">
        <v>6769</v>
      </c>
      <c r="D2661" t="str" cm="1">
        <f t="array" ref="D26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2661">
        <v>49000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 s="6">
        <f>Table1[[#This Row],[pledged]]/Table1[[#This Row],[goal]]</f>
        <v>2.720408163265306E-2</v>
      </c>
      <c r="Q2661" s="12">
        <f>Table1[[#This Row],[pledged]]/Table1[[#This Row],[backers_count]]</f>
        <v>133.30000000000001</v>
      </c>
      <c r="R2661" t="s">
        <v>8319</v>
      </c>
      <c r="S2661" t="s">
        <v>8355</v>
      </c>
      <c r="T2661" s="17">
        <f>(((Table1[[#This Row],[launched_at]]/60)/60)/24)+DATE(1970,1,1)</f>
        <v>42082.069560185191</v>
      </c>
      <c r="U2661" s="17">
        <f>(((Table1[[#This Row],[deadline]]/60)/60)/24)+DATE(1970,1,1)</f>
        <v>42112.069560185191</v>
      </c>
    </row>
    <row r="2662" spans="1:21">
      <c r="A2662">
        <v>2660</v>
      </c>
      <c r="B2662" s="3" t="s">
        <v>2660</v>
      </c>
      <c r="C2662" s="3" t="s">
        <v>6770</v>
      </c>
      <c r="D2662" t="str" cm="1">
        <f t="array" ref="D26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662">
        <v>20000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 s="6">
        <f>Table1[[#This Row],[pledged]]/Table1[[#This Row],[goal]]</f>
        <v>9.5E-4</v>
      </c>
      <c r="Q2662" s="12">
        <f>Table1[[#This Row],[pledged]]/Table1[[#This Row],[backers_count]]</f>
        <v>3.8</v>
      </c>
      <c r="R2662" t="s">
        <v>8319</v>
      </c>
      <c r="S2662" t="s">
        <v>8355</v>
      </c>
      <c r="T2662" s="17">
        <f>(((Table1[[#This Row],[launched_at]]/60)/60)/24)+DATE(1970,1,1)</f>
        <v>42272.713171296295</v>
      </c>
      <c r="U2662" s="17">
        <f>(((Table1[[#This Row],[deadline]]/60)/60)/24)+DATE(1970,1,1)</f>
        <v>42332.754837962959</v>
      </c>
    </row>
    <row r="2663" spans="1:21">
      <c r="A2663">
        <v>2661</v>
      </c>
      <c r="B2663" s="3" t="s">
        <v>2661</v>
      </c>
      <c r="C2663" s="3" t="s">
        <v>6771</v>
      </c>
      <c r="D2663" t="str" cm="1">
        <f t="array" ref="D26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663">
        <v>5000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 s="6">
        <f>Table1[[#This Row],[pledged]]/Table1[[#This Row],[goal]]</f>
        <v>1.0289999999999999</v>
      </c>
      <c r="Q2663" s="12">
        <f>Table1[[#This Row],[pledged]]/Table1[[#This Row],[backers_count]]</f>
        <v>85.75</v>
      </c>
      <c r="R2663" t="s">
        <v>8319</v>
      </c>
      <c r="S2663" t="s">
        <v>8356</v>
      </c>
      <c r="T2663" s="17">
        <f>(((Table1[[#This Row],[launched_at]]/60)/60)/24)+DATE(1970,1,1)</f>
        <v>41542.958449074074</v>
      </c>
      <c r="U2663" s="17">
        <f>(((Table1[[#This Row],[deadline]]/60)/60)/24)+DATE(1970,1,1)</f>
        <v>41572.958449074074</v>
      </c>
    </row>
    <row r="2664" spans="1:21">
      <c r="A2664">
        <v>2662</v>
      </c>
      <c r="B2664" s="3" t="s">
        <v>2662</v>
      </c>
      <c r="C2664" s="3" t="s">
        <v>6772</v>
      </c>
      <c r="D2664" t="str" cm="1">
        <f t="array" ref="D26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664">
        <v>20000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 s="6">
        <f>Table1[[#This Row],[pledged]]/Table1[[#This Row],[goal]]</f>
        <v>1.0680000000000001</v>
      </c>
      <c r="Q2664" s="12">
        <f>Table1[[#This Row],[pledged]]/Table1[[#This Row],[backers_count]]</f>
        <v>267</v>
      </c>
      <c r="R2664" t="s">
        <v>8319</v>
      </c>
      <c r="S2664" t="s">
        <v>8356</v>
      </c>
      <c r="T2664" s="17">
        <f>(((Table1[[#This Row],[launched_at]]/60)/60)/24)+DATE(1970,1,1)</f>
        <v>42207.746678240743</v>
      </c>
      <c r="U2664" s="17">
        <f>(((Table1[[#This Row],[deadline]]/60)/60)/24)+DATE(1970,1,1)</f>
        <v>42237.746678240743</v>
      </c>
    </row>
    <row r="2665" spans="1:21">
      <c r="A2665">
        <v>2663</v>
      </c>
      <c r="B2665" s="3" t="s">
        <v>2663</v>
      </c>
      <c r="C2665" s="3" t="s">
        <v>6773</v>
      </c>
      <c r="D2665" t="str" cm="1">
        <f t="array" ref="D26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665">
        <v>20000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 s="6">
        <f>Table1[[#This Row],[pledged]]/Table1[[#This Row],[goal]]</f>
        <v>1.0459624999999999</v>
      </c>
      <c r="Q2665" s="12">
        <f>Table1[[#This Row],[pledged]]/Table1[[#This Row],[backers_count]]</f>
        <v>373.55803571428572</v>
      </c>
      <c r="R2665" t="s">
        <v>8319</v>
      </c>
      <c r="S2665" t="s">
        <v>8356</v>
      </c>
      <c r="T2665" s="17">
        <f>(((Table1[[#This Row],[launched_at]]/60)/60)/24)+DATE(1970,1,1)</f>
        <v>42222.622766203705</v>
      </c>
      <c r="U2665" s="17">
        <f>(((Table1[[#This Row],[deadline]]/60)/60)/24)+DATE(1970,1,1)</f>
        <v>42251.625</v>
      </c>
    </row>
    <row r="2666" spans="1:21">
      <c r="A2666">
        <v>2664</v>
      </c>
      <c r="B2666" s="3" t="s">
        <v>2664</v>
      </c>
      <c r="C2666" s="3" t="s">
        <v>6774</v>
      </c>
      <c r="D2666" t="str" cm="1">
        <f t="array" ref="D26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666">
        <v>17500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 s="6">
        <f>Table1[[#This Row],[pledged]]/Table1[[#This Row],[goal]]</f>
        <v>1.0342857142857143</v>
      </c>
      <c r="Q2666" s="12">
        <f>Table1[[#This Row],[pledged]]/Table1[[#This Row],[backers_count]]</f>
        <v>174.03846153846155</v>
      </c>
      <c r="R2666" t="s">
        <v>8319</v>
      </c>
      <c r="S2666" t="s">
        <v>8356</v>
      </c>
      <c r="T2666" s="17">
        <f>(((Table1[[#This Row],[launched_at]]/60)/60)/24)+DATE(1970,1,1)</f>
        <v>42313.02542824074</v>
      </c>
      <c r="U2666" s="17">
        <f>(((Table1[[#This Row],[deadline]]/60)/60)/24)+DATE(1970,1,1)</f>
        <v>42347.290972222225</v>
      </c>
    </row>
    <row r="2667" spans="1:21">
      <c r="A2667">
        <v>2665</v>
      </c>
      <c r="B2667" s="3" t="s">
        <v>2665</v>
      </c>
      <c r="C2667" s="3" t="s">
        <v>6775</v>
      </c>
      <c r="D2667" t="str" cm="1">
        <f t="array" ref="D26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667">
        <v>3500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 s="6">
        <f>Table1[[#This Row],[pledged]]/Table1[[#This Row],[goal]]</f>
        <v>1.2314285714285715</v>
      </c>
      <c r="Q2667" s="12">
        <f>Table1[[#This Row],[pledged]]/Table1[[#This Row],[backers_count]]</f>
        <v>93.695652173913047</v>
      </c>
      <c r="R2667" t="s">
        <v>8319</v>
      </c>
      <c r="S2667" t="s">
        <v>8356</v>
      </c>
      <c r="T2667" s="17">
        <f>(((Table1[[#This Row],[launched_at]]/60)/60)/24)+DATE(1970,1,1)</f>
        <v>42083.895532407405</v>
      </c>
      <c r="U2667" s="17">
        <f>(((Table1[[#This Row],[deadline]]/60)/60)/24)+DATE(1970,1,1)</f>
        <v>42128.895532407405</v>
      </c>
    </row>
    <row r="2668" spans="1:21">
      <c r="A2668">
        <v>2666</v>
      </c>
      <c r="B2668" s="3" t="s">
        <v>2666</v>
      </c>
      <c r="C2668" s="3" t="s">
        <v>6776</v>
      </c>
      <c r="D2668" t="str" cm="1">
        <f t="array" ref="D26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668">
        <v>10000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 s="6">
        <f>Table1[[#This Row],[pledged]]/Table1[[#This Row],[goal]]</f>
        <v>1.592951</v>
      </c>
      <c r="Q2668" s="12">
        <f>Table1[[#This Row],[pledged]]/Table1[[#This Row],[backers_count]]</f>
        <v>77.327718446601949</v>
      </c>
      <c r="R2668" t="s">
        <v>8319</v>
      </c>
      <c r="S2668" t="s">
        <v>8356</v>
      </c>
      <c r="T2668" s="17">
        <f>(((Table1[[#This Row],[launched_at]]/60)/60)/24)+DATE(1970,1,1)</f>
        <v>42235.764340277776</v>
      </c>
      <c r="U2668" s="17">
        <f>(((Table1[[#This Row],[deadline]]/60)/60)/24)+DATE(1970,1,1)</f>
        <v>42272.875</v>
      </c>
    </row>
    <row r="2669" spans="1:21">
      <c r="A2669">
        <v>2667</v>
      </c>
      <c r="B2669" s="3" t="s">
        <v>2667</v>
      </c>
      <c r="C2669" s="3" t="s">
        <v>6777</v>
      </c>
      <c r="D2669" t="str" cm="1">
        <f t="array" ref="D26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669">
        <v>1500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 s="6">
        <f>Table1[[#This Row],[pledged]]/Table1[[#This Row],[goal]]</f>
        <v>1.1066666666666667</v>
      </c>
      <c r="Q2669" s="12">
        <f>Table1[[#This Row],[pledged]]/Table1[[#This Row],[backers_count]]</f>
        <v>92.222222222222229</v>
      </c>
      <c r="R2669" t="s">
        <v>8319</v>
      </c>
      <c r="S2669" t="s">
        <v>8356</v>
      </c>
      <c r="T2669" s="17">
        <f>(((Table1[[#This Row],[launched_at]]/60)/60)/24)+DATE(1970,1,1)</f>
        <v>42380.926111111112</v>
      </c>
      <c r="U2669" s="17">
        <f>(((Table1[[#This Row],[deadline]]/60)/60)/24)+DATE(1970,1,1)</f>
        <v>42410.926111111112</v>
      </c>
    </row>
    <row r="2670" spans="1:21" ht="28.8">
      <c r="A2670">
        <v>2668</v>
      </c>
      <c r="B2670" s="3" t="s">
        <v>2668</v>
      </c>
      <c r="C2670" s="3" t="s">
        <v>6778</v>
      </c>
      <c r="D2670" t="str" cm="1">
        <f t="array" ref="D26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670">
        <v>1000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 s="6">
        <f>Table1[[#This Row],[pledged]]/Table1[[#This Row],[goal]]</f>
        <v>1.7070000000000001</v>
      </c>
      <c r="Q2670" s="12">
        <f>Table1[[#This Row],[pledged]]/Table1[[#This Row],[backers_count]]</f>
        <v>60.964285714285715</v>
      </c>
      <c r="R2670" t="s">
        <v>8319</v>
      </c>
      <c r="S2670" t="s">
        <v>8356</v>
      </c>
      <c r="T2670" s="17">
        <f>(((Table1[[#This Row],[launched_at]]/60)/60)/24)+DATE(1970,1,1)</f>
        <v>42275.588715277772</v>
      </c>
      <c r="U2670" s="17">
        <f>(((Table1[[#This Row],[deadline]]/60)/60)/24)+DATE(1970,1,1)</f>
        <v>42317.60555555555</v>
      </c>
    </row>
    <row r="2671" spans="1:21">
      <c r="A2671">
        <v>2669</v>
      </c>
      <c r="B2671" s="3" t="s">
        <v>2669</v>
      </c>
      <c r="C2671" s="3" t="s">
        <v>6779</v>
      </c>
      <c r="D2671" t="str" cm="1">
        <f t="array" ref="D26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671">
        <v>800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 s="6">
        <f>Table1[[#This Row],[pledged]]/Table1[[#This Row],[goal]]</f>
        <v>1.25125</v>
      </c>
      <c r="Q2671" s="12">
        <f>Table1[[#This Row],[pledged]]/Table1[[#This Row],[backers_count]]</f>
        <v>91</v>
      </c>
      <c r="R2671" t="s">
        <v>8319</v>
      </c>
      <c r="S2671" t="s">
        <v>8356</v>
      </c>
      <c r="T2671" s="17">
        <f>(((Table1[[#This Row],[launched_at]]/60)/60)/24)+DATE(1970,1,1)</f>
        <v>42319.035833333335</v>
      </c>
      <c r="U2671" s="17">
        <f>(((Table1[[#This Row],[deadline]]/60)/60)/24)+DATE(1970,1,1)</f>
        <v>42379.035833333335</v>
      </c>
    </row>
    <row r="2672" spans="1:21">
      <c r="A2672">
        <v>2670</v>
      </c>
      <c r="B2672" s="3" t="s">
        <v>2670</v>
      </c>
      <c r="C2672" s="3" t="s">
        <v>6780</v>
      </c>
      <c r="D2672" t="str" cm="1">
        <f t="array" ref="D26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672">
        <v>38888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 s="6">
        <f>Table1[[#This Row],[pledged]]/Table1[[#This Row],[goal]]</f>
        <v>6.4158609339642042E-2</v>
      </c>
      <c r="Q2672" s="12">
        <f>Table1[[#This Row],[pledged]]/Table1[[#This Row],[backers_count]]</f>
        <v>41.583333333333336</v>
      </c>
      <c r="R2672" t="s">
        <v>8319</v>
      </c>
      <c r="S2672" t="s">
        <v>8356</v>
      </c>
      <c r="T2672" s="17">
        <f>(((Table1[[#This Row],[launched_at]]/60)/60)/24)+DATE(1970,1,1)</f>
        <v>41821.020601851851</v>
      </c>
      <c r="U2672" s="17">
        <f>(((Table1[[#This Row],[deadline]]/60)/60)/24)+DATE(1970,1,1)</f>
        <v>41849.020601851851</v>
      </c>
    </row>
    <row r="2673" spans="1:21">
      <c r="A2673">
        <v>2671</v>
      </c>
      <c r="B2673" s="3" t="s">
        <v>2671</v>
      </c>
      <c r="C2673" s="3" t="s">
        <v>6781</v>
      </c>
      <c r="D2673" t="str" cm="1">
        <f t="array" ref="D26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673">
        <v>25000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 s="6">
        <f>Table1[[#This Row],[pledged]]/Table1[[#This Row],[goal]]</f>
        <v>0.11344</v>
      </c>
      <c r="Q2673" s="12">
        <f>Table1[[#This Row],[pledged]]/Table1[[#This Row],[backers_count]]</f>
        <v>33.761904761904759</v>
      </c>
      <c r="R2673" t="s">
        <v>8319</v>
      </c>
      <c r="S2673" t="s">
        <v>8356</v>
      </c>
      <c r="T2673" s="17">
        <f>(((Table1[[#This Row],[launched_at]]/60)/60)/24)+DATE(1970,1,1)</f>
        <v>41962.749027777783</v>
      </c>
      <c r="U2673" s="17">
        <f>(((Table1[[#This Row],[deadline]]/60)/60)/24)+DATE(1970,1,1)</f>
        <v>41992.818055555559</v>
      </c>
    </row>
    <row r="2674" spans="1:21">
      <c r="A2674">
        <v>2672</v>
      </c>
      <c r="B2674" s="3" t="s">
        <v>2672</v>
      </c>
      <c r="C2674" s="3" t="s">
        <v>6782</v>
      </c>
      <c r="D2674" t="str" cm="1">
        <f t="array" ref="D26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674">
        <v>10000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 s="6">
        <f>Table1[[#This Row],[pledged]]/Table1[[#This Row],[goal]]</f>
        <v>0.33189999999999997</v>
      </c>
      <c r="Q2674" s="12">
        <f>Table1[[#This Row],[pledged]]/Table1[[#This Row],[backers_count]]</f>
        <v>70.61702127659575</v>
      </c>
      <c r="R2674" t="s">
        <v>8319</v>
      </c>
      <c r="S2674" t="s">
        <v>8356</v>
      </c>
      <c r="T2674" s="17">
        <f>(((Table1[[#This Row],[launched_at]]/60)/60)/24)+DATE(1970,1,1)</f>
        <v>42344.884143518517</v>
      </c>
      <c r="U2674" s="17">
        <f>(((Table1[[#This Row],[deadline]]/60)/60)/24)+DATE(1970,1,1)</f>
        <v>42366.25</v>
      </c>
    </row>
    <row r="2675" spans="1:21">
      <c r="A2675">
        <v>2673</v>
      </c>
      <c r="B2675" s="3" t="s">
        <v>2673</v>
      </c>
      <c r="C2675" s="3" t="s">
        <v>6783</v>
      </c>
      <c r="D2675" t="str" cm="1">
        <f t="array" ref="D26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2675">
        <v>40000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 s="6">
        <f>Table1[[#This Row],[pledged]]/Table1[[#This Row],[goal]]</f>
        <v>0.27579999999999999</v>
      </c>
      <c r="Q2675" s="12">
        <f>Table1[[#This Row],[pledged]]/Table1[[#This Row],[backers_count]]</f>
        <v>167.15151515151516</v>
      </c>
      <c r="R2675" t="s">
        <v>8319</v>
      </c>
      <c r="S2675" t="s">
        <v>8356</v>
      </c>
      <c r="T2675" s="17">
        <f>(((Table1[[#This Row],[launched_at]]/60)/60)/24)+DATE(1970,1,1)</f>
        <v>41912.541655092595</v>
      </c>
      <c r="U2675" s="17">
        <f>(((Table1[[#This Row],[deadline]]/60)/60)/24)+DATE(1970,1,1)</f>
        <v>41941.947916666664</v>
      </c>
    </row>
    <row r="2676" spans="1:21" ht="28.8">
      <c r="A2676">
        <v>2674</v>
      </c>
      <c r="B2676" s="3" t="s">
        <v>2674</v>
      </c>
      <c r="C2676" s="3" t="s">
        <v>6784</v>
      </c>
      <c r="D2676" t="str" cm="1">
        <f t="array" ref="D26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676">
        <v>35000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 s="6">
        <f>Table1[[#This Row],[pledged]]/Table1[[#This Row],[goal]]</f>
        <v>0.62839999999999996</v>
      </c>
      <c r="Q2676" s="12">
        <f>Table1[[#This Row],[pledged]]/Table1[[#This Row],[backers_count]]</f>
        <v>128.61988304093566</v>
      </c>
      <c r="R2676" t="s">
        <v>8319</v>
      </c>
      <c r="S2676" t="s">
        <v>8356</v>
      </c>
      <c r="T2676" s="17">
        <f>(((Table1[[#This Row],[launched_at]]/60)/60)/24)+DATE(1970,1,1)</f>
        <v>42529.632754629631</v>
      </c>
      <c r="U2676" s="17">
        <f>(((Table1[[#This Row],[deadline]]/60)/60)/24)+DATE(1970,1,1)</f>
        <v>42556.207638888889</v>
      </c>
    </row>
    <row r="2677" spans="1:21">
      <c r="A2677">
        <v>2675</v>
      </c>
      <c r="B2677" s="3" t="s">
        <v>2675</v>
      </c>
      <c r="C2677" s="3" t="s">
        <v>6785</v>
      </c>
      <c r="D2677" t="str" cm="1">
        <f t="array" ref="D26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677">
        <v>25000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 s="6">
        <f>Table1[[#This Row],[pledged]]/Table1[[#This Row],[goal]]</f>
        <v>7.5880000000000003E-2</v>
      </c>
      <c r="Q2677" s="12">
        <f>Table1[[#This Row],[pledged]]/Table1[[#This Row],[backers_count]]</f>
        <v>65.41379310344827</v>
      </c>
      <c r="R2677" t="s">
        <v>8319</v>
      </c>
      <c r="S2677" t="s">
        <v>8356</v>
      </c>
      <c r="T2677" s="17">
        <f>(((Table1[[#This Row],[launched_at]]/60)/60)/24)+DATE(1970,1,1)</f>
        <v>41923.857511574075</v>
      </c>
      <c r="U2677" s="17">
        <f>(((Table1[[#This Row],[deadline]]/60)/60)/24)+DATE(1970,1,1)</f>
        <v>41953.899178240739</v>
      </c>
    </row>
    <row r="2678" spans="1:21">
      <c r="A2678">
        <v>2676</v>
      </c>
      <c r="B2678" s="3" t="s">
        <v>2676</v>
      </c>
      <c r="C2678" s="3" t="s">
        <v>6786</v>
      </c>
      <c r="D2678" t="str" cm="1">
        <f t="array" ref="D26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678">
        <v>2100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 s="6">
        <f>Table1[[#This Row],[pledged]]/Table1[[#This Row],[goal]]</f>
        <v>0.50380952380952382</v>
      </c>
      <c r="Q2678" s="12">
        <f>Table1[[#This Row],[pledged]]/Table1[[#This Row],[backers_count]]</f>
        <v>117.55555555555556</v>
      </c>
      <c r="R2678" t="s">
        <v>8319</v>
      </c>
      <c r="S2678" t="s">
        <v>8356</v>
      </c>
      <c r="T2678" s="17">
        <f>(((Table1[[#This Row],[launched_at]]/60)/60)/24)+DATE(1970,1,1)</f>
        <v>42482.624699074076</v>
      </c>
      <c r="U2678" s="17">
        <f>(((Table1[[#This Row],[deadline]]/60)/60)/24)+DATE(1970,1,1)</f>
        <v>42512.624699074076</v>
      </c>
    </row>
    <row r="2679" spans="1:21">
      <c r="A2679">
        <v>2677</v>
      </c>
      <c r="B2679" s="3" t="s">
        <v>2677</v>
      </c>
      <c r="C2679" s="3" t="s">
        <v>6787</v>
      </c>
      <c r="D2679" t="str" cm="1">
        <f t="array" ref="D26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679">
        <v>19500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 s="6">
        <f>Table1[[#This Row],[pledged]]/Table1[[#This Row],[goal]]</f>
        <v>0.17512820512820512</v>
      </c>
      <c r="Q2679" s="12">
        <f>Table1[[#This Row],[pledged]]/Table1[[#This Row],[backers_count]]</f>
        <v>126.48148148148148</v>
      </c>
      <c r="R2679" t="s">
        <v>8319</v>
      </c>
      <c r="S2679" t="s">
        <v>8356</v>
      </c>
      <c r="T2679" s="17">
        <f>(((Table1[[#This Row],[launched_at]]/60)/60)/24)+DATE(1970,1,1)</f>
        <v>41793.029432870368</v>
      </c>
      <c r="U2679" s="17">
        <f>(((Table1[[#This Row],[deadline]]/60)/60)/24)+DATE(1970,1,1)</f>
        <v>41823.029432870368</v>
      </c>
    </row>
    <row r="2680" spans="1:21">
      <c r="A2680">
        <v>2678</v>
      </c>
      <c r="B2680" s="3" t="s">
        <v>2678</v>
      </c>
      <c r="C2680" s="3" t="s">
        <v>6788</v>
      </c>
      <c r="D2680" t="str" cm="1">
        <f t="array" ref="D26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80">
        <v>8000000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 s="6">
        <f>Table1[[#This Row],[pledged]]/Table1[[#This Row],[goal]]</f>
        <v>1.3750000000000001E-4</v>
      </c>
      <c r="Q2680" s="12">
        <f>Table1[[#This Row],[pledged]]/Table1[[#This Row],[backers_count]]</f>
        <v>550</v>
      </c>
      <c r="R2680" t="s">
        <v>8319</v>
      </c>
      <c r="S2680" t="s">
        <v>8356</v>
      </c>
      <c r="T2680" s="17">
        <f>(((Table1[[#This Row],[launched_at]]/60)/60)/24)+DATE(1970,1,1)</f>
        <v>42241.798206018517</v>
      </c>
      <c r="U2680" s="17">
        <f>(((Table1[[#This Row],[deadline]]/60)/60)/24)+DATE(1970,1,1)</f>
        <v>42271.798206018517</v>
      </c>
    </row>
    <row r="2681" spans="1:21">
      <c r="A2681">
        <v>2679</v>
      </c>
      <c r="B2681" s="3" t="s">
        <v>2679</v>
      </c>
      <c r="C2681" s="3" t="s">
        <v>6789</v>
      </c>
      <c r="D2681" t="str" cm="1">
        <f t="array" ref="D26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2681">
        <v>40000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 s="6">
        <f>Table1[[#This Row],[pledged]]/Table1[[#This Row],[goal]]</f>
        <v>3.3E-3</v>
      </c>
      <c r="Q2681" s="12">
        <f>Table1[[#This Row],[pledged]]/Table1[[#This Row],[backers_count]]</f>
        <v>44</v>
      </c>
      <c r="R2681" t="s">
        <v>8319</v>
      </c>
      <c r="S2681" t="s">
        <v>8356</v>
      </c>
      <c r="T2681" s="17">
        <f>(((Table1[[#This Row],[launched_at]]/60)/60)/24)+DATE(1970,1,1)</f>
        <v>42033.001087962963</v>
      </c>
      <c r="U2681" s="17">
        <f>(((Table1[[#This Row],[deadline]]/60)/60)/24)+DATE(1970,1,1)</f>
        <v>42063.001087962963</v>
      </c>
    </row>
    <row r="2682" spans="1:21">
      <c r="A2682">
        <v>2680</v>
      </c>
      <c r="B2682" s="3" t="s">
        <v>2680</v>
      </c>
      <c r="C2682" s="3" t="s">
        <v>6790</v>
      </c>
      <c r="D2682" t="str" cm="1">
        <f t="array" ref="D26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682">
        <v>32000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 s="6">
        <f>Table1[[#This Row],[pledged]]/Table1[[#This Row],[goal]]</f>
        <v>8.6250000000000007E-3</v>
      </c>
      <c r="Q2682" s="12">
        <f>Table1[[#This Row],[pledged]]/Table1[[#This Row],[backers_count]]</f>
        <v>69</v>
      </c>
      <c r="R2682" t="s">
        <v>8319</v>
      </c>
      <c r="S2682" t="s">
        <v>8356</v>
      </c>
      <c r="T2682" s="17">
        <f>(((Table1[[#This Row],[launched_at]]/60)/60)/24)+DATE(1970,1,1)</f>
        <v>42436.211701388893</v>
      </c>
      <c r="U2682" s="17">
        <f>(((Table1[[#This Row],[deadline]]/60)/60)/24)+DATE(1970,1,1)</f>
        <v>42466.170034722221</v>
      </c>
    </row>
    <row r="2683" spans="1:21">
      <c r="A2683">
        <v>2681</v>
      </c>
      <c r="B2683" s="3" t="s">
        <v>2681</v>
      </c>
      <c r="C2683" s="3" t="s">
        <v>6791</v>
      </c>
      <c r="D2683" t="str" cm="1">
        <f t="array" ref="D26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683">
        <v>8000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 s="6">
        <f>Table1[[#This Row],[pledged]]/Table1[[#This Row],[goal]]</f>
        <v>6.875E-3</v>
      </c>
      <c r="Q2683" s="12">
        <f>Table1[[#This Row],[pledged]]/Table1[[#This Row],[backers_count]]</f>
        <v>27.5</v>
      </c>
      <c r="R2683" t="s">
        <v>8336</v>
      </c>
      <c r="S2683" t="s">
        <v>8337</v>
      </c>
      <c r="T2683" s="17">
        <f>(((Table1[[#This Row],[launched_at]]/60)/60)/24)+DATE(1970,1,1)</f>
        <v>41805.895254629628</v>
      </c>
      <c r="U2683" s="17">
        <f>(((Table1[[#This Row],[deadline]]/60)/60)/24)+DATE(1970,1,1)</f>
        <v>41830.895254629628</v>
      </c>
    </row>
    <row r="2684" spans="1:21">
      <c r="A2684">
        <v>2682</v>
      </c>
      <c r="B2684" s="3" t="s">
        <v>2682</v>
      </c>
      <c r="C2684" s="3" t="s">
        <v>6792</v>
      </c>
      <c r="D2684" t="str" cm="1">
        <f t="array" ref="D26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684">
        <v>6000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 s="6">
        <f>Table1[[#This Row],[pledged]]/Table1[[#This Row],[goal]]</f>
        <v>0.28299999999999997</v>
      </c>
      <c r="Q2684" s="12">
        <f>Table1[[#This Row],[pledged]]/Table1[[#This Row],[backers_count]]</f>
        <v>84.9</v>
      </c>
      <c r="R2684" t="s">
        <v>8336</v>
      </c>
      <c r="S2684" t="s">
        <v>8337</v>
      </c>
      <c r="T2684" s="17">
        <f>(((Table1[[#This Row],[launched_at]]/60)/60)/24)+DATE(1970,1,1)</f>
        <v>41932.871990740743</v>
      </c>
      <c r="U2684" s="17">
        <f>(((Table1[[#This Row],[deadline]]/60)/60)/24)+DATE(1970,1,1)</f>
        <v>41965.249305555553</v>
      </c>
    </row>
    <row r="2685" spans="1:21">
      <c r="A2685">
        <v>2683</v>
      </c>
      <c r="B2685" s="3" t="s">
        <v>2683</v>
      </c>
      <c r="C2685" s="3" t="s">
        <v>6793</v>
      </c>
      <c r="D2685" t="str" cm="1">
        <f t="array" ref="D26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685">
        <v>15000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 s="6">
        <f>Table1[[#This Row],[pledged]]/Table1[[#This Row],[goal]]</f>
        <v>2.3999999999999998E-3</v>
      </c>
      <c r="Q2685" s="12">
        <f>Table1[[#This Row],[pledged]]/Table1[[#This Row],[backers_count]]</f>
        <v>12</v>
      </c>
      <c r="R2685" t="s">
        <v>8336</v>
      </c>
      <c r="S2685" t="s">
        <v>8337</v>
      </c>
      <c r="T2685" s="17">
        <f>(((Table1[[#This Row],[launched_at]]/60)/60)/24)+DATE(1970,1,1)</f>
        <v>42034.75509259259</v>
      </c>
      <c r="U2685" s="17">
        <f>(((Table1[[#This Row],[deadline]]/60)/60)/24)+DATE(1970,1,1)</f>
        <v>42064.75509259259</v>
      </c>
    </row>
    <row r="2686" spans="1:21">
      <c r="A2686">
        <v>2684</v>
      </c>
      <c r="B2686" s="3" t="s">
        <v>2684</v>
      </c>
      <c r="C2686" s="3" t="s">
        <v>6794</v>
      </c>
      <c r="D2686" t="str" cm="1">
        <f t="array" ref="D26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86">
        <v>70000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 s="6">
        <f>Table1[[#This Row],[pledged]]/Table1[[#This Row],[goal]]</f>
        <v>1.1428571428571429E-2</v>
      </c>
      <c r="Q2686" s="12">
        <f>Table1[[#This Row],[pledged]]/Table1[[#This Row],[backers_count]]</f>
        <v>200</v>
      </c>
      <c r="R2686" t="s">
        <v>8336</v>
      </c>
      <c r="S2686" t="s">
        <v>8337</v>
      </c>
      <c r="T2686" s="17">
        <f>(((Table1[[#This Row],[launched_at]]/60)/60)/24)+DATE(1970,1,1)</f>
        <v>41820.914641203701</v>
      </c>
      <c r="U2686" s="17">
        <f>(((Table1[[#This Row],[deadline]]/60)/60)/24)+DATE(1970,1,1)</f>
        <v>41860.914641203701</v>
      </c>
    </row>
    <row r="2687" spans="1:21">
      <c r="A2687">
        <v>2685</v>
      </c>
      <c r="B2687" s="3" t="s">
        <v>2685</v>
      </c>
      <c r="C2687" s="3" t="s">
        <v>6795</v>
      </c>
      <c r="D2687" t="str" cm="1">
        <f t="array" ref="D26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87">
        <v>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 s="6">
        <f>Table1[[#This Row],[pledged]]/Table1[[#This Row],[goal]]</f>
        <v>2.0000000000000001E-4</v>
      </c>
      <c r="Q2687" s="12">
        <f>Table1[[#This Row],[pledged]]/Table1[[#This Row],[backers_count]]</f>
        <v>10</v>
      </c>
      <c r="R2687" t="s">
        <v>8336</v>
      </c>
      <c r="S2687" t="s">
        <v>8337</v>
      </c>
      <c r="T2687" s="17">
        <f>(((Table1[[#This Row],[launched_at]]/60)/60)/24)+DATE(1970,1,1)</f>
        <v>42061.69594907407</v>
      </c>
      <c r="U2687" s="17">
        <f>(((Table1[[#This Row],[deadline]]/60)/60)/24)+DATE(1970,1,1)</f>
        <v>42121.654282407413</v>
      </c>
    </row>
    <row r="2688" spans="1:21">
      <c r="A2688">
        <v>2686</v>
      </c>
      <c r="B2688" s="3" t="s">
        <v>2686</v>
      </c>
      <c r="C2688" s="3" t="s">
        <v>6796</v>
      </c>
      <c r="D2688" t="str" cm="1">
        <f t="array" ref="D26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688">
        <v>30000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 s="6">
        <f>Table1[[#This Row],[pledged]]/Table1[[#This Row],[goal]]</f>
        <v>0</v>
      </c>
      <c r="Q2688" s="12" t="e">
        <f>Table1[[#This Row],[pledged]]/Table1[[#This Row],[backers_count]]</f>
        <v>#DIV/0!</v>
      </c>
      <c r="R2688" t="s">
        <v>8336</v>
      </c>
      <c r="S2688" t="s">
        <v>8337</v>
      </c>
      <c r="T2688" s="17">
        <f>(((Table1[[#This Row],[launched_at]]/60)/60)/24)+DATE(1970,1,1)</f>
        <v>41892.974803240737</v>
      </c>
      <c r="U2688" s="17">
        <f>(((Table1[[#This Row],[deadline]]/60)/60)/24)+DATE(1970,1,1)</f>
        <v>41912.974803240737</v>
      </c>
    </row>
    <row r="2689" spans="1:21">
      <c r="A2689">
        <v>2687</v>
      </c>
      <c r="B2689" s="3" t="s">
        <v>2687</v>
      </c>
      <c r="C2689" s="3" t="s">
        <v>6797</v>
      </c>
      <c r="D2689" t="str" cm="1">
        <f t="array" ref="D26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689">
        <v>15000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 s="6">
        <f>Table1[[#This Row],[pledged]]/Table1[[#This Row],[goal]]</f>
        <v>0</v>
      </c>
      <c r="Q2689" s="12" t="e">
        <f>Table1[[#This Row],[pledged]]/Table1[[#This Row],[backers_count]]</f>
        <v>#DIV/0!</v>
      </c>
      <c r="R2689" t="s">
        <v>8336</v>
      </c>
      <c r="S2689" t="s">
        <v>8337</v>
      </c>
      <c r="T2689" s="17">
        <f>(((Table1[[#This Row],[launched_at]]/60)/60)/24)+DATE(1970,1,1)</f>
        <v>42154.64025462963</v>
      </c>
      <c r="U2689" s="17">
        <f>(((Table1[[#This Row],[deadline]]/60)/60)/24)+DATE(1970,1,1)</f>
        <v>42184.64025462963</v>
      </c>
    </row>
    <row r="2690" spans="1:21">
      <c r="A2690">
        <v>2688</v>
      </c>
      <c r="B2690" s="3" t="s">
        <v>2688</v>
      </c>
      <c r="C2690" s="3" t="s">
        <v>6798</v>
      </c>
      <c r="D2690" t="str" cm="1">
        <f t="array" ref="D26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90">
        <v>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 s="6">
        <f>Table1[[#This Row],[pledged]]/Table1[[#This Row],[goal]]</f>
        <v>1.48E-3</v>
      </c>
      <c r="Q2690" s="12">
        <f>Table1[[#This Row],[pledged]]/Table1[[#This Row],[backers_count]]</f>
        <v>5.2857142857142856</v>
      </c>
      <c r="R2690" t="s">
        <v>8336</v>
      </c>
      <c r="S2690" t="s">
        <v>8337</v>
      </c>
      <c r="T2690" s="17">
        <f>(((Table1[[#This Row],[launched_at]]/60)/60)/24)+DATE(1970,1,1)</f>
        <v>42028.118865740747</v>
      </c>
      <c r="U2690" s="17">
        <f>(((Table1[[#This Row],[deadline]]/60)/60)/24)+DATE(1970,1,1)</f>
        <v>42059.125</v>
      </c>
    </row>
    <row r="2691" spans="1:21">
      <c r="A2691">
        <v>2689</v>
      </c>
      <c r="B2691" s="3" t="s">
        <v>2689</v>
      </c>
      <c r="C2691" s="3" t="s">
        <v>6799</v>
      </c>
      <c r="D2691" t="str" cm="1">
        <f t="array" ref="D26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691">
        <v>35000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 s="6">
        <f>Table1[[#This Row],[pledged]]/Table1[[#This Row],[goal]]</f>
        <v>2.8571428571428571E-5</v>
      </c>
      <c r="Q2691" s="12">
        <f>Table1[[#This Row],[pledged]]/Table1[[#This Row],[backers_count]]</f>
        <v>1</v>
      </c>
      <c r="R2691" t="s">
        <v>8336</v>
      </c>
      <c r="S2691" t="s">
        <v>8337</v>
      </c>
      <c r="T2691" s="17">
        <f>(((Table1[[#This Row],[launched_at]]/60)/60)/24)+DATE(1970,1,1)</f>
        <v>42551.961689814809</v>
      </c>
      <c r="U2691" s="17">
        <f>(((Table1[[#This Row],[deadline]]/60)/60)/24)+DATE(1970,1,1)</f>
        <v>42581.961689814809</v>
      </c>
    </row>
    <row r="2692" spans="1:21">
      <c r="A2692">
        <v>2690</v>
      </c>
      <c r="B2692" s="3" t="s">
        <v>2690</v>
      </c>
      <c r="C2692" s="3" t="s">
        <v>6800</v>
      </c>
      <c r="D2692" t="str" cm="1">
        <f t="array" ref="D26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92">
        <v>80000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 s="6">
        <f>Table1[[#This Row],[pledged]]/Table1[[#This Row],[goal]]</f>
        <v>0.107325</v>
      </c>
      <c r="Q2692" s="12">
        <f>Table1[[#This Row],[pledged]]/Table1[[#This Row],[backers_count]]</f>
        <v>72.762711864406782</v>
      </c>
      <c r="R2692" t="s">
        <v>8336</v>
      </c>
      <c r="S2692" t="s">
        <v>8337</v>
      </c>
      <c r="T2692" s="17">
        <f>(((Table1[[#This Row],[launched_at]]/60)/60)/24)+DATE(1970,1,1)</f>
        <v>42113.105046296296</v>
      </c>
      <c r="U2692" s="17">
        <f>(((Table1[[#This Row],[deadline]]/60)/60)/24)+DATE(1970,1,1)</f>
        <v>42158.105046296296</v>
      </c>
    </row>
    <row r="2693" spans="1:21">
      <c r="A2693">
        <v>2691</v>
      </c>
      <c r="B2693" s="3" t="s">
        <v>2691</v>
      </c>
      <c r="C2693" s="3" t="s">
        <v>6801</v>
      </c>
      <c r="D2693" t="str" cm="1">
        <f t="array" ref="D26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93">
        <v>65000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 s="6">
        <f>Table1[[#This Row],[pledged]]/Table1[[#This Row],[goal]]</f>
        <v>5.3846153846153844E-4</v>
      </c>
      <c r="Q2693" s="12">
        <f>Table1[[#This Row],[pledged]]/Table1[[#This Row],[backers_count]]</f>
        <v>17.5</v>
      </c>
      <c r="R2693" t="s">
        <v>8336</v>
      </c>
      <c r="S2693" t="s">
        <v>8337</v>
      </c>
      <c r="T2693" s="17">
        <f>(((Table1[[#This Row],[launched_at]]/60)/60)/24)+DATE(1970,1,1)</f>
        <v>42089.724039351851</v>
      </c>
      <c r="U2693" s="17">
        <f>(((Table1[[#This Row],[deadline]]/60)/60)/24)+DATE(1970,1,1)</f>
        <v>42134.724039351851</v>
      </c>
    </row>
    <row r="2694" spans="1:21" ht="43.2">
      <c r="A2694">
        <v>2692</v>
      </c>
      <c r="B2694" s="3" t="s">
        <v>2692</v>
      </c>
      <c r="C2694" s="3" t="s">
        <v>6802</v>
      </c>
      <c r="D2694" t="str" cm="1">
        <f t="array" ref="D26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694">
        <v>3500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 s="6">
        <f>Table1[[#This Row],[pledged]]/Table1[[#This Row],[goal]]</f>
        <v>7.1428571428571426E-3</v>
      </c>
      <c r="Q2694" s="12">
        <f>Table1[[#This Row],[pledged]]/Table1[[#This Row],[backers_count]]</f>
        <v>25</v>
      </c>
      <c r="R2694" t="s">
        <v>8336</v>
      </c>
      <c r="S2694" t="s">
        <v>8337</v>
      </c>
      <c r="T2694" s="17">
        <f>(((Table1[[#This Row],[launched_at]]/60)/60)/24)+DATE(1970,1,1)</f>
        <v>42058.334027777775</v>
      </c>
      <c r="U2694" s="17">
        <f>(((Table1[[#This Row],[deadline]]/60)/60)/24)+DATE(1970,1,1)</f>
        <v>42088.292361111111</v>
      </c>
    </row>
    <row r="2695" spans="1:21">
      <c r="A2695">
        <v>2693</v>
      </c>
      <c r="B2695" s="3" t="s">
        <v>2693</v>
      </c>
      <c r="C2695" s="3" t="s">
        <v>6803</v>
      </c>
      <c r="D2695" t="str" cm="1">
        <f t="array" ref="D26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695">
        <v>5000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 s="6">
        <f>Table1[[#This Row],[pledged]]/Table1[[#This Row],[goal]]</f>
        <v>8.0000000000000002E-3</v>
      </c>
      <c r="Q2695" s="12">
        <f>Table1[[#This Row],[pledged]]/Table1[[#This Row],[backers_count]]</f>
        <v>13.333333333333334</v>
      </c>
      <c r="R2695" t="s">
        <v>8336</v>
      </c>
      <c r="S2695" t="s">
        <v>8337</v>
      </c>
      <c r="T2695" s="17">
        <f>(((Table1[[#This Row],[launched_at]]/60)/60)/24)+DATE(1970,1,1)</f>
        <v>41834.138495370367</v>
      </c>
      <c r="U2695" s="17">
        <f>(((Table1[[#This Row],[deadline]]/60)/60)/24)+DATE(1970,1,1)</f>
        <v>41864.138495370367</v>
      </c>
    </row>
    <row r="2696" spans="1:21">
      <c r="A2696">
        <v>2694</v>
      </c>
      <c r="B2696" s="3" t="s">
        <v>2694</v>
      </c>
      <c r="C2696" s="3" t="s">
        <v>6804</v>
      </c>
      <c r="D2696" t="str" cm="1">
        <f t="array" ref="D26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696">
        <v>30000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 s="6">
        <f>Table1[[#This Row],[pledged]]/Table1[[#This Row],[goal]]</f>
        <v>3.3333333333333335E-5</v>
      </c>
      <c r="Q2696" s="12">
        <f>Table1[[#This Row],[pledged]]/Table1[[#This Row],[backers_count]]</f>
        <v>1</v>
      </c>
      <c r="R2696" t="s">
        <v>8336</v>
      </c>
      <c r="S2696" t="s">
        <v>8337</v>
      </c>
      <c r="T2696" s="17">
        <f>(((Table1[[#This Row],[launched_at]]/60)/60)/24)+DATE(1970,1,1)</f>
        <v>41878.140497685185</v>
      </c>
      <c r="U2696" s="17">
        <f>(((Table1[[#This Row],[deadline]]/60)/60)/24)+DATE(1970,1,1)</f>
        <v>41908.140497685185</v>
      </c>
    </row>
    <row r="2697" spans="1:21">
      <c r="A2697">
        <v>2695</v>
      </c>
      <c r="B2697" s="3" t="s">
        <v>2695</v>
      </c>
      <c r="C2697" s="3" t="s">
        <v>6805</v>
      </c>
      <c r="D2697" t="str" cm="1">
        <f t="array" ref="D26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697">
        <v>15000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 s="6">
        <f>Table1[[#This Row],[pledged]]/Table1[[#This Row],[goal]]</f>
        <v>4.7333333333333333E-3</v>
      </c>
      <c r="Q2697" s="12">
        <f>Table1[[#This Row],[pledged]]/Table1[[#This Row],[backers_count]]</f>
        <v>23.666666666666668</v>
      </c>
      <c r="R2697" t="s">
        <v>8336</v>
      </c>
      <c r="S2697" t="s">
        <v>8337</v>
      </c>
      <c r="T2697" s="17">
        <f>(((Table1[[#This Row],[launched_at]]/60)/60)/24)+DATE(1970,1,1)</f>
        <v>42048.181921296295</v>
      </c>
      <c r="U2697" s="17">
        <f>(((Table1[[#This Row],[deadline]]/60)/60)/24)+DATE(1970,1,1)</f>
        <v>42108.14025462963</v>
      </c>
    </row>
    <row r="2698" spans="1:21">
      <c r="A2698">
        <v>2696</v>
      </c>
      <c r="B2698" s="3" t="s">
        <v>2696</v>
      </c>
      <c r="C2698" s="3" t="s">
        <v>6806</v>
      </c>
      <c r="D2698" t="str" cm="1">
        <f t="array" ref="D26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698">
        <v>60000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 s="6">
        <f>Table1[[#This Row],[pledged]]/Table1[[#This Row],[goal]]</f>
        <v>5.6500000000000002E-2</v>
      </c>
      <c r="Q2698" s="12">
        <f>Table1[[#This Row],[pledged]]/Table1[[#This Row],[backers_count]]</f>
        <v>89.21052631578948</v>
      </c>
      <c r="R2698" t="s">
        <v>8336</v>
      </c>
      <c r="S2698" t="s">
        <v>8337</v>
      </c>
      <c r="T2698" s="17">
        <f>(((Table1[[#This Row],[launched_at]]/60)/60)/24)+DATE(1970,1,1)</f>
        <v>41964.844444444447</v>
      </c>
      <c r="U2698" s="17">
        <f>(((Table1[[#This Row],[deadline]]/60)/60)/24)+DATE(1970,1,1)</f>
        <v>41998.844444444447</v>
      </c>
    </row>
    <row r="2699" spans="1:21">
      <c r="A2699">
        <v>2697</v>
      </c>
      <c r="B2699" s="3" t="s">
        <v>2697</v>
      </c>
      <c r="C2699" s="3" t="s">
        <v>6807</v>
      </c>
      <c r="D2699" t="str" cm="1">
        <f t="array" ref="D26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699">
        <v>23000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 s="6">
        <f>Table1[[#This Row],[pledged]]/Table1[[#This Row],[goal]]</f>
        <v>0.26352173913043481</v>
      </c>
      <c r="Q2699" s="12">
        <f>Table1[[#This Row],[pledged]]/Table1[[#This Row],[backers_count]]</f>
        <v>116.55769230769231</v>
      </c>
      <c r="R2699" t="s">
        <v>8336</v>
      </c>
      <c r="S2699" t="s">
        <v>8337</v>
      </c>
      <c r="T2699" s="17">
        <f>(((Table1[[#This Row],[launched_at]]/60)/60)/24)+DATE(1970,1,1)</f>
        <v>42187.940081018518</v>
      </c>
      <c r="U2699" s="17">
        <f>(((Table1[[#This Row],[deadline]]/60)/60)/24)+DATE(1970,1,1)</f>
        <v>42218.916666666672</v>
      </c>
    </row>
    <row r="2700" spans="1:21">
      <c r="A2700">
        <v>2698</v>
      </c>
      <c r="B2700" s="3" t="s">
        <v>2698</v>
      </c>
      <c r="C2700" s="3" t="s">
        <v>6808</v>
      </c>
      <c r="D2700" t="str" cm="1">
        <f t="array" ref="D27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00">
        <v>8000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 s="6">
        <f>Table1[[#This Row],[pledged]]/Table1[[#This Row],[goal]]</f>
        <v>3.2512500000000002E-3</v>
      </c>
      <c r="Q2700" s="12">
        <f>Table1[[#This Row],[pledged]]/Table1[[#This Row],[backers_count]]</f>
        <v>13.005000000000001</v>
      </c>
      <c r="R2700" t="s">
        <v>8336</v>
      </c>
      <c r="S2700" t="s">
        <v>8337</v>
      </c>
      <c r="T2700" s="17">
        <f>(((Table1[[#This Row],[launched_at]]/60)/60)/24)+DATE(1970,1,1)</f>
        <v>41787.898240740738</v>
      </c>
      <c r="U2700" s="17">
        <f>(((Table1[[#This Row],[deadline]]/60)/60)/24)+DATE(1970,1,1)</f>
        <v>41817.898240740738</v>
      </c>
    </row>
    <row r="2701" spans="1:21">
      <c r="A2701">
        <v>2699</v>
      </c>
      <c r="B2701" s="3" t="s">
        <v>2699</v>
      </c>
      <c r="C2701" s="3" t="s">
        <v>6809</v>
      </c>
      <c r="D2701" t="str" cm="1">
        <f t="array" ref="D27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701">
        <v>2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 s="6">
        <f>Table1[[#This Row],[pledged]]/Table1[[#This Row],[goal]]</f>
        <v>0</v>
      </c>
      <c r="Q2701" s="12" t="e">
        <f>Table1[[#This Row],[pledged]]/Table1[[#This Row],[backers_count]]</f>
        <v>#DIV/0!</v>
      </c>
      <c r="R2701" t="s">
        <v>8336</v>
      </c>
      <c r="S2701" t="s">
        <v>8337</v>
      </c>
      <c r="T2701" s="17">
        <f>(((Table1[[#This Row],[launched_at]]/60)/60)/24)+DATE(1970,1,1)</f>
        <v>41829.896562499998</v>
      </c>
      <c r="U2701" s="17">
        <f>(((Table1[[#This Row],[deadline]]/60)/60)/24)+DATE(1970,1,1)</f>
        <v>41859.896562499998</v>
      </c>
    </row>
    <row r="2702" spans="1:21">
      <c r="A2702">
        <v>2700</v>
      </c>
      <c r="B2702" s="3" t="s">
        <v>2700</v>
      </c>
      <c r="C2702" s="3" t="s">
        <v>6810</v>
      </c>
      <c r="D2702" t="str" cm="1">
        <f t="array" ref="D27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02">
        <v>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 s="6">
        <f>Table1[[#This Row],[pledged]]/Table1[[#This Row],[goal]]</f>
        <v>7.0007000700070005E-3</v>
      </c>
      <c r="Q2702" s="12">
        <f>Table1[[#This Row],[pledged]]/Table1[[#This Row],[backers_count]]</f>
        <v>17.5</v>
      </c>
      <c r="R2702" t="s">
        <v>8336</v>
      </c>
      <c r="S2702" t="s">
        <v>8337</v>
      </c>
      <c r="T2702" s="17">
        <f>(((Table1[[#This Row],[launched_at]]/60)/60)/24)+DATE(1970,1,1)</f>
        <v>41870.87467592593</v>
      </c>
      <c r="U2702" s="17">
        <f>(((Table1[[#This Row],[deadline]]/60)/60)/24)+DATE(1970,1,1)</f>
        <v>41900.87467592593</v>
      </c>
    </row>
    <row r="2703" spans="1:21">
      <c r="A2703">
        <v>2701</v>
      </c>
      <c r="B2703" s="3" t="s">
        <v>2701</v>
      </c>
      <c r="C2703" s="3" t="s">
        <v>6811</v>
      </c>
      <c r="D2703" t="str" cm="1">
        <f t="array" ref="D27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03">
        <v>3400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 s="6">
        <f>Table1[[#This Row],[pledged]]/Table1[[#This Row],[goal]]</f>
        <v>0.46176470588235297</v>
      </c>
      <c r="Q2703" s="12">
        <f>Table1[[#This Row],[pledged]]/Table1[[#This Row],[backers_count]]</f>
        <v>34.130434782608695</v>
      </c>
      <c r="R2703" t="s">
        <v>8317</v>
      </c>
      <c r="S2703" t="s">
        <v>8357</v>
      </c>
      <c r="T2703" s="17">
        <f>(((Table1[[#This Row],[launched_at]]/60)/60)/24)+DATE(1970,1,1)</f>
        <v>42801.774699074071</v>
      </c>
      <c r="U2703" s="17">
        <f>(((Table1[[#This Row],[deadline]]/60)/60)/24)+DATE(1970,1,1)</f>
        <v>42832.733032407406</v>
      </c>
    </row>
    <row r="2704" spans="1:21">
      <c r="A2704">
        <v>2702</v>
      </c>
      <c r="B2704" s="3" t="s">
        <v>2702</v>
      </c>
      <c r="C2704" s="3" t="s">
        <v>6812</v>
      </c>
      <c r="D2704" t="str" cm="1">
        <f t="array" ref="D27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704">
        <v>10000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 s="6">
        <f>Table1[[#This Row],[pledged]]/Table1[[#This Row],[goal]]</f>
        <v>0.34410000000000002</v>
      </c>
      <c r="Q2704" s="12">
        <f>Table1[[#This Row],[pledged]]/Table1[[#This Row],[backers_count]]</f>
        <v>132.34615384615384</v>
      </c>
      <c r="R2704" t="s">
        <v>8317</v>
      </c>
      <c r="S2704" t="s">
        <v>8357</v>
      </c>
      <c r="T2704" s="17">
        <f>(((Table1[[#This Row],[launched_at]]/60)/60)/24)+DATE(1970,1,1)</f>
        <v>42800.801817129628</v>
      </c>
      <c r="U2704" s="17">
        <f>(((Table1[[#This Row],[deadline]]/60)/60)/24)+DATE(1970,1,1)</f>
        <v>42830.760150462964</v>
      </c>
    </row>
    <row r="2705" spans="1:21">
      <c r="A2705">
        <v>2703</v>
      </c>
      <c r="B2705" s="3" t="s">
        <v>2703</v>
      </c>
      <c r="C2705" s="3" t="s">
        <v>6813</v>
      </c>
      <c r="D2705" t="str" cm="1">
        <f t="array" ref="D27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2705">
        <v>40000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 s="6">
        <f>Table1[[#This Row],[pledged]]/Table1[[#This Row],[goal]]</f>
        <v>1.0375000000000001</v>
      </c>
      <c r="Q2705" s="12">
        <f>Table1[[#This Row],[pledged]]/Table1[[#This Row],[backers_count]]</f>
        <v>922.22222222222217</v>
      </c>
      <c r="R2705" t="s">
        <v>8317</v>
      </c>
      <c r="S2705" t="s">
        <v>8357</v>
      </c>
      <c r="T2705" s="17">
        <f>(((Table1[[#This Row],[launched_at]]/60)/60)/24)+DATE(1970,1,1)</f>
        <v>42756.690162037034</v>
      </c>
      <c r="U2705" s="17">
        <f>(((Table1[[#This Row],[deadline]]/60)/60)/24)+DATE(1970,1,1)</f>
        <v>42816.648495370369</v>
      </c>
    </row>
    <row r="2706" spans="1:21">
      <c r="A2706">
        <v>2704</v>
      </c>
      <c r="B2706" s="3" t="s">
        <v>2704</v>
      </c>
      <c r="C2706" s="3" t="s">
        <v>6814</v>
      </c>
      <c r="D2706" t="str" cm="1">
        <f t="array" ref="D27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706">
        <v>19000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 s="6">
        <f>Table1[[#This Row],[pledged]]/Table1[[#This Row],[goal]]</f>
        <v>6.0263157894736845E-2</v>
      </c>
      <c r="Q2706" s="12">
        <f>Table1[[#This Row],[pledged]]/Table1[[#This Row],[backers_count]]</f>
        <v>163.57142857142858</v>
      </c>
      <c r="R2706" t="s">
        <v>8317</v>
      </c>
      <c r="S2706" t="s">
        <v>8357</v>
      </c>
      <c r="T2706" s="17">
        <f>(((Table1[[#This Row],[launched_at]]/60)/60)/24)+DATE(1970,1,1)</f>
        <v>42787.862430555557</v>
      </c>
      <c r="U2706" s="17">
        <f>(((Table1[[#This Row],[deadline]]/60)/60)/24)+DATE(1970,1,1)</f>
        <v>42830.820763888885</v>
      </c>
    </row>
    <row r="2707" spans="1:21">
      <c r="A2707">
        <v>2705</v>
      </c>
      <c r="B2707" s="3" t="s">
        <v>2705</v>
      </c>
      <c r="C2707" s="3" t="s">
        <v>6815</v>
      </c>
      <c r="D2707" t="str" cm="1">
        <f t="array" ref="D27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707">
        <v>16500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 s="6">
        <f>Table1[[#This Row],[pledged]]/Table1[[#This Row],[goal]]</f>
        <v>0.10539393939393939</v>
      </c>
      <c r="Q2707" s="12">
        <f>Table1[[#This Row],[pledged]]/Table1[[#This Row],[backers_count]]</f>
        <v>217.375</v>
      </c>
      <c r="R2707" t="s">
        <v>8317</v>
      </c>
      <c r="S2707" t="s">
        <v>8357</v>
      </c>
      <c r="T2707" s="17">
        <f>(((Table1[[#This Row],[launched_at]]/60)/60)/24)+DATE(1970,1,1)</f>
        <v>42773.916180555556</v>
      </c>
      <c r="U2707" s="17">
        <f>(((Table1[[#This Row],[deadline]]/60)/60)/24)+DATE(1970,1,1)</f>
        <v>42818.874513888892</v>
      </c>
    </row>
    <row r="2708" spans="1:21">
      <c r="A2708">
        <v>2706</v>
      </c>
      <c r="B2708" s="3" t="s">
        <v>2706</v>
      </c>
      <c r="C2708" s="3" t="s">
        <v>6816</v>
      </c>
      <c r="D2708" t="str" cm="1">
        <f t="array" ref="D27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708">
        <v>35000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 s="6">
        <f>Table1[[#This Row],[pledged]]/Table1[[#This Row],[goal]]</f>
        <v>1.1229714285714285</v>
      </c>
      <c r="Q2708" s="12">
        <f>Table1[[#This Row],[pledged]]/Table1[[#This Row],[backers_count]]</f>
        <v>149.44486692015209</v>
      </c>
      <c r="R2708" t="s">
        <v>8317</v>
      </c>
      <c r="S2708" t="s">
        <v>8357</v>
      </c>
      <c r="T2708" s="17">
        <f>(((Table1[[#This Row],[launched_at]]/60)/60)/24)+DATE(1970,1,1)</f>
        <v>41899.294942129629</v>
      </c>
      <c r="U2708" s="17">
        <f>(((Table1[[#This Row],[deadline]]/60)/60)/24)+DATE(1970,1,1)</f>
        <v>41928.290972222225</v>
      </c>
    </row>
    <row r="2709" spans="1:21">
      <c r="A2709">
        <v>2707</v>
      </c>
      <c r="B2709" s="3" t="s">
        <v>2707</v>
      </c>
      <c r="C2709" s="3" t="s">
        <v>6817</v>
      </c>
      <c r="D2709" t="str" cm="1">
        <f t="array" ref="D27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09">
        <v>8000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 s="6">
        <f>Table1[[#This Row],[pledged]]/Table1[[#This Row],[goal]]</f>
        <v>3.50844625</v>
      </c>
      <c r="Q2709" s="12">
        <f>Table1[[#This Row],[pledged]]/Table1[[#This Row],[backers_count]]</f>
        <v>71.237487309644663</v>
      </c>
      <c r="R2709" t="s">
        <v>8317</v>
      </c>
      <c r="S2709" t="s">
        <v>8357</v>
      </c>
      <c r="T2709" s="17">
        <f>(((Table1[[#This Row],[launched_at]]/60)/60)/24)+DATE(1970,1,1)</f>
        <v>41391.782905092594</v>
      </c>
      <c r="U2709" s="17">
        <f>(((Table1[[#This Row],[deadline]]/60)/60)/24)+DATE(1970,1,1)</f>
        <v>41421.290972222225</v>
      </c>
    </row>
    <row r="2710" spans="1:21">
      <c r="A2710">
        <v>2708</v>
      </c>
      <c r="B2710" s="3" t="s">
        <v>2708</v>
      </c>
      <c r="C2710" s="3" t="s">
        <v>6818</v>
      </c>
      <c r="D2710" t="str" cm="1">
        <f t="array" ref="D27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710">
        <v>20000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 s="6">
        <f>Table1[[#This Row],[pledged]]/Table1[[#This Row],[goal]]</f>
        <v>2.3321535</v>
      </c>
      <c r="Q2710" s="12">
        <f>Table1[[#This Row],[pledged]]/Table1[[#This Row],[backers_count]]</f>
        <v>44.464318398474738</v>
      </c>
      <c r="R2710" t="s">
        <v>8317</v>
      </c>
      <c r="S2710" t="s">
        <v>8357</v>
      </c>
      <c r="T2710" s="17">
        <f>(((Table1[[#This Row],[launched_at]]/60)/60)/24)+DATE(1970,1,1)</f>
        <v>42512.698217592595</v>
      </c>
      <c r="U2710" s="17">
        <f>(((Table1[[#This Row],[deadline]]/60)/60)/24)+DATE(1970,1,1)</f>
        <v>42572.698217592595</v>
      </c>
    </row>
    <row r="2711" spans="1:21">
      <c r="A2711">
        <v>2709</v>
      </c>
      <c r="B2711" s="3" t="s">
        <v>2709</v>
      </c>
      <c r="C2711" s="3" t="s">
        <v>6819</v>
      </c>
      <c r="D2711" t="str" cm="1">
        <f t="array" ref="D27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711">
        <v>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 s="6">
        <f>Table1[[#This Row],[pledged]]/Table1[[#This Row],[goal]]</f>
        <v>1.01606</v>
      </c>
      <c r="Q2711" s="12">
        <f>Table1[[#This Row],[pledged]]/Table1[[#This Row],[backers_count]]</f>
        <v>164.94480519480518</v>
      </c>
      <c r="R2711" t="s">
        <v>8317</v>
      </c>
      <c r="S2711" t="s">
        <v>8357</v>
      </c>
      <c r="T2711" s="17">
        <f>(((Table1[[#This Row],[launched_at]]/60)/60)/24)+DATE(1970,1,1)</f>
        <v>42612.149780092594</v>
      </c>
      <c r="U2711" s="17">
        <f>(((Table1[[#This Row],[deadline]]/60)/60)/24)+DATE(1970,1,1)</f>
        <v>42647.165972222225</v>
      </c>
    </row>
    <row r="2712" spans="1:21">
      <c r="A2712">
        <v>2710</v>
      </c>
      <c r="B2712" s="3" t="s">
        <v>2710</v>
      </c>
      <c r="C2712" s="3" t="s">
        <v>6820</v>
      </c>
      <c r="D2712" t="str" cm="1">
        <f t="array" ref="D27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712">
        <v>60000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 s="6">
        <f>Table1[[#This Row],[pledged]]/Table1[[#This Row],[goal]]</f>
        <v>1.5390035000000002</v>
      </c>
      <c r="Q2712" s="12">
        <f>Table1[[#This Row],[pledged]]/Table1[[#This Row],[backers_count]]</f>
        <v>84.871516544117654</v>
      </c>
      <c r="R2712" t="s">
        <v>8317</v>
      </c>
      <c r="S2712" t="s">
        <v>8357</v>
      </c>
      <c r="T2712" s="17">
        <f>(((Table1[[#This Row],[launched_at]]/60)/60)/24)+DATE(1970,1,1)</f>
        <v>41828.229490740741</v>
      </c>
      <c r="U2712" s="17">
        <f>(((Table1[[#This Row],[deadline]]/60)/60)/24)+DATE(1970,1,1)</f>
        <v>41860.083333333336</v>
      </c>
    </row>
    <row r="2713" spans="1:21">
      <c r="A2713">
        <v>2711</v>
      </c>
      <c r="B2713" s="3" t="s">
        <v>2711</v>
      </c>
      <c r="C2713" s="3" t="s">
        <v>6821</v>
      </c>
      <c r="D2713" t="str" cm="1">
        <f t="array" ref="D27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13">
        <v>3910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 s="6">
        <f>Table1[[#This Row],[pledged]]/Table1[[#This Row],[goal]]</f>
        <v>1.007161125319693</v>
      </c>
      <c r="Q2713" s="12">
        <f>Table1[[#This Row],[pledged]]/Table1[[#This Row],[backers_count]]</f>
        <v>53.945205479452056</v>
      </c>
      <c r="R2713" t="s">
        <v>8317</v>
      </c>
      <c r="S2713" t="s">
        <v>8357</v>
      </c>
      <c r="T2713" s="17">
        <f>(((Table1[[#This Row],[launched_at]]/60)/60)/24)+DATE(1970,1,1)</f>
        <v>41780.745254629634</v>
      </c>
      <c r="U2713" s="17">
        <f>(((Table1[[#This Row],[deadline]]/60)/60)/24)+DATE(1970,1,1)</f>
        <v>41810.917361111111</v>
      </c>
    </row>
    <row r="2714" spans="1:21">
      <c r="A2714">
        <v>2712</v>
      </c>
      <c r="B2714" s="3" t="s">
        <v>2712</v>
      </c>
      <c r="C2714" s="3" t="s">
        <v>6822</v>
      </c>
      <c r="D2714" t="str" cm="1">
        <f t="array" ref="D27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14">
        <v>5500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 s="6">
        <f>Table1[[#This Row],[pledged]]/Table1[[#This Row],[goal]]</f>
        <v>1.3138181818181818</v>
      </c>
      <c r="Q2714" s="12">
        <f>Table1[[#This Row],[pledged]]/Table1[[#This Row],[backers_count]]</f>
        <v>50.531468531468533</v>
      </c>
      <c r="R2714" t="s">
        <v>8317</v>
      </c>
      <c r="S2714" t="s">
        <v>8357</v>
      </c>
      <c r="T2714" s="17">
        <f>(((Table1[[#This Row],[launched_at]]/60)/60)/24)+DATE(1970,1,1)</f>
        <v>41432.062037037038</v>
      </c>
      <c r="U2714" s="17">
        <f>(((Table1[[#This Row],[deadline]]/60)/60)/24)+DATE(1970,1,1)</f>
        <v>41468.75</v>
      </c>
    </row>
    <row r="2715" spans="1:21">
      <c r="A2715">
        <v>2713</v>
      </c>
      <c r="B2715" s="3" t="s">
        <v>2713</v>
      </c>
      <c r="C2715" s="3" t="s">
        <v>6823</v>
      </c>
      <c r="D2715" t="str" cm="1">
        <f t="array" ref="D27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715">
        <v>150000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 s="6">
        <f>Table1[[#This Row],[pledged]]/Table1[[#This Row],[goal]]</f>
        <v>1.0224133333333334</v>
      </c>
      <c r="Q2715" s="12">
        <f>Table1[[#This Row],[pledged]]/Table1[[#This Row],[backers_count]]</f>
        <v>108.00140845070422</v>
      </c>
      <c r="R2715" t="s">
        <v>8317</v>
      </c>
      <c r="S2715" t="s">
        <v>8357</v>
      </c>
      <c r="T2715" s="17">
        <f>(((Table1[[#This Row],[launched_at]]/60)/60)/24)+DATE(1970,1,1)</f>
        <v>42322.653749999998</v>
      </c>
      <c r="U2715" s="17">
        <f>(((Table1[[#This Row],[deadline]]/60)/60)/24)+DATE(1970,1,1)</f>
        <v>42362.653749999998</v>
      </c>
    </row>
    <row r="2716" spans="1:21">
      <c r="A2716">
        <v>2714</v>
      </c>
      <c r="B2716" s="3" t="s">
        <v>2714</v>
      </c>
      <c r="C2716" s="3" t="s">
        <v>6824</v>
      </c>
      <c r="D2716" t="str" cm="1">
        <f t="array" ref="D27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716">
        <v>25000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 s="6">
        <f>Table1[[#This Row],[pledged]]/Table1[[#This Row],[goal]]</f>
        <v>1.1635599999999999</v>
      </c>
      <c r="Q2716" s="12">
        <f>Table1[[#This Row],[pledged]]/Table1[[#This Row],[backers_count]]</f>
        <v>95.373770491803285</v>
      </c>
      <c r="R2716" t="s">
        <v>8317</v>
      </c>
      <c r="S2716" t="s">
        <v>8357</v>
      </c>
      <c r="T2716" s="17">
        <f>(((Table1[[#This Row],[launched_at]]/60)/60)/24)+DATE(1970,1,1)</f>
        <v>42629.655046296291</v>
      </c>
      <c r="U2716" s="17">
        <f>(((Table1[[#This Row],[deadline]]/60)/60)/24)+DATE(1970,1,1)</f>
        <v>42657.958333333328</v>
      </c>
    </row>
    <row r="2717" spans="1:21">
      <c r="A2717">
        <v>2715</v>
      </c>
      <c r="B2717" s="3" t="s">
        <v>2715</v>
      </c>
      <c r="C2717" s="3" t="s">
        <v>6825</v>
      </c>
      <c r="D2717" t="str" cm="1">
        <f t="array" ref="D27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717">
        <v>12000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 s="6">
        <f>Table1[[#This Row],[pledged]]/Table1[[#This Row],[goal]]</f>
        <v>2.6462241666666664</v>
      </c>
      <c r="Q2717" s="12">
        <f>Table1[[#This Row],[pledged]]/Table1[[#This Row],[backers_count]]</f>
        <v>57.631016333938291</v>
      </c>
      <c r="R2717" t="s">
        <v>8317</v>
      </c>
      <c r="S2717" t="s">
        <v>8357</v>
      </c>
      <c r="T2717" s="17">
        <f>(((Table1[[#This Row],[launched_at]]/60)/60)/24)+DATE(1970,1,1)</f>
        <v>42387.398472222223</v>
      </c>
      <c r="U2717" s="17">
        <f>(((Table1[[#This Row],[deadline]]/60)/60)/24)+DATE(1970,1,1)</f>
        <v>42421.398472222223</v>
      </c>
    </row>
    <row r="2718" spans="1:21" ht="43.2">
      <c r="A2718">
        <v>2716</v>
      </c>
      <c r="B2718" s="3" t="s">
        <v>2716</v>
      </c>
      <c r="C2718" s="3" t="s">
        <v>6826</v>
      </c>
      <c r="D2718" t="str" cm="1">
        <f t="array" ref="D27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718">
        <v>10000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 s="6">
        <f>Table1[[#This Row],[pledged]]/Table1[[#This Row],[goal]]</f>
        <v>1.1998010000000001</v>
      </c>
      <c r="Q2718" s="12">
        <f>Table1[[#This Row],[pledged]]/Table1[[#This Row],[backers_count]]</f>
        <v>64.160481283422456</v>
      </c>
      <c r="R2718" t="s">
        <v>8317</v>
      </c>
      <c r="S2718" t="s">
        <v>8357</v>
      </c>
      <c r="T2718" s="17">
        <f>(((Table1[[#This Row],[launched_at]]/60)/60)/24)+DATE(1970,1,1)</f>
        <v>42255.333252314813</v>
      </c>
      <c r="U2718" s="17">
        <f>(((Table1[[#This Row],[deadline]]/60)/60)/24)+DATE(1970,1,1)</f>
        <v>42285.333252314813</v>
      </c>
    </row>
    <row r="2719" spans="1:21">
      <c r="A2719">
        <v>2717</v>
      </c>
      <c r="B2719" s="3" t="s">
        <v>2717</v>
      </c>
      <c r="C2719" s="3" t="s">
        <v>6827</v>
      </c>
      <c r="D2719" t="str" cm="1">
        <f t="array" ref="D27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719">
        <v>25000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 s="6">
        <f>Table1[[#This Row],[pledged]]/Table1[[#This Row],[goal]]</f>
        <v>1.2010400000000001</v>
      </c>
      <c r="Q2719" s="12">
        <f>Table1[[#This Row],[pledged]]/Table1[[#This Row],[backers_count]]</f>
        <v>92.387692307692305</v>
      </c>
      <c r="R2719" t="s">
        <v>8317</v>
      </c>
      <c r="S2719" t="s">
        <v>8357</v>
      </c>
      <c r="T2719" s="17">
        <f>(((Table1[[#This Row],[launched_at]]/60)/60)/24)+DATE(1970,1,1)</f>
        <v>41934.914918981485</v>
      </c>
      <c r="U2719" s="17">
        <f>(((Table1[[#This Row],[deadline]]/60)/60)/24)+DATE(1970,1,1)</f>
        <v>41979.956585648149</v>
      </c>
    </row>
    <row r="2720" spans="1:21">
      <c r="A2720">
        <v>2718</v>
      </c>
      <c r="B2720" s="3" t="s">
        <v>2718</v>
      </c>
      <c r="C2720" s="3" t="s">
        <v>6828</v>
      </c>
      <c r="D2720" t="str" cm="1">
        <f t="array" ref="D27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720">
        <v>18000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 s="6">
        <f>Table1[[#This Row],[pledged]]/Table1[[#This Row],[goal]]</f>
        <v>1.0358333333333334</v>
      </c>
      <c r="Q2720" s="12">
        <f>Table1[[#This Row],[pledged]]/Table1[[#This Row],[backers_count]]</f>
        <v>125.97972972972973</v>
      </c>
      <c r="R2720" t="s">
        <v>8317</v>
      </c>
      <c r="S2720" t="s">
        <v>8357</v>
      </c>
      <c r="T2720" s="17">
        <f>(((Table1[[#This Row],[launched_at]]/60)/60)/24)+DATE(1970,1,1)</f>
        <v>42465.596585648149</v>
      </c>
      <c r="U2720" s="17">
        <f>(((Table1[[#This Row],[deadline]]/60)/60)/24)+DATE(1970,1,1)</f>
        <v>42493.958333333328</v>
      </c>
    </row>
    <row r="2721" spans="1:21">
      <c r="A2721">
        <v>2719</v>
      </c>
      <c r="B2721" s="3" t="s">
        <v>2719</v>
      </c>
      <c r="C2721" s="3" t="s">
        <v>6829</v>
      </c>
      <c r="D2721" t="str" cm="1">
        <f t="array" ref="D27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21">
        <v>6000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 s="6">
        <f>Table1[[#This Row],[pledged]]/Table1[[#This Row],[goal]]</f>
        <v>1.0883333333333334</v>
      </c>
      <c r="Q2721" s="12">
        <f>Table1[[#This Row],[pledged]]/Table1[[#This Row],[backers_count]]</f>
        <v>94.637681159420296</v>
      </c>
      <c r="R2721" t="s">
        <v>8317</v>
      </c>
      <c r="S2721" t="s">
        <v>8357</v>
      </c>
      <c r="T2721" s="17">
        <f>(((Table1[[#This Row],[launched_at]]/60)/60)/24)+DATE(1970,1,1)</f>
        <v>42418.031180555554</v>
      </c>
      <c r="U2721" s="17">
        <f>(((Table1[[#This Row],[deadline]]/60)/60)/24)+DATE(1970,1,1)</f>
        <v>42477.989513888882</v>
      </c>
    </row>
    <row r="2722" spans="1:21">
      <c r="A2722">
        <v>2720</v>
      </c>
      <c r="B2722" s="3" t="s">
        <v>2720</v>
      </c>
      <c r="C2722" s="3" t="s">
        <v>6830</v>
      </c>
      <c r="D2722" t="str" cm="1">
        <f t="array" ref="D27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722">
        <v>25000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 s="6">
        <f>Table1[[#This Row],[pledged]]/Table1[[#This Row],[goal]]</f>
        <v>1.1812400000000001</v>
      </c>
      <c r="Q2722" s="12">
        <f>Table1[[#This Row],[pledged]]/Table1[[#This Row],[backers_count]]</f>
        <v>170.69942196531792</v>
      </c>
      <c r="R2722" t="s">
        <v>8317</v>
      </c>
      <c r="S2722" t="s">
        <v>8357</v>
      </c>
      <c r="T2722" s="17">
        <f>(((Table1[[#This Row],[launched_at]]/60)/60)/24)+DATE(1970,1,1)</f>
        <v>42655.465891203698</v>
      </c>
      <c r="U2722" s="17">
        <f>(((Table1[[#This Row],[deadline]]/60)/60)/24)+DATE(1970,1,1)</f>
        <v>42685.507557870369</v>
      </c>
    </row>
    <row r="2723" spans="1:21">
      <c r="A2723">
        <v>2721</v>
      </c>
      <c r="B2723" s="3" t="s">
        <v>2721</v>
      </c>
      <c r="C2723" s="3" t="s">
        <v>6831</v>
      </c>
      <c r="D2723" t="str" cm="1">
        <f t="array" ref="D27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723">
        <v>750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 s="6">
        <f>Table1[[#This Row],[pledged]]/Table1[[#This Row],[goal]]</f>
        <v>14.62</v>
      </c>
      <c r="Q2723" s="12">
        <f>Table1[[#This Row],[pledged]]/Table1[[#This Row],[backers_count]]</f>
        <v>40.762081784386616</v>
      </c>
      <c r="R2723" t="s">
        <v>8319</v>
      </c>
      <c r="S2723" t="s">
        <v>8349</v>
      </c>
      <c r="T2723" s="17">
        <f>(((Table1[[#This Row],[launched_at]]/60)/60)/24)+DATE(1970,1,1)</f>
        <v>41493.543958333335</v>
      </c>
      <c r="U2723" s="17">
        <f>(((Table1[[#This Row],[deadline]]/60)/60)/24)+DATE(1970,1,1)</f>
        <v>41523.791666666664</v>
      </c>
    </row>
    <row r="2724" spans="1:21">
      <c r="A2724">
        <v>2722</v>
      </c>
      <c r="B2724" s="3" t="s">
        <v>2722</v>
      </c>
      <c r="C2724" s="3" t="s">
        <v>6832</v>
      </c>
      <c r="D2724" t="str" cm="1">
        <f t="array" ref="D27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24">
        <v>5000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 s="6">
        <f>Table1[[#This Row],[pledged]]/Table1[[#This Row],[goal]]</f>
        <v>2.5253999999999999</v>
      </c>
      <c r="Q2724" s="12">
        <f>Table1[[#This Row],[pledged]]/Table1[[#This Row],[backers_count]]</f>
        <v>68.254054054054052</v>
      </c>
      <c r="R2724" t="s">
        <v>8319</v>
      </c>
      <c r="S2724" t="s">
        <v>8349</v>
      </c>
      <c r="T2724" s="17">
        <f>(((Table1[[#This Row],[launched_at]]/60)/60)/24)+DATE(1970,1,1)</f>
        <v>42704.857094907406</v>
      </c>
      <c r="U2724" s="17">
        <f>(((Table1[[#This Row],[deadline]]/60)/60)/24)+DATE(1970,1,1)</f>
        <v>42764.857094907406</v>
      </c>
    </row>
    <row r="2725" spans="1:21">
      <c r="A2725">
        <v>2723</v>
      </c>
      <c r="B2725" s="3" t="s">
        <v>2723</v>
      </c>
      <c r="C2725" s="3" t="s">
        <v>6833</v>
      </c>
      <c r="D2725" t="str" cm="1">
        <f t="array" ref="D27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725">
        <v>12000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 s="6">
        <f>Table1[[#This Row],[pledged]]/Table1[[#This Row],[goal]]</f>
        <v>1.4005000000000001</v>
      </c>
      <c r="Q2725" s="12">
        <f>Table1[[#This Row],[pledged]]/Table1[[#This Row],[backers_count]]</f>
        <v>95.48863636363636</v>
      </c>
      <c r="R2725" t="s">
        <v>8319</v>
      </c>
      <c r="S2725" t="s">
        <v>8349</v>
      </c>
      <c r="T2725" s="17">
        <f>(((Table1[[#This Row],[launched_at]]/60)/60)/24)+DATE(1970,1,1)</f>
        <v>41944.83898148148</v>
      </c>
      <c r="U2725" s="17">
        <f>(((Table1[[#This Row],[deadline]]/60)/60)/24)+DATE(1970,1,1)</f>
        <v>42004.880648148144</v>
      </c>
    </row>
    <row r="2726" spans="1:21">
      <c r="A2726">
        <v>2724</v>
      </c>
      <c r="B2726" s="3" t="s">
        <v>2724</v>
      </c>
      <c r="C2726" s="3" t="s">
        <v>6834</v>
      </c>
      <c r="D2726" t="str" cm="1">
        <f t="array" ref="D27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26">
        <v>2468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 s="6">
        <f>Table1[[#This Row],[pledged]]/Table1[[#This Row],[goal]]</f>
        <v>2.9687520259319289</v>
      </c>
      <c r="Q2726" s="12">
        <f>Table1[[#This Row],[pledged]]/Table1[[#This Row],[backers_count]]</f>
        <v>7.1902649656526005</v>
      </c>
      <c r="R2726" t="s">
        <v>8319</v>
      </c>
      <c r="S2726" t="s">
        <v>8349</v>
      </c>
      <c r="T2726" s="17">
        <f>(((Table1[[#This Row],[launched_at]]/60)/60)/24)+DATE(1970,1,1)</f>
        <v>42199.32707175926</v>
      </c>
      <c r="U2726" s="17">
        <f>(((Table1[[#This Row],[deadline]]/60)/60)/24)+DATE(1970,1,1)</f>
        <v>42231.32707175926</v>
      </c>
    </row>
    <row r="2727" spans="1:21">
      <c r="A2727">
        <v>2725</v>
      </c>
      <c r="B2727" s="3" t="s">
        <v>2725</v>
      </c>
      <c r="C2727" s="3" t="s">
        <v>6835</v>
      </c>
      <c r="D2727" t="str" cm="1">
        <f t="array" ref="D27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2727">
        <v>40000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 s="6">
        <f>Table1[[#This Row],[pledged]]/Table1[[#This Row],[goal]]</f>
        <v>1.445425</v>
      </c>
      <c r="Q2727" s="12">
        <f>Table1[[#This Row],[pledged]]/Table1[[#This Row],[backers_count]]</f>
        <v>511.65486725663715</v>
      </c>
      <c r="R2727" t="s">
        <v>8319</v>
      </c>
      <c r="S2727" t="s">
        <v>8349</v>
      </c>
      <c r="T2727" s="17">
        <f>(((Table1[[#This Row],[launched_at]]/60)/60)/24)+DATE(1970,1,1)</f>
        <v>42745.744618055556</v>
      </c>
      <c r="U2727" s="17">
        <f>(((Table1[[#This Row],[deadline]]/60)/60)/24)+DATE(1970,1,1)</f>
        <v>42795.744618055556</v>
      </c>
    </row>
    <row r="2728" spans="1:21">
      <c r="A2728">
        <v>2726</v>
      </c>
      <c r="B2728" s="3" t="s">
        <v>2726</v>
      </c>
      <c r="C2728" s="3" t="s">
        <v>6836</v>
      </c>
      <c r="D2728" t="str" cm="1">
        <f t="array" ref="D27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728">
        <v>100000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 s="6">
        <f>Table1[[#This Row],[pledged]]/Table1[[#This Row],[goal]]</f>
        <v>1.05745</v>
      </c>
      <c r="Q2728" s="12">
        <f>Table1[[#This Row],[pledged]]/Table1[[#This Row],[backers_count]]</f>
        <v>261.74504950495049</v>
      </c>
      <c r="R2728" t="s">
        <v>8319</v>
      </c>
      <c r="S2728" t="s">
        <v>8349</v>
      </c>
      <c r="T2728" s="17">
        <f>(((Table1[[#This Row],[launched_at]]/60)/60)/24)+DATE(1970,1,1)</f>
        <v>42452.579988425925</v>
      </c>
      <c r="U2728" s="17">
        <f>(((Table1[[#This Row],[deadline]]/60)/60)/24)+DATE(1970,1,1)</f>
        <v>42482.579988425925</v>
      </c>
    </row>
    <row r="2729" spans="1:21">
      <c r="A2729">
        <v>2727</v>
      </c>
      <c r="B2729" s="3" t="s">
        <v>2727</v>
      </c>
      <c r="C2729" s="3" t="s">
        <v>6837</v>
      </c>
      <c r="D2729" t="str" cm="1">
        <f t="array" ref="D27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729">
        <v>10000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 s="6">
        <f>Table1[[#This Row],[pledged]]/Table1[[#This Row],[goal]]</f>
        <v>4.9321000000000002</v>
      </c>
      <c r="Q2729" s="12">
        <f>Table1[[#This Row],[pledged]]/Table1[[#This Row],[backers_count]]</f>
        <v>69.760961810466767</v>
      </c>
      <c r="R2729" t="s">
        <v>8319</v>
      </c>
      <c r="S2729" t="s">
        <v>8349</v>
      </c>
      <c r="T2729" s="17">
        <f>(((Table1[[#This Row],[launched_at]]/60)/60)/24)+DATE(1970,1,1)</f>
        <v>42198.676655092597</v>
      </c>
      <c r="U2729" s="17">
        <f>(((Table1[[#This Row],[deadline]]/60)/60)/24)+DATE(1970,1,1)</f>
        <v>42223.676655092597</v>
      </c>
    </row>
    <row r="2730" spans="1:21">
      <c r="A2730">
        <v>2728</v>
      </c>
      <c r="B2730" s="3" t="s">
        <v>2728</v>
      </c>
      <c r="C2730" s="3" t="s">
        <v>6838</v>
      </c>
      <c r="D2730" t="str" cm="1">
        <f t="array" ref="D27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730">
        <v>15000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 s="6">
        <f>Table1[[#This Row],[pledged]]/Table1[[#This Row],[goal]]</f>
        <v>2.0182666666666669</v>
      </c>
      <c r="Q2730" s="12">
        <f>Table1[[#This Row],[pledged]]/Table1[[#This Row],[backers_count]]</f>
        <v>77.229591836734699</v>
      </c>
      <c r="R2730" t="s">
        <v>8319</v>
      </c>
      <c r="S2730" t="s">
        <v>8349</v>
      </c>
      <c r="T2730" s="17">
        <f>(((Table1[[#This Row],[launched_at]]/60)/60)/24)+DATE(1970,1,1)</f>
        <v>42333.59993055556</v>
      </c>
      <c r="U2730" s="17">
        <f>(((Table1[[#This Row],[deadline]]/60)/60)/24)+DATE(1970,1,1)</f>
        <v>42368.59993055556</v>
      </c>
    </row>
    <row r="2731" spans="1:21">
      <c r="A2731">
        <v>2729</v>
      </c>
      <c r="B2731" s="3" t="s">
        <v>2729</v>
      </c>
      <c r="C2731" s="3" t="s">
        <v>6839</v>
      </c>
      <c r="D2731" t="str" cm="1">
        <f t="array" ref="D27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31">
        <v>7500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 s="6">
        <f>Table1[[#This Row],[pledged]]/Table1[[#This Row],[goal]]</f>
        <v>1.0444</v>
      </c>
      <c r="Q2731" s="12">
        <f>Table1[[#This Row],[pledged]]/Table1[[#This Row],[backers_count]]</f>
        <v>340.56521739130437</v>
      </c>
      <c r="R2731" t="s">
        <v>8319</v>
      </c>
      <c r="S2731" t="s">
        <v>8349</v>
      </c>
      <c r="T2731" s="17">
        <f>(((Table1[[#This Row],[launched_at]]/60)/60)/24)+DATE(1970,1,1)</f>
        <v>42095.240706018521</v>
      </c>
      <c r="U2731" s="17">
        <f>(((Table1[[#This Row],[deadline]]/60)/60)/24)+DATE(1970,1,1)</f>
        <v>42125.240706018521</v>
      </c>
    </row>
    <row r="2732" spans="1:21">
      <c r="A2732">
        <v>2730</v>
      </c>
      <c r="B2732" s="3" t="s">
        <v>2730</v>
      </c>
      <c r="C2732" s="3" t="s">
        <v>6840</v>
      </c>
      <c r="D2732" t="str" cm="1">
        <f t="array" ref="D27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732">
        <v>27000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 s="6">
        <f>Table1[[#This Row],[pledged]]/Table1[[#This Row],[goal]]</f>
        <v>1.7029262962962963</v>
      </c>
      <c r="Q2732" s="12">
        <f>Table1[[#This Row],[pledged]]/Table1[[#This Row],[backers_count]]</f>
        <v>67.417903225806455</v>
      </c>
      <c r="R2732" t="s">
        <v>8319</v>
      </c>
      <c r="S2732" t="s">
        <v>8349</v>
      </c>
      <c r="T2732" s="17">
        <f>(((Table1[[#This Row],[launched_at]]/60)/60)/24)+DATE(1970,1,1)</f>
        <v>41351.541377314818</v>
      </c>
      <c r="U2732" s="17">
        <f>(((Table1[[#This Row],[deadline]]/60)/60)/24)+DATE(1970,1,1)</f>
        <v>41386.541377314818</v>
      </c>
    </row>
    <row r="2733" spans="1:21">
      <c r="A2733">
        <v>2731</v>
      </c>
      <c r="B2733" s="3" t="s">
        <v>2731</v>
      </c>
      <c r="C2733" s="3" t="s">
        <v>6841</v>
      </c>
      <c r="D2733" t="str" cm="1">
        <f t="array" ref="D27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733">
        <v>30000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 s="6">
        <f>Table1[[#This Row],[pledged]]/Table1[[#This Row],[goal]]</f>
        <v>1.0430333333333333</v>
      </c>
      <c r="Q2733" s="12">
        <f>Table1[[#This Row],[pledged]]/Table1[[#This Row],[backers_count]]</f>
        <v>845.70270270270271</v>
      </c>
      <c r="R2733" t="s">
        <v>8319</v>
      </c>
      <c r="S2733" t="s">
        <v>8349</v>
      </c>
      <c r="T2733" s="17">
        <f>(((Table1[[#This Row],[launched_at]]/60)/60)/24)+DATE(1970,1,1)</f>
        <v>41872.525717592594</v>
      </c>
      <c r="U2733" s="17">
        <f>(((Table1[[#This Row],[deadline]]/60)/60)/24)+DATE(1970,1,1)</f>
        <v>41930.166666666664</v>
      </c>
    </row>
    <row r="2734" spans="1:21">
      <c r="A2734">
        <v>2732</v>
      </c>
      <c r="B2734" s="3" t="s">
        <v>2732</v>
      </c>
      <c r="C2734" s="3" t="s">
        <v>6842</v>
      </c>
      <c r="D2734" t="str" cm="1">
        <f t="array" ref="D27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734">
        <v>12000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 s="6">
        <f>Table1[[#This Row],[pledged]]/Table1[[#This Row],[goal]]</f>
        <v>1.1825000000000001</v>
      </c>
      <c r="Q2734" s="12">
        <f>Table1[[#This Row],[pledged]]/Table1[[#This Row],[backers_count]]</f>
        <v>97.191780821917803</v>
      </c>
      <c r="R2734" t="s">
        <v>8319</v>
      </c>
      <c r="S2734" t="s">
        <v>8349</v>
      </c>
      <c r="T2734" s="17">
        <f>(((Table1[[#This Row],[launched_at]]/60)/60)/24)+DATE(1970,1,1)</f>
        <v>41389.808194444442</v>
      </c>
      <c r="U2734" s="17">
        <f>(((Table1[[#This Row],[deadline]]/60)/60)/24)+DATE(1970,1,1)</f>
        <v>41422</v>
      </c>
    </row>
    <row r="2735" spans="1:21">
      <c r="A2735">
        <v>2733</v>
      </c>
      <c r="B2735" s="3" t="s">
        <v>2733</v>
      </c>
      <c r="C2735" s="3" t="s">
        <v>6843</v>
      </c>
      <c r="D2735" t="str" cm="1">
        <f t="array" ref="D27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735">
        <v>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 s="6">
        <f>Table1[[#This Row],[pledged]]/Table1[[#This Row],[goal]]</f>
        <v>1.07538</v>
      </c>
      <c r="Q2735" s="12">
        <f>Table1[[#This Row],[pledged]]/Table1[[#This Row],[backers_count]]</f>
        <v>451.84033613445376</v>
      </c>
      <c r="R2735" t="s">
        <v>8319</v>
      </c>
      <c r="S2735" t="s">
        <v>8349</v>
      </c>
      <c r="T2735" s="17">
        <f>(((Table1[[#This Row],[launched_at]]/60)/60)/24)+DATE(1970,1,1)</f>
        <v>42044.272847222222</v>
      </c>
      <c r="U2735" s="17">
        <f>(((Table1[[#This Row],[deadline]]/60)/60)/24)+DATE(1970,1,1)</f>
        <v>42104.231180555551</v>
      </c>
    </row>
    <row r="2736" spans="1:21">
      <c r="A2736">
        <v>2734</v>
      </c>
      <c r="B2736" s="3" t="s">
        <v>2734</v>
      </c>
      <c r="C2736" s="3" t="s">
        <v>6844</v>
      </c>
      <c r="D2736" t="str" cm="1">
        <f t="array" ref="D27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736">
        <v>1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 s="6">
        <f>Table1[[#This Row],[pledged]]/Table1[[#This Row],[goal]]</f>
        <v>22603</v>
      </c>
      <c r="Q2736" s="12">
        <f>Table1[[#This Row],[pledged]]/Table1[[#This Row],[backers_count]]</f>
        <v>138.66871165644173</v>
      </c>
      <c r="R2736" t="s">
        <v>8319</v>
      </c>
      <c r="S2736" t="s">
        <v>8349</v>
      </c>
      <c r="T2736" s="17">
        <f>(((Table1[[#This Row],[launched_at]]/60)/60)/24)+DATE(1970,1,1)</f>
        <v>42626.668888888889</v>
      </c>
      <c r="U2736" s="17">
        <f>(((Table1[[#This Row],[deadline]]/60)/60)/24)+DATE(1970,1,1)</f>
        <v>42656.915972222225</v>
      </c>
    </row>
    <row r="2737" spans="1:21">
      <c r="A2737">
        <v>2735</v>
      </c>
      <c r="B2737" s="3" t="s">
        <v>2735</v>
      </c>
      <c r="C2737" s="3" t="s">
        <v>6845</v>
      </c>
      <c r="D2737" t="str" cm="1">
        <f t="array" ref="D27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737">
        <v>750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 s="6">
        <f>Table1[[#This Row],[pledged]]/Table1[[#This Row],[goal]]</f>
        <v>9.7813466666666677</v>
      </c>
      <c r="Q2737" s="12">
        <f>Table1[[#This Row],[pledged]]/Table1[[#This Row],[backers_count]]</f>
        <v>21.640147492625371</v>
      </c>
      <c r="R2737" t="s">
        <v>8319</v>
      </c>
      <c r="S2737" t="s">
        <v>8349</v>
      </c>
      <c r="T2737" s="17">
        <f>(((Table1[[#This Row],[launched_at]]/60)/60)/24)+DATE(1970,1,1)</f>
        <v>41316.120949074073</v>
      </c>
      <c r="U2737" s="17">
        <f>(((Table1[[#This Row],[deadline]]/60)/60)/24)+DATE(1970,1,1)</f>
        <v>41346.833333333336</v>
      </c>
    </row>
    <row r="2738" spans="1:21" ht="28.8">
      <c r="A2738">
        <v>2736</v>
      </c>
      <c r="B2738" s="3" t="s">
        <v>2736</v>
      </c>
      <c r="C2738" s="3" t="s">
        <v>6846</v>
      </c>
      <c r="D2738" t="str" cm="1">
        <f t="array" ref="D27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38">
        <v>8000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 s="6">
        <f>Table1[[#This Row],[pledged]]/Table1[[#This Row],[goal]]</f>
        <v>1.2290000000000001</v>
      </c>
      <c r="Q2738" s="12">
        <f>Table1[[#This Row],[pledged]]/Table1[[#This Row],[backers_count]]</f>
        <v>169.51724137931035</v>
      </c>
      <c r="R2738" t="s">
        <v>8319</v>
      </c>
      <c r="S2738" t="s">
        <v>8349</v>
      </c>
      <c r="T2738" s="17">
        <f>(((Table1[[#This Row],[launched_at]]/60)/60)/24)+DATE(1970,1,1)</f>
        <v>41722.666354166664</v>
      </c>
      <c r="U2738" s="17">
        <f>(((Table1[[#This Row],[deadline]]/60)/60)/24)+DATE(1970,1,1)</f>
        <v>41752.666354166664</v>
      </c>
    </row>
    <row r="2739" spans="1:21">
      <c r="A2739">
        <v>2737</v>
      </c>
      <c r="B2739" s="3" t="s">
        <v>2737</v>
      </c>
      <c r="C2739" s="3" t="s">
        <v>6847</v>
      </c>
      <c r="D2739" t="str" cm="1">
        <f t="array" ref="D27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739">
        <v>30000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 s="6">
        <f>Table1[[#This Row],[pledged]]/Table1[[#This Row],[goal]]</f>
        <v>2.4606080000000001</v>
      </c>
      <c r="Q2739" s="12">
        <f>Table1[[#This Row],[pledged]]/Table1[[#This Row],[backers_count]]</f>
        <v>161.88210526315791</v>
      </c>
      <c r="R2739" t="s">
        <v>8319</v>
      </c>
      <c r="S2739" t="s">
        <v>8349</v>
      </c>
      <c r="T2739" s="17">
        <f>(((Table1[[#This Row],[launched_at]]/60)/60)/24)+DATE(1970,1,1)</f>
        <v>41611.917673611111</v>
      </c>
      <c r="U2739" s="17">
        <f>(((Table1[[#This Row],[deadline]]/60)/60)/24)+DATE(1970,1,1)</f>
        <v>41654.791666666664</v>
      </c>
    </row>
    <row r="2740" spans="1:21">
      <c r="A2740">
        <v>2738</v>
      </c>
      <c r="B2740" s="3" t="s">
        <v>2738</v>
      </c>
      <c r="C2740" s="3" t="s">
        <v>6848</v>
      </c>
      <c r="D2740" t="str" cm="1">
        <f t="array" ref="D27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40">
        <v>5000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 s="6">
        <f>Table1[[#This Row],[pledged]]/Table1[[#This Row],[goal]]</f>
        <v>1.4794</v>
      </c>
      <c r="Q2740" s="12">
        <f>Table1[[#This Row],[pledged]]/Table1[[#This Row],[backers_count]]</f>
        <v>493.13333333333333</v>
      </c>
      <c r="R2740" t="s">
        <v>8319</v>
      </c>
      <c r="S2740" t="s">
        <v>8349</v>
      </c>
      <c r="T2740" s="17">
        <f>(((Table1[[#This Row],[launched_at]]/60)/60)/24)+DATE(1970,1,1)</f>
        <v>42620.143564814818</v>
      </c>
      <c r="U2740" s="17">
        <f>(((Table1[[#This Row],[deadline]]/60)/60)/24)+DATE(1970,1,1)</f>
        <v>42680.143564814818</v>
      </c>
    </row>
    <row r="2741" spans="1:21">
      <c r="A2741">
        <v>2739</v>
      </c>
      <c r="B2741" s="3" t="s">
        <v>2739</v>
      </c>
      <c r="C2741" s="3" t="s">
        <v>6849</v>
      </c>
      <c r="D2741" t="str" cm="1">
        <f t="array" ref="D27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41">
        <v>1100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 s="6">
        <f>Table1[[#This Row],[pledged]]/Table1[[#This Row],[goal]]</f>
        <v>3.8409090909090908</v>
      </c>
      <c r="Q2741" s="12">
        <f>Table1[[#This Row],[pledged]]/Table1[[#This Row],[backers_count]]</f>
        <v>22.120418848167539</v>
      </c>
      <c r="R2741" t="s">
        <v>8319</v>
      </c>
      <c r="S2741" t="s">
        <v>8349</v>
      </c>
      <c r="T2741" s="17">
        <f>(((Table1[[#This Row],[launched_at]]/60)/60)/24)+DATE(1970,1,1)</f>
        <v>41719.887928240743</v>
      </c>
      <c r="U2741" s="17">
        <f>(((Table1[[#This Row],[deadline]]/60)/60)/24)+DATE(1970,1,1)</f>
        <v>41764.887928240743</v>
      </c>
    </row>
    <row r="2742" spans="1:21">
      <c r="A2742">
        <v>2740</v>
      </c>
      <c r="B2742" s="3" t="s">
        <v>2740</v>
      </c>
      <c r="C2742" s="3" t="s">
        <v>6850</v>
      </c>
      <c r="D2742" t="str" cm="1">
        <f t="array" ref="D27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742">
        <v>300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 s="6">
        <f>Table1[[#This Row],[pledged]]/Table1[[#This Row],[goal]]</f>
        <v>1.0333333333333334</v>
      </c>
      <c r="Q2742" s="12">
        <f>Table1[[#This Row],[pledged]]/Table1[[#This Row],[backers_count]]</f>
        <v>18.235294117647058</v>
      </c>
      <c r="R2742" t="s">
        <v>8319</v>
      </c>
      <c r="S2742" t="s">
        <v>8349</v>
      </c>
      <c r="T2742" s="17">
        <f>(((Table1[[#This Row],[launched_at]]/60)/60)/24)+DATE(1970,1,1)</f>
        <v>42045.031851851847</v>
      </c>
      <c r="U2742" s="17">
        <f>(((Table1[[#This Row],[deadline]]/60)/60)/24)+DATE(1970,1,1)</f>
        <v>42074.99018518519</v>
      </c>
    </row>
    <row r="2743" spans="1:21">
      <c r="A2743">
        <v>2741</v>
      </c>
      <c r="B2743" s="3" t="s">
        <v>2741</v>
      </c>
      <c r="C2743" s="3" t="s">
        <v>6851</v>
      </c>
      <c r="D2743" t="str" cm="1">
        <f t="array" ref="D27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43">
        <v>8000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 s="6">
        <f>Table1[[#This Row],[pledged]]/Table1[[#This Row],[goal]]</f>
        <v>4.3750000000000004E-3</v>
      </c>
      <c r="Q2743" s="12">
        <f>Table1[[#This Row],[pledged]]/Table1[[#This Row],[backers_count]]</f>
        <v>8.75</v>
      </c>
      <c r="R2743" t="s">
        <v>8322</v>
      </c>
      <c r="S2743" t="s">
        <v>8358</v>
      </c>
      <c r="T2743" s="17">
        <f>(((Table1[[#This Row],[launched_at]]/60)/60)/24)+DATE(1970,1,1)</f>
        <v>41911.657430555555</v>
      </c>
      <c r="U2743" s="17">
        <f>(((Table1[[#This Row],[deadline]]/60)/60)/24)+DATE(1970,1,1)</f>
        <v>41932.088194444441</v>
      </c>
    </row>
    <row r="2744" spans="1:21">
      <c r="A2744">
        <v>2742</v>
      </c>
      <c r="B2744" s="3" t="s">
        <v>2742</v>
      </c>
      <c r="C2744" s="3" t="s">
        <v>6852</v>
      </c>
      <c r="D2744" t="str" cm="1">
        <f t="array" ref="D27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44">
        <v>2500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 s="6">
        <f>Table1[[#This Row],[pledged]]/Table1[[#This Row],[goal]]</f>
        <v>0.29239999999999999</v>
      </c>
      <c r="Q2744" s="12">
        <f>Table1[[#This Row],[pledged]]/Table1[[#This Row],[backers_count]]</f>
        <v>40.611111111111114</v>
      </c>
      <c r="R2744" t="s">
        <v>8322</v>
      </c>
      <c r="S2744" t="s">
        <v>8358</v>
      </c>
      <c r="T2744" s="17">
        <f>(((Table1[[#This Row],[launched_at]]/60)/60)/24)+DATE(1970,1,1)</f>
        <v>41030.719756944447</v>
      </c>
      <c r="U2744" s="17">
        <f>(((Table1[[#This Row],[deadline]]/60)/60)/24)+DATE(1970,1,1)</f>
        <v>41044.719756944447</v>
      </c>
    </row>
    <row r="2745" spans="1:21" ht="28.8">
      <c r="A2745">
        <v>2743</v>
      </c>
      <c r="B2745" s="3" t="s">
        <v>2743</v>
      </c>
      <c r="C2745" s="3" t="s">
        <v>6853</v>
      </c>
      <c r="D2745" t="str" cm="1">
        <f t="array" ref="D27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45">
        <v>5999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 s="6">
        <f>Table1[[#This Row],[pledged]]/Table1[[#This Row],[goal]]</f>
        <v>0</v>
      </c>
      <c r="Q2745" s="12" t="e">
        <f>Table1[[#This Row],[pledged]]/Table1[[#This Row],[backers_count]]</f>
        <v>#DIV/0!</v>
      </c>
      <c r="R2745" t="s">
        <v>8322</v>
      </c>
      <c r="S2745" t="s">
        <v>8358</v>
      </c>
      <c r="T2745" s="17">
        <f>(((Table1[[#This Row],[launched_at]]/60)/60)/24)+DATE(1970,1,1)</f>
        <v>42632.328784722224</v>
      </c>
      <c r="U2745" s="17">
        <f>(((Table1[[#This Row],[deadline]]/60)/60)/24)+DATE(1970,1,1)</f>
        <v>42662.328784722224</v>
      </c>
    </row>
    <row r="2746" spans="1:21">
      <c r="A2746">
        <v>2744</v>
      </c>
      <c r="B2746" s="3" t="s">
        <v>2744</v>
      </c>
      <c r="C2746" s="3" t="s">
        <v>6854</v>
      </c>
      <c r="D2746" t="str" cm="1">
        <f t="array" ref="D27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746">
        <v>16000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 s="6">
        <f>Table1[[#This Row],[pledged]]/Table1[[#This Row],[goal]]</f>
        <v>5.2187499999999998E-2</v>
      </c>
      <c r="Q2746" s="12">
        <f>Table1[[#This Row],[pledged]]/Table1[[#This Row],[backers_count]]</f>
        <v>37.954545454545453</v>
      </c>
      <c r="R2746" t="s">
        <v>8322</v>
      </c>
      <c r="S2746" t="s">
        <v>8358</v>
      </c>
      <c r="T2746" s="17">
        <f>(((Table1[[#This Row],[launched_at]]/60)/60)/24)+DATE(1970,1,1)</f>
        <v>40938.062476851854</v>
      </c>
      <c r="U2746" s="17">
        <f>(((Table1[[#This Row],[deadline]]/60)/60)/24)+DATE(1970,1,1)</f>
        <v>40968.062476851854</v>
      </c>
    </row>
    <row r="2747" spans="1:21">
      <c r="A2747">
        <v>2745</v>
      </c>
      <c r="B2747" s="3" t="s">
        <v>2745</v>
      </c>
      <c r="C2747" s="3" t="s">
        <v>6855</v>
      </c>
      <c r="D2747" t="str" cm="1">
        <f t="array" ref="D27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47">
        <v>8000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 s="6">
        <f>Table1[[#This Row],[pledged]]/Table1[[#This Row],[goal]]</f>
        <v>0.21887499999999999</v>
      </c>
      <c r="Q2747" s="12">
        <f>Table1[[#This Row],[pledged]]/Table1[[#This Row],[backers_count]]</f>
        <v>35.734693877551024</v>
      </c>
      <c r="R2747" t="s">
        <v>8322</v>
      </c>
      <c r="S2747" t="s">
        <v>8358</v>
      </c>
      <c r="T2747" s="17">
        <f>(((Table1[[#This Row],[launched_at]]/60)/60)/24)+DATE(1970,1,1)</f>
        <v>41044.988055555557</v>
      </c>
      <c r="U2747" s="17">
        <f>(((Table1[[#This Row],[deadline]]/60)/60)/24)+DATE(1970,1,1)</f>
        <v>41104.988055555557</v>
      </c>
    </row>
    <row r="2748" spans="1:21">
      <c r="A2748">
        <v>2746</v>
      </c>
      <c r="B2748" s="3" t="s">
        <v>2746</v>
      </c>
      <c r="C2748" s="3" t="s">
        <v>6856</v>
      </c>
      <c r="D2748" t="str" cm="1">
        <f t="array" ref="D27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48">
        <v>3000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 s="6">
        <f>Table1[[#This Row],[pledged]]/Table1[[#This Row],[goal]]</f>
        <v>0.26700000000000002</v>
      </c>
      <c r="Q2748" s="12">
        <f>Table1[[#This Row],[pledged]]/Table1[[#This Row],[backers_count]]</f>
        <v>42.157894736842103</v>
      </c>
      <c r="R2748" t="s">
        <v>8322</v>
      </c>
      <c r="S2748" t="s">
        <v>8358</v>
      </c>
      <c r="T2748" s="17">
        <f>(((Table1[[#This Row],[launched_at]]/60)/60)/24)+DATE(1970,1,1)</f>
        <v>41850.781377314815</v>
      </c>
      <c r="U2748" s="17">
        <f>(((Table1[[#This Row],[deadline]]/60)/60)/24)+DATE(1970,1,1)</f>
        <v>41880.781377314815</v>
      </c>
    </row>
    <row r="2749" spans="1:21">
      <c r="A2749">
        <v>2747</v>
      </c>
      <c r="B2749" s="3" t="s">
        <v>2747</v>
      </c>
      <c r="C2749" s="3" t="s">
        <v>6857</v>
      </c>
      <c r="D2749" t="str" cm="1">
        <f t="array" ref="D27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749">
        <v>500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 s="6">
        <f>Table1[[#This Row],[pledged]]/Table1[[#This Row],[goal]]</f>
        <v>0.28000000000000003</v>
      </c>
      <c r="Q2749" s="12">
        <f>Table1[[#This Row],[pledged]]/Table1[[#This Row],[backers_count]]</f>
        <v>35</v>
      </c>
      <c r="R2749" t="s">
        <v>8322</v>
      </c>
      <c r="S2749" t="s">
        <v>8358</v>
      </c>
      <c r="T2749" s="17">
        <f>(((Table1[[#This Row],[launched_at]]/60)/60)/24)+DATE(1970,1,1)</f>
        <v>41044.64811342593</v>
      </c>
      <c r="U2749" s="17">
        <f>(((Table1[[#This Row],[deadline]]/60)/60)/24)+DATE(1970,1,1)</f>
        <v>41076.131944444445</v>
      </c>
    </row>
    <row r="2750" spans="1:21">
      <c r="A2750">
        <v>2748</v>
      </c>
      <c r="B2750" s="3" t="s">
        <v>2748</v>
      </c>
      <c r="C2750" s="3" t="s">
        <v>6858</v>
      </c>
      <c r="D2750" t="str" cm="1">
        <f t="array" ref="D27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50">
        <v>5000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 s="6">
        <f>Table1[[#This Row],[pledged]]/Table1[[#This Row],[goal]]</f>
        <v>1.06E-2</v>
      </c>
      <c r="Q2750" s="12">
        <f>Table1[[#This Row],[pledged]]/Table1[[#This Row],[backers_count]]</f>
        <v>13.25</v>
      </c>
      <c r="R2750" t="s">
        <v>8322</v>
      </c>
      <c r="S2750" t="s">
        <v>8358</v>
      </c>
      <c r="T2750" s="17">
        <f>(((Table1[[#This Row],[launched_at]]/60)/60)/24)+DATE(1970,1,1)</f>
        <v>42585.7106712963</v>
      </c>
      <c r="U2750" s="17">
        <f>(((Table1[[#This Row],[deadline]]/60)/60)/24)+DATE(1970,1,1)</f>
        <v>42615.7106712963</v>
      </c>
    </row>
    <row r="2751" spans="1:21">
      <c r="A2751">
        <v>2749</v>
      </c>
      <c r="B2751" s="3" t="s">
        <v>2749</v>
      </c>
      <c r="C2751" s="3" t="s">
        <v>6859</v>
      </c>
      <c r="D2751" t="str" cm="1">
        <f t="array" ref="D27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751">
        <v>10000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 s="6">
        <f>Table1[[#This Row],[pledged]]/Table1[[#This Row],[goal]]</f>
        <v>1.0999999999999999E-2</v>
      </c>
      <c r="Q2751" s="12">
        <f>Table1[[#This Row],[pledged]]/Table1[[#This Row],[backers_count]]</f>
        <v>55</v>
      </c>
      <c r="R2751" t="s">
        <v>8322</v>
      </c>
      <c r="S2751" t="s">
        <v>8358</v>
      </c>
      <c r="T2751" s="17">
        <f>(((Table1[[#This Row],[launched_at]]/60)/60)/24)+DATE(1970,1,1)</f>
        <v>42068.799039351856</v>
      </c>
      <c r="U2751" s="17">
        <f>(((Table1[[#This Row],[deadline]]/60)/60)/24)+DATE(1970,1,1)</f>
        <v>42098.757372685184</v>
      </c>
    </row>
    <row r="2752" spans="1:21">
      <c r="A2752">
        <v>2750</v>
      </c>
      <c r="B2752" s="3" t="s">
        <v>2750</v>
      </c>
      <c r="C2752" s="3" t="s">
        <v>6860</v>
      </c>
      <c r="D2752" t="str" cm="1">
        <f t="array" ref="D27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52">
        <v>1999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 s="6">
        <f>Table1[[#This Row],[pledged]]/Table1[[#This Row],[goal]]</f>
        <v>0</v>
      </c>
      <c r="Q2752" s="12" t="e">
        <f>Table1[[#This Row],[pledged]]/Table1[[#This Row],[backers_count]]</f>
        <v>#DIV/0!</v>
      </c>
      <c r="R2752" t="s">
        <v>8322</v>
      </c>
      <c r="S2752" t="s">
        <v>8358</v>
      </c>
      <c r="T2752" s="17">
        <f>(((Table1[[#This Row],[launched_at]]/60)/60)/24)+DATE(1970,1,1)</f>
        <v>41078.899826388886</v>
      </c>
      <c r="U2752" s="17">
        <f>(((Table1[[#This Row],[deadline]]/60)/60)/24)+DATE(1970,1,1)</f>
        <v>41090.833333333336</v>
      </c>
    </row>
    <row r="2753" spans="1:21">
      <c r="A2753">
        <v>2751</v>
      </c>
      <c r="B2753" s="3" t="s">
        <v>2751</v>
      </c>
      <c r="C2753" s="3" t="s">
        <v>6861</v>
      </c>
      <c r="D2753" t="str" cm="1">
        <f t="array" ref="D27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53">
        <v>3274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 s="6">
        <f>Table1[[#This Row],[pledged]]/Table1[[#This Row],[goal]]</f>
        <v>0</v>
      </c>
      <c r="Q2753" s="12" t="e">
        <f>Table1[[#This Row],[pledged]]/Table1[[#This Row],[backers_count]]</f>
        <v>#DIV/0!</v>
      </c>
      <c r="R2753" t="s">
        <v>8322</v>
      </c>
      <c r="S2753" t="s">
        <v>8358</v>
      </c>
      <c r="T2753" s="17">
        <f>(((Table1[[#This Row],[launched_at]]/60)/60)/24)+DATE(1970,1,1)</f>
        <v>41747.887060185189</v>
      </c>
      <c r="U2753" s="17">
        <f>(((Table1[[#This Row],[deadline]]/60)/60)/24)+DATE(1970,1,1)</f>
        <v>41807.887060185189</v>
      </c>
    </row>
    <row r="2754" spans="1:21">
      <c r="A2754">
        <v>2752</v>
      </c>
      <c r="B2754" s="3" t="s">
        <v>2752</v>
      </c>
      <c r="C2754" s="3" t="s">
        <v>6862</v>
      </c>
      <c r="D2754" t="str" cm="1">
        <f t="array" ref="D27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54">
        <v>4800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 s="6">
        <f>Table1[[#This Row],[pledged]]/Table1[[#This Row],[goal]]</f>
        <v>0.11458333333333333</v>
      </c>
      <c r="Q2754" s="12">
        <f>Table1[[#This Row],[pledged]]/Table1[[#This Row],[backers_count]]</f>
        <v>39.285714285714285</v>
      </c>
      <c r="R2754" t="s">
        <v>8322</v>
      </c>
      <c r="S2754" t="s">
        <v>8358</v>
      </c>
      <c r="T2754" s="17">
        <f>(((Table1[[#This Row],[launched_at]]/60)/60)/24)+DATE(1970,1,1)</f>
        <v>40855.765092592592</v>
      </c>
      <c r="U2754" s="17">
        <f>(((Table1[[#This Row],[deadline]]/60)/60)/24)+DATE(1970,1,1)</f>
        <v>40895.765092592592</v>
      </c>
    </row>
    <row r="2755" spans="1:21">
      <c r="A2755">
        <v>2753</v>
      </c>
      <c r="B2755" s="3" t="s">
        <v>2753</v>
      </c>
      <c r="C2755" s="3" t="s">
        <v>6863</v>
      </c>
      <c r="D2755" t="str" cm="1">
        <f t="array" ref="D27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55">
        <v>2000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 s="6">
        <f>Table1[[#This Row],[pledged]]/Table1[[#This Row],[goal]]</f>
        <v>0.19</v>
      </c>
      <c r="Q2755" s="12">
        <f>Table1[[#This Row],[pledged]]/Table1[[#This Row],[backers_count]]</f>
        <v>47.5</v>
      </c>
      <c r="R2755" t="s">
        <v>8322</v>
      </c>
      <c r="S2755" t="s">
        <v>8358</v>
      </c>
      <c r="T2755" s="17">
        <f>(((Table1[[#This Row],[launched_at]]/60)/60)/24)+DATE(1970,1,1)</f>
        <v>41117.900729166664</v>
      </c>
      <c r="U2755" s="17">
        <f>(((Table1[[#This Row],[deadline]]/60)/60)/24)+DATE(1970,1,1)</f>
        <v>41147.900729166664</v>
      </c>
    </row>
    <row r="2756" spans="1:21">
      <c r="A2756">
        <v>2754</v>
      </c>
      <c r="B2756" s="3" t="s">
        <v>2754</v>
      </c>
      <c r="C2756" s="3" t="s">
        <v>6864</v>
      </c>
      <c r="D2756" t="str" cm="1">
        <f t="array" ref="D27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756">
        <v>10000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 s="6">
        <f>Table1[[#This Row],[pledged]]/Table1[[#This Row],[goal]]</f>
        <v>0</v>
      </c>
      <c r="Q2756" s="12" t="e">
        <f>Table1[[#This Row],[pledged]]/Table1[[#This Row],[backers_count]]</f>
        <v>#DIV/0!</v>
      </c>
      <c r="R2756" t="s">
        <v>8322</v>
      </c>
      <c r="S2756" t="s">
        <v>8358</v>
      </c>
      <c r="T2756" s="17">
        <f>(((Table1[[#This Row],[launched_at]]/60)/60)/24)+DATE(1970,1,1)</f>
        <v>41863.636006944449</v>
      </c>
      <c r="U2756" s="17">
        <f>(((Table1[[#This Row],[deadline]]/60)/60)/24)+DATE(1970,1,1)</f>
        <v>41893.636006944449</v>
      </c>
    </row>
    <row r="2757" spans="1:21">
      <c r="A2757">
        <v>2755</v>
      </c>
      <c r="B2757" s="3" t="s">
        <v>2755</v>
      </c>
      <c r="C2757" s="3" t="s">
        <v>6865</v>
      </c>
      <c r="D2757" t="str" cm="1">
        <f t="array" ref="D27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757">
        <v>500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 s="6">
        <f>Table1[[#This Row],[pledged]]/Table1[[#This Row],[goal]]</f>
        <v>0.52</v>
      </c>
      <c r="Q2757" s="12">
        <f>Table1[[#This Row],[pledged]]/Table1[[#This Row],[backers_count]]</f>
        <v>17.333333333333332</v>
      </c>
      <c r="R2757" t="s">
        <v>8322</v>
      </c>
      <c r="S2757" t="s">
        <v>8358</v>
      </c>
      <c r="T2757" s="17">
        <f>(((Table1[[#This Row],[launched_at]]/60)/60)/24)+DATE(1970,1,1)</f>
        <v>42072.790821759263</v>
      </c>
      <c r="U2757" s="17">
        <f>(((Table1[[#This Row],[deadline]]/60)/60)/24)+DATE(1970,1,1)</f>
        <v>42102.790821759263</v>
      </c>
    </row>
    <row r="2758" spans="1:21">
      <c r="A2758">
        <v>2756</v>
      </c>
      <c r="B2758" s="3" t="s">
        <v>2756</v>
      </c>
      <c r="C2758" s="3" t="s">
        <v>6866</v>
      </c>
      <c r="D2758" t="str" cm="1">
        <f t="array" ref="D27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758">
        <v>10000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 s="6">
        <f>Table1[[#This Row],[pledged]]/Table1[[#This Row],[goal]]</f>
        <v>0.1048</v>
      </c>
      <c r="Q2758" s="12">
        <f>Table1[[#This Row],[pledged]]/Table1[[#This Row],[backers_count]]</f>
        <v>31.757575757575758</v>
      </c>
      <c r="R2758" t="s">
        <v>8322</v>
      </c>
      <c r="S2758" t="s">
        <v>8358</v>
      </c>
      <c r="T2758" s="17">
        <f>(((Table1[[#This Row],[launched_at]]/60)/60)/24)+DATE(1970,1,1)</f>
        <v>41620.90047453704</v>
      </c>
      <c r="U2758" s="17">
        <f>(((Table1[[#This Row],[deadline]]/60)/60)/24)+DATE(1970,1,1)</f>
        <v>41650.90047453704</v>
      </c>
    </row>
    <row r="2759" spans="1:21">
      <c r="A2759">
        <v>2757</v>
      </c>
      <c r="B2759" s="3" t="s">
        <v>2757</v>
      </c>
      <c r="C2759" s="3" t="s">
        <v>6867</v>
      </c>
      <c r="D2759" t="str" cm="1">
        <f t="array" ref="D27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59">
        <v>1500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 s="6">
        <f>Table1[[#This Row],[pledged]]/Table1[[#This Row],[goal]]</f>
        <v>6.6666666666666671E-3</v>
      </c>
      <c r="Q2759" s="12">
        <f>Table1[[#This Row],[pledged]]/Table1[[#This Row],[backers_count]]</f>
        <v>5</v>
      </c>
      <c r="R2759" t="s">
        <v>8322</v>
      </c>
      <c r="S2759" t="s">
        <v>8358</v>
      </c>
      <c r="T2759" s="17">
        <f>(((Table1[[#This Row],[launched_at]]/60)/60)/24)+DATE(1970,1,1)</f>
        <v>42573.65662037037</v>
      </c>
      <c r="U2759" s="17">
        <f>(((Table1[[#This Row],[deadline]]/60)/60)/24)+DATE(1970,1,1)</f>
        <v>42588.65662037037</v>
      </c>
    </row>
    <row r="2760" spans="1:21">
      <c r="A2760">
        <v>2758</v>
      </c>
      <c r="B2760" s="3" t="s">
        <v>2758</v>
      </c>
      <c r="C2760" s="3" t="s">
        <v>6868</v>
      </c>
      <c r="D2760" t="str" cm="1">
        <f t="array" ref="D27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60">
        <v>2000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 s="6">
        <f>Table1[[#This Row],[pledged]]/Table1[[#This Row],[goal]]</f>
        <v>0.11700000000000001</v>
      </c>
      <c r="Q2760" s="12">
        <f>Table1[[#This Row],[pledged]]/Table1[[#This Row],[backers_count]]</f>
        <v>39</v>
      </c>
      <c r="R2760" t="s">
        <v>8322</v>
      </c>
      <c r="S2760" t="s">
        <v>8358</v>
      </c>
      <c r="T2760" s="17">
        <f>(((Table1[[#This Row],[launched_at]]/60)/60)/24)+DATE(1970,1,1)</f>
        <v>42639.441932870366</v>
      </c>
      <c r="U2760" s="17">
        <f>(((Table1[[#This Row],[deadline]]/60)/60)/24)+DATE(1970,1,1)</f>
        <v>42653.441932870366</v>
      </c>
    </row>
    <row r="2761" spans="1:21">
      <c r="A2761">
        <v>2759</v>
      </c>
      <c r="B2761" s="3" t="s">
        <v>2759</v>
      </c>
      <c r="C2761" s="3" t="s">
        <v>6869</v>
      </c>
      <c r="D2761" t="str" cm="1">
        <f t="array" ref="D27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61">
        <v>1000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 s="6">
        <f>Table1[[#This Row],[pledged]]/Table1[[#This Row],[goal]]</f>
        <v>0.105</v>
      </c>
      <c r="Q2761" s="12">
        <f>Table1[[#This Row],[pledged]]/Table1[[#This Row],[backers_count]]</f>
        <v>52.5</v>
      </c>
      <c r="R2761" t="s">
        <v>8322</v>
      </c>
      <c r="S2761" t="s">
        <v>8358</v>
      </c>
      <c r="T2761" s="17">
        <f>(((Table1[[#This Row],[launched_at]]/60)/60)/24)+DATE(1970,1,1)</f>
        <v>42524.36650462963</v>
      </c>
      <c r="U2761" s="17">
        <f>(((Table1[[#This Row],[deadline]]/60)/60)/24)+DATE(1970,1,1)</f>
        <v>42567.36650462963</v>
      </c>
    </row>
    <row r="2762" spans="1:21">
      <c r="A2762">
        <v>2760</v>
      </c>
      <c r="B2762" s="3" t="s">
        <v>2760</v>
      </c>
      <c r="C2762" s="3" t="s">
        <v>6870</v>
      </c>
      <c r="D2762" t="str" cm="1">
        <f t="array" ref="D27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62">
        <v>5000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 s="6">
        <f>Table1[[#This Row],[pledged]]/Table1[[#This Row],[goal]]</f>
        <v>0</v>
      </c>
      <c r="Q2762" s="12" t="e">
        <f>Table1[[#This Row],[pledged]]/Table1[[#This Row],[backers_count]]</f>
        <v>#DIV/0!</v>
      </c>
      <c r="R2762" t="s">
        <v>8322</v>
      </c>
      <c r="S2762" t="s">
        <v>8358</v>
      </c>
      <c r="T2762" s="17">
        <f>(((Table1[[#This Row],[launched_at]]/60)/60)/24)+DATE(1970,1,1)</f>
        <v>41415.461319444446</v>
      </c>
      <c r="U2762" s="17">
        <f>(((Table1[[#This Row],[deadline]]/60)/60)/24)+DATE(1970,1,1)</f>
        <v>41445.461319444446</v>
      </c>
    </row>
    <row r="2763" spans="1:21">
      <c r="A2763">
        <v>2761</v>
      </c>
      <c r="B2763" s="3" t="s">
        <v>2761</v>
      </c>
      <c r="C2763" s="3" t="s">
        <v>6871</v>
      </c>
      <c r="D2763" t="str" cm="1">
        <f t="array" ref="D27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63">
        <v>5000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 s="6">
        <f>Table1[[#This Row],[pledged]]/Table1[[#This Row],[goal]]</f>
        <v>7.1999999999999998E-3</v>
      </c>
      <c r="Q2763" s="12">
        <f>Table1[[#This Row],[pledged]]/Table1[[#This Row],[backers_count]]</f>
        <v>9</v>
      </c>
      <c r="R2763" t="s">
        <v>8322</v>
      </c>
      <c r="S2763" t="s">
        <v>8358</v>
      </c>
      <c r="T2763" s="17">
        <f>(((Table1[[#This Row],[launched_at]]/60)/60)/24)+DATE(1970,1,1)</f>
        <v>41247.063576388886</v>
      </c>
      <c r="U2763" s="17">
        <f>(((Table1[[#This Row],[deadline]]/60)/60)/24)+DATE(1970,1,1)</f>
        <v>41277.063576388886</v>
      </c>
    </row>
    <row r="2764" spans="1:21">
      <c r="A2764">
        <v>2762</v>
      </c>
      <c r="B2764" s="3" t="s">
        <v>2762</v>
      </c>
      <c r="C2764" s="3" t="s">
        <v>6872</v>
      </c>
      <c r="D2764" t="str" cm="1">
        <f t="array" ref="D27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64">
        <v>3250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 s="6">
        <f>Table1[[#This Row],[pledged]]/Table1[[#This Row],[goal]]</f>
        <v>7.6923076923076927E-3</v>
      </c>
      <c r="Q2764" s="12">
        <f>Table1[[#This Row],[pledged]]/Table1[[#This Row],[backers_count]]</f>
        <v>25</v>
      </c>
      <c r="R2764" t="s">
        <v>8322</v>
      </c>
      <c r="S2764" t="s">
        <v>8358</v>
      </c>
      <c r="T2764" s="17">
        <f>(((Table1[[#This Row],[launched_at]]/60)/60)/24)+DATE(1970,1,1)</f>
        <v>40927.036979166667</v>
      </c>
      <c r="U2764" s="17">
        <f>(((Table1[[#This Row],[deadline]]/60)/60)/24)+DATE(1970,1,1)</f>
        <v>40986.995312500003</v>
      </c>
    </row>
    <row r="2765" spans="1:21">
      <c r="A2765">
        <v>2763</v>
      </c>
      <c r="B2765" s="3" t="s">
        <v>2763</v>
      </c>
      <c r="C2765" s="3" t="s">
        <v>6873</v>
      </c>
      <c r="D2765" t="str" cm="1">
        <f t="array" ref="D27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765">
        <v>39400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 s="6">
        <f>Table1[[#This Row],[pledged]]/Table1[[#This Row],[goal]]</f>
        <v>2.2842639593908631E-3</v>
      </c>
      <c r="Q2765" s="12">
        <f>Table1[[#This Row],[pledged]]/Table1[[#This Row],[backers_count]]</f>
        <v>30</v>
      </c>
      <c r="R2765" t="s">
        <v>8322</v>
      </c>
      <c r="S2765" t="s">
        <v>8358</v>
      </c>
      <c r="T2765" s="17">
        <f>(((Table1[[#This Row],[launched_at]]/60)/60)/24)+DATE(1970,1,1)</f>
        <v>41373.579675925925</v>
      </c>
      <c r="U2765" s="17">
        <f>(((Table1[[#This Row],[deadline]]/60)/60)/24)+DATE(1970,1,1)</f>
        <v>41418.579675925925</v>
      </c>
    </row>
    <row r="2766" spans="1:21">
      <c r="A2766">
        <v>2764</v>
      </c>
      <c r="B2766" s="3" t="s">
        <v>2764</v>
      </c>
      <c r="C2766" s="3" t="s">
        <v>6874</v>
      </c>
      <c r="D2766" t="str" cm="1">
        <f t="array" ref="D27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66">
        <v>4000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 s="6">
        <f>Table1[[#This Row],[pledged]]/Table1[[#This Row],[goal]]</f>
        <v>1.125E-2</v>
      </c>
      <c r="Q2766" s="12">
        <f>Table1[[#This Row],[pledged]]/Table1[[#This Row],[backers_count]]</f>
        <v>11.25</v>
      </c>
      <c r="R2766" t="s">
        <v>8322</v>
      </c>
      <c r="S2766" t="s">
        <v>8358</v>
      </c>
      <c r="T2766" s="17">
        <f>(((Table1[[#This Row],[launched_at]]/60)/60)/24)+DATE(1970,1,1)</f>
        <v>41030.292025462964</v>
      </c>
      <c r="U2766" s="17">
        <f>(((Table1[[#This Row],[deadline]]/60)/60)/24)+DATE(1970,1,1)</f>
        <v>41059.791666666664</v>
      </c>
    </row>
    <row r="2767" spans="1:21">
      <c r="A2767">
        <v>2765</v>
      </c>
      <c r="B2767" s="3" t="s">
        <v>2765</v>
      </c>
      <c r="C2767" s="3" t="s">
        <v>6875</v>
      </c>
      <c r="D2767" t="str" cm="1">
        <f t="array" ref="D27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67">
        <v>4000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 s="6">
        <f>Table1[[#This Row],[pledged]]/Table1[[#This Row],[goal]]</f>
        <v>0</v>
      </c>
      <c r="Q2767" s="12" t="e">
        <f>Table1[[#This Row],[pledged]]/Table1[[#This Row],[backers_count]]</f>
        <v>#DIV/0!</v>
      </c>
      <c r="R2767" t="s">
        <v>8322</v>
      </c>
      <c r="S2767" t="s">
        <v>8358</v>
      </c>
      <c r="T2767" s="17">
        <f>(((Table1[[#This Row],[launched_at]]/60)/60)/24)+DATE(1970,1,1)</f>
        <v>41194.579027777778</v>
      </c>
      <c r="U2767" s="17">
        <f>(((Table1[[#This Row],[deadline]]/60)/60)/24)+DATE(1970,1,1)</f>
        <v>41210.579027777778</v>
      </c>
    </row>
    <row r="2768" spans="1:21">
      <c r="A2768">
        <v>2766</v>
      </c>
      <c r="B2768" s="3" t="s">
        <v>2766</v>
      </c>
      <c r="C2768" s="3" t="s">
        <v>6876</v>
      </c>
      <c r="D2768" t="str" cm="1">
        <f t="array" ref="D27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68">
        <v>5000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 s="6">
        <f>Table1[[#This Row],[pledged]]/Table1[[#This Row],[goal]]</f>
        <v>0.02</v>
      </c>
      <c r="Q2768" s="12">
        <f>Table1[[#This Row],[pledged]]/Table1[[#This Row],[backers_count]]</f>
        <v>25</v>
      </c>
      <c r="R2768" t="s">
        <v>8322</v>
      </c>
      <c r="S2768" t="s">
        <v>8358</v>
      </c>
      <c r="T2768" s="17">
        <f>(((Table1[[#This Row],[launched_at]]/60)/60)/24)+DATE(1970,1,1)</f>
        <v>40736.668032407404</v>
      </c>
      <c r="U2768" s="17">
        <f>(((Table1[[#This Row],[deadline]]/60)/60)/24)+DATE(1970,1,1)</f>
        <v>40766.668032407404</v>
      </c>
    </row>
    <row r="2769" spans="1:21">
      <c r="A2769">
        <v>2767</v>
      </c>
      <c r="B2769" s="3" t="s">
        <v>2767</v>
      </c>
      <c r="C2769" s="3" t="s">
        <v>6877</v>
      </c>
      <c r="D2769" t="str" cm="1">
        <f t="array" ref="D27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69">
        <v>4000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 s="6">
        <f>Table1[[#This Row],[pledged]]/Table1[[#This Row],[goal]]</f>
        <v>8.5000000000000006E-3</v>
      </c>
      <c r="Q2769" s="12">
        <f>Table1[[#This Row],[pledged]]/Table1[[#This Row],[backers_count]]</f>
        <v>11.333333333333334</v>
      </c>
      <c r="R2769" t="s">
        <v>8322</v>
      </c>
      <c r="S2769" t="s">
        <v>8358</v>
      </c>
      <c r="T2769" s="17">
        <f>(((Table1[[#This Row],[launched_at]]/60)/60)/24)+DATE(1970,1,1)</f>
        <v>42172.958912037036</v>
      </c>
      <c r="U2769" s="17">
        <f>(((Table1[[#This Row],[deadline]]/60)/60)/24)+DATE(1970,1,1)</f>
        <v>42232.958912037036</v>
      </c>
    </row>
    <row r="2770" spans="1:21">
      <c r="A2770">
        <v>2768</v>
      </c>
      <c r="B2770" s="3" t="s">
        <v>2768</v>
      </c>
      <c r="C2770" s="3" t="s">
        <v>6878</v>
      </c>
      <c r="D2770" t="str" cm="1">
        <f t="array" ref="D27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70">
        <v>7000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 s="6">
        <f>Table1[[#This Row],[pledged]]/Table1[[#This Row],[goal]]</f>
        <v>0.14314285714285716</v>
      </c>
      <c r="Q2770" s="12">
        <f>Table1[[#This Row],[pledged]]/Table1[[#This Row],[backers_count]]</f>
        <v>29.470588235294116</v>
      </c>
      <c r="R2770" t="s">
        <v>8322</v>
      </c>
      <c r="S2770" t="s">
        <v>8358</v>
      </c>
      <c r="T2770" s="17">
        <f>(((Table1[[#This Row],[launched_at]]/60)/60)/24)+DATE(1970,1,1)</f>
        <v>40967.614849537036</v>
      </c>
      <c r="U2770" s="17">
        <f>(((Table1[[#This Row],[deadline]]/60)/60)/24)+DATE(1970,1,1)</f>
        <v>40997.573182870372</v>
      </c>
    </row>
    <row r="2771" spans="1:21">
      <c r="A2771">
        <v>2769</v>
      </c>
      <c r="B2771" s="3" t="s">
        <v>2769</v>
      </c>
      <c r="C2771" s="3" t="s">
        <v>6879</v>
      </c>
      <c r="D2771" t="str" cm="1">
        <f t="array" ref="D27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771">
        <v>800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 s="6">
        <f>Table1[[#This Row],[pledged]]/Table1[[#This Row],[goal]]</f>
        <v>2.5000000000000001E-3</v>
      </c>
      <c r="Q2771" s="12">
        <f>Table1[[#This Row],[pledged]]/Table1[[#This Row],[backers_count]]</f>
        <v>1</v>
      </c>
      <c r="R2771" t="s">
        <v>8322</v>
      </c>
      <c r="S2771" t="s">
        <v>8358</v>
      </c>
      <c r="T2771" s="17">
        <f>(((Table1[[#This Row],[launched_at]]/60)/60)/24)+DATE(1970,1,1)</f>
        <v>41745.826273148145</v>
      </c>
      <c r="U2771" s="17">
        <f>(((Table1[[#This Row],[deadline]]/60)/60)/24)+DATE(1970,1,1)</f>
        <v>41795.826273148145</v>
      </c>
    </row>
    <row r="2772" spans="1:21">
      <c r="A2772">
        <v>2770</v>
      </c>
      <c r="B2772" s="3" t="s">
        <v>2770</v>
      </c>
      <c r="C2772" s="3" t="s">
        <v>6880</v>
      </c>
      <c r="D2772" t="str" cm="1">
        <f t="array" ref="D27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772">
        <v>20000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 s="6">
        <f>Table1[[#This Row],[pledged]]/Table1[[#This Row],[goal]]</f>
        <v>0.1041125</v>
      </c>
      <c r="Q2772" s="12">
        <f>Table1[[#This Row],[pledged]]/Table1[[#This Row],[backers_count]]</f>
        <v>63.098484848484851</v>
      </c>
      <c r="R2772" t="s">
        <v>8322</v>
      </c>
      <c r="S2772" t="s">
        <v>8358</v>
      </c>
      <c r="T2772" s="17">
        <f>(((Table1[[#This Row],[launched_at]]/60)/60)/24)+DATE(1970,1,1)</f>
        <v>41686.705208333333</v>
      </c>
      <c r="U2772" s="17">
        <f>(((Table1[[#This Row],[deadline]]/60)/60)/24)+DATE(1970,1,1)</f>
        <v>41716.663541666669</v>
      </c>
    </row>
    <row r="2773" spans="1:21">
      <c r="A2773">
        <v>2771</v>
      </c>
      <c r="B2773" s="3" t="s">
        <v>2771</v>
      </c>
      <c r="C2773" s="3" t="s">
        <v>6881</v>
      </c>
      <c r="D2773" t="str" cm="1">
        <f t="array" ref="D27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773">
        <v>19980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 s="6">
        <f>Table1[[#This Row],[pledged]]/Table1[[#This Row],[goal]]</f>
        <v>0</v>
      </c>
      <c r="Q2773" s="12" t="e">
        <f>Table1[[#This Row],[pledged]]/Table1[[#This Row],[backers_count]]</f>
        <v>#DIV/0!</v>
      </c>
      <c r="R2773" t="s">
        <v>8322</v>
      </c>
      <c r="S2773" t="s">
        <v>8358</v>
      </c>
      <c r="T2773" s="17">
        <f>(((Table1[[#This Row],[launched_at]]/60)/60)/24)+DATE(1970,1,1)</f>
        <v>41257.531712962962</v>
      </c>
      <c r="U2773" s="17">
        <f>(((Table1[[#This Row],[deadline]]/60)/60)/24)+DATE(1970,1,1)</f>
        <v>41306.708333333336</v>
      </c>
    </row>
    <row r="2774" spans="1:21">
      <c r="A2774">
        <v>2772</v>
      </c>
      <c r="B2774" s="3" t="s">
        <v>2772</v>
      </c>
      <c r="C2774" s="3" t="s">
        <v>6882</v>
      </c>
      <c r="D2774" t="str" cm="1">
        <f t="array" ref="D27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74">
        <v>8000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 s="6">
        <f>Table1[[#This Row],[pledged]]/Table1[[#This Row],[goal]]</f>
        <v>0</v>
      </c>
      <c r="Q2774" s="12" t="e">
        <f>Table1[[#This Row],[pledged]]/Table1[[#This Row],[backers_count]]</f>
        <v>#DIV/0!</v>
      </c>
      <c r="R2774" t="s">
        <v>8322</v>
      </c>
      <c r="S2774" t="s">
        <v>8358</v>
      </c>
      <c r="T2774" s="17">
        <f>(((Table1[[#This Row],[launched_at]]/60)/60)/24)+DATE(1970,1,1)</f>
        <v>41537.869143518517</v>
      </c>
      <c r="U2774" s="17">
        <f>(((Table1[[#This Row],[deadline]]/60)/60)/24)+DATE(1970,1,1)</f>
        <v>41552.869143518517</v>
      </c>
    </row>
    <row r="2775" spans="1:21">
      <c r="A2775">
        <v>2773</v>
      </c>
      <c r="B2775" s="3" t="s">
        <v>2773</v>
      </c>
      <c r="C2775" s="3" t="s">
        <v>6883</v>
      </c>
      <c r="D2775" t="str" cm="1">
        <f t="array" ref="D27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775">
        <v>530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 s="6">
        <f>Table1[[#This Row],[pledged]]/Table1[[#This Row],[goal]]</f>
        <v>1.8867924528301887E-3</v>
      </c>
      <c r="Q2775" s="12">
        <f>Table1[[#This Row],[pledged]]/Table1[[#This Row],[backers_count]]</f>
        <v>1</v>
      </c>
      <c r="R2775" t="s">
        <v>8322</v>
      </c>
      <c r="S2775" t="s">
        <v>8358</v>
      </c>
      <c r="T2775" s="17">
        <f>(((Table1[[#This Row],[launched_at]]/60)/60)/24)+DATE(1970,1,1)</f>
        <v>42474.86482638889</v>
      </c>
      <c r="U2775" s="17">
        <f>(((Table1[[#This Row],[deadline]]/60)/60)/24)+DATE(1970,1,1)</f>
        <v>42484.86482638889</v>
      </c>
    </row>
    <row r="2776" spans="1:21">
      <c r="A2776">
        <v>2774</v>
      </c>
      <c r="B2776" s="3" t="s">
        <v>2774</v>
      </c>
      <c r="C2776" s="3" t="s">
        <v>6884</v>
      </c>
      <c r="D2776" t="str" cm="1">
        <f t="array" ref="D27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76">
        <v>4000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 s="6">
        <f>Table1[[#This Row],[pledged]]/Table1[[#This Row],[goal]]</f>
        <v>0.14249999999999999</v>
      </c>
      <c r="Q2776" s="12">
        <f>Table1[[#This Row],[pledged]]/Table1[[#This Row],[backers_count]]</f>
        <v>43.846153846153847</v>
      </c>
      <c r="R2776" t="s">
        <v>8322</v>
      </c>
      <c r="S2776" t="s">
        <v>8358</v>
      </c>
      <c r="T2776" s="17">
        <f>(((Table1[[#This Row],[launched_at]]/60)/60)/24)+DATE(1970,1,1)</f>
        <v>41311.126481481479</v>
      </c>
      <c r="U2776" s="17">
        <f>(((Table1[[#This Row],[deadline]]/60)/60)/24)+DATE(1970,1,1)</f>
        <v>41341.126481481479</v>
      </c>
    </row>
    <row r="2777" spans="1:21">
      <c r="A2777">
        <v>2775</v>
      </c>
      <c r="B2777" s="3" t="s">
        <v>2775</v>
      </c>
      <c r="C2777" s="3" t="s">
        <v>6885</v>
      </c>
      <c r="D2777" t="str" cm="1">
        <f t="array" ref="D27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77">
        <v>5000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 s="6">
        <f>Table1[[#This Row],[pledged]]/Table1[[#This Row],[goal]]</f>
        <v>0.03</v>
      </c>
      <c r="Q2777" s="12">
        <f>Table1[[#This Row],[pledged]]/Table1[[#This Row],[backers_count]]</f>
        <v>75</v>
      </c>
      <c r="R2777" t="s">
        <v>8322</v>
      </c>
      <c r="S2777" t="s">
        <v>8358</v>
      </c>
      <c r="T2777" s="17">
        <f>(((Table1[[#This Row],[launched_at]]/60)/60)/24)+DATE(1970,1,1)</f>
        <v>40863.013356481482</v>
      </c>
      <c r="U2777" s="17">
        <f>(((Table1[[#This Row],[deadline]]/60)/60)/24)+DATE(1970,1,1)</f>
        <v>40893.013356481482</v>
      </c>
    </row>
    <row r="2778" spans="1:21">
      <c r="A2778">
        <v>2776</v>
      </c>
      <c r="B2778" s="3" t="s">
        <v>2776</v>
      </c>
      <c r="C2778" s="3" t="s">
        <v>6886</v>
      </c>
      <c r="D2778" t="str" cm="1">
        <f t="array" ref="D27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778">
        <v>21000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 s="6">
        <f>Table1[[#This Row],[pledged]]/Table1[[#This Row],[goal]]</f>
        <v>7.8809523809523815E-2</v>
      </c>
      <c r="Q2778" s="12">
        <f>Table1[[#This Row],[pledged]]/Table1[[#This Row],[backers_count]]</f>
        <v>45.972222222222221</v>
      </c>
      <c r="R2778" t="s">
        <v>8322</v>
      </c>
      <c r="S2778" t="s">
        <v>8358</v>
      </c>
      <c r="T2778" s="17">
        <f>(((Table1[[#This Row],[launched_at]]/60)/60)/24)+DATE(1970,1,1)</f>
        <v>42136.297175925924</v>
      </c>
      <c r="U2778" s="17">
        <f>(((Table1[[#This Row],[deadline]]/60)/60)/24)+DATE(1970,1,1)</f>
        <v>42167.297175925924</v>
      </c>
    </row>
    <row r="2779" spans="1:21">
      <c r="A2779">
        <v>2777</v>
      </c>
      <c r="B2779" s="3" t="s">
        <v>2777</v>
      </c>
      <c r="C2779" s="3" t="s">
        <v>6887</v>
      </c>
      <c r="D2779" t="str" cm="1">
        <f t="array" ref="D27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79">
        <v>3000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 s="6">
        <f>Table1[[#This Row],[pledged]]/Table1[[#This Row],[goal]]</f>
        <v>3.3333333333333335E-3</v>
      </c>
      <c r="Q2779" s="12">
        <f>Table1[[#This Row],[pledged]]/Table1[[#This Row],[backers_count]]</f>
        <v>10</v>
      </c>
      <c r="R2779" t="s">
        <v>8322</v>
      </c>
      <c r="S2779" t="s">
        <v>8358</v>
      </c>
      <c r="T2779" s="17">
        <f>(((Table1[[#This Row],[launched_at]]/60)/60)/24)+DATE(1970,1,1)</f>
        <v>42172.669027777782</v>
      </c>
      <c r="U2779" s="17">
        <f>(((Table1[[#This Row],[deadline]]/60)/60)/24)+DATE(1970,1,1)</f>
        <v>42202.669027777782</v>
      </c>
    </row>
    <row r="2780" spans="1:21" ht="28.8">
      <c r="A2780">
        <v>2778</v>
      </c>
      <c r="B2780" s="3" t="s">
        <v>2778</v>
      </c>
      <c r="C2780" s="3" t="s">
        <v>6888</v>
      </c>
      <c r="D2780" t="str" cm="1">
        <f t="array" ref="D27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80">
        <v>5500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 s="6">
        <f>Table1[[#This Row],[pledged]]/Table1[[#This Row],[goal]]</f>
        <v>0.25545454545454543</v>
      </c>
      <c r="Q2780" s="12">
        <f>Table1[[#This Row],[pledged]]/Table1[[#This Row],[backers_count]]</f>
        <v>93.666666666666671</v>
      </c>
      <c r="R2780" t="s">
        <v>8322</v>
      </c>
      <c r="S2780" t="s">
        <v>8358</v>
      </c>
      <c r="T2780" s="17">
        <f>(((Table1[[#This Row],[launched_at]]/60)/60)/24)+DATE(1970,1,1)</f>
        <v>41846.978078703702</v>
      </c>
      <c r="U2780" s="17">
        <f>(((Table1[[#This Row],[deadline]]/60)/60)/24)+DATE(1970,1,1)</f>
        <v>41876.978078703702</v>
      </c>
    </row>
    <row r="2781" spans="1:21">
      <c r="A2781">
        <v>2779</v>
      </c>
      <c r="B2781" s="3" t="s">
        <v>2779</v>
      </c>
      <c r="C2781" s="3" t="s">
        <v>6889</v>
      </c>
      <c r="D2781" t="str" cm="1">
        <f t="array" ref="D27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81">
        <v>2500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 s="6">
        <f>Table1[[#This Row],[pledged]]/Table1[[#This Row],[goal]]</f>
        <v>2.12E-2</v>
      </c>
      <c r="Q2781" s="12">
        <f>Table1[[#This Row],[pledged]]/Table1[[#This Row],[backers_count]]</f>
        <v>53</v>
      </c>
      <c r="R2781" t="s">
        <v>8322</v>
      </c>
      <c r="S2781" t="s">
        <v>8358</v>
      </c>
      <c r="T2781" s="17">
        <f>(((Table1[[#This Row],[launched_at]]/60)/60)/24)+DATE(1970,1,1)</f>
        <v>42300.585891203707</v>
      </c>
      <c r="U2781" s="17">
        <f>(((Table1[[#This Row],[deadline]]/60)/60)/24)+DATE(1970,1,1)</f>
        <v>42330.627557870372</v>
      </c>
    </row>
    <row r="2782" spans="1:21">
      <c r="A2782">
        <v>2780</v>
      </c>
      <c r="B2782" s="3" t="s">
        <v>2780</v>
      </c>
      <c r="C2782" s="3" t="s">
        <v>6890</v>
      </c>
      <c r="D2782" t="str" cm="1">
        <f t="array" ref="D27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782">
        <v>100000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 s="6">
        <f>Table1[[#This Row],[pledged]]/Table1[[#This Row],[goal]]</f>
        <v>0</v>
      </c>
      <c r="Q2782" s="12" t="e">
        <f>Table1[[#This Row],[pledged]]/Table1[[#This Row],[backers_count]]</f>
        <v>#DIV/0!</v>
      </c>
      <c r="R2782" t="s">
        <v>8322</v>
      </c>
      <c r="S2782" t="s">
        <v>8358</v>
      </c>
      <c r="T2782" s="17">
        <f>(((Table1[[#This Row],[launched_at]]/60)/60)/24)+DATE(1970,1,1)</f>
        <v>42774.447777777779</v>
      </c>
      <c r="U2782" s="17">
        <f>(((Table1[[#This Row],[deadline]]/60)/60)/24)+DATE(1970,1,1)</f>
        <v>42804.447777777779</v>
      </c>
    </row>
    <row r="2783" spans="1:21">
      <c r="A2783">
        <v>2781</v>
      </c>
      <c r="B2783" s="3" t="s">
        <v>2781</v>
      </c>
      <c r="C2783" s="3" t="s">
        <v>6891</v>
      </c>
      <c r="D2783" t="str" cm="1">
        <f t="array" ref="D27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83">
        <v>1250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 s="6">
        <f>Table1[[#This Row],[pledged]]/Table1[[#This Row],[goal]]</f>
        <v>1.0528</v>
      </c>
      <c r="Q2783" s="12">
        <f>Table1[[#This Row],[pledged]]/Table1[[#This Row],[backers_count]]</f>
        <v>47</v>
      </c>
      <c r="R2783" t="s">
        <v>8317</v>
      </c>
      <c r="S2783" t="s">
        <v>8318</v>
      </c>
      <c r="T2783" s="17">
        <f>(((Table1[[#This Row],[launched_at]]/60)/60)/24)+DATE(1970,1,1)</f>
        <v>42018.94159722222</v>
      </c>
      <c r="U2783" s="17">
        <f>(((Table1[[#This Row],[deadline]]/60)/60)/24)+DATE(1970,1,1)</f>
        <v>42047.291666666672</v>
      </c>
    </row>
    <row r="2784" spans="1:21">
      <c r="A2784">
        <v>2782</v>
      </c>
      <c r="B2784" s="3" t="s">
        <v>2782</v>
      </c>
      <c r="C2784" s="3" t="s">
        <v>6892</v>
      </c>
      <c r="D2784" t="str" cm="1">
        <f t="array" ref="D27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84">
        <v>1000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 s="6">
        <f>Table1[[#This Row],[pledged]]/Table1[[#This Row],[goal]]</f>
        <v>1.2</v>
      </c>
      <c r="Q2784" s="12">
        <f>Table1[[#This Row],[pledged]]/Table1[[#This Row],[backers_count]]</f>
        <v>66.666666666666671</v>
      </c>
      <c r="R2784" t="s">
        <v>8317</v>
      </c>
      <c r="S2784" t="s">
        <v>8318</v>
      </c>
      <c r="T2784" s="17">
        <f>(((Table1[[#This Row],[launched_at]]/60)/60)/24)+DATE(1970,1,1)</f>
        <v>42026.924976851849</v>
      </c>
      <c r="U2784" s="17">
        <f>(((Table1[[#This Row],[deadline]]/60)/60)/24)+DATE(1970,1,1)</f>
        <v>42052.207638888889</v>
      </c>
    </row>
    <row r="2785" spans="1:21">
      <c r="A2785">
        <v>2783</v>
      </c>
      <c r="B2785" s="3" t="s">
        <v>2783</v>
      </c>
      <c r="C2785" s="3" t="s">
        <v>6893</v>
      </c>
      <c r="D2785" t="str" cm="1">
        <f t="array" ref="D27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85">
        <v>1000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 s="6">
        <f>Table1[[#This Row],[pledged]]/Table1[[#This Row],[goal]]</f>
        <v>1.145</v>
      </c>
      <c r="Q2785" s="12">
        <f>Table1[[#This Row],[pledged]]/Table1[[#This Row],[backers_count]]</f>
        <v>18.770491803278688</v>
      </c>
      <c r="R2785" t="s">
        <v>8317</v>
      </c>
      <c r="S2785" t="s">
        <v>8318</v>
      </c>
      <c r="T2785" s="17">
        <f>(((Table1[[#This Row],[launched_at]]/60)/60)/24)+DATE(1970,1,1)</f>
        <v>42103.535254629634</v>
      </c>
      <c r="U2785" s="17">
        <f>(((Table1[[#This Row],[deadline]]/60)/60)/24)+DATE(1970,1,1)</f>
        <v>42117.535254629634</v>
      </c>
    </row>
    <row r="2786" spans="1:21">
      <c r="A2786">
        <v>2784</v>
      </c>
      <c r="B2786" s="3" t="s">
        <v>2784</v>
      </c>
      <c r="C2786" s="3" t="s">
        <v>6894</v>
      </c>
      <c r="D2786" t="str" cm="1">
        <f t="array" ref="D27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86">
        <v>6000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 s="6">
        <f>Table1[[#This Row],[pledged]]/Table1[[#This Row],[goal]]</f>
        <v>1.19</v>
      </c>
      <c r="Q2786" s="12">
        <f>Table1[[#This Row],[pledged]]/Table1[[#This Row],[backers_count]]</f>
        <v>66.111111111111114</v>
      </c>
      <c r="R2786" t="s">
        <v>8317</v>
      </c>
      <c r="S2786" t="s">
        <v>8318</v>
      </c>
      <c r="T2786" s="17">
        <f>(((Table1[[#This Row],[launched_at]]/60)/60)/24)+DATE(1970,1,1)</f>
        <v>41920.787534722222</v>
      </c>
      <c r="U2786" s="17">
        <f>(((Table1[[#This Row],[deadline]]/60)/60)/24)+DATE(1970,1,1)</f>
        <v>41941.787534722222</v>
      </c>
    </row>
    <row r="2787" spans="1:21">
      <c r="A2787">
        <v>2785</v>
      </c>
      <c r="B2787" s="3" t="s">
        <v>2785</v>
      </c>
      <c r="C2787" s="3" t="s">
        <v>6895</v>
      </c>
      <c r="D2787" t="str" cm="1">
        <f t="array" ref="D27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87">
        <v>5000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 s="6">
        <f>Table1[[#This Row],[pledged]]/Table1[[#This Row],[goal]]</f>
        <v>1.0468</v>
      </c>
      <c r="Q2787" s="12">
        <f>Table1[[#This Row],[pledged]]/Table1[[#This Row],[backers_count]]</f>
        <v>36.859154929577464</v>
      </c>
      <c r="R2787" t="s">
        <v>8317</v>
      </c>
      <c r="S2787" t="s">
        <v>8318</v>
      </c>
      <c r="T2787" s="17">
        <f>(((Table1[[#This Row],[launched_at]]/60)/60)/24)+DATE(1970,1,1)</f>
        <v>42558.189432870371</v>
      </c>
      <c r="U2787" s="17">
        <f>(((Table1[[#This Row],[deadline]]/60)/60)/24)+DATE(1970,1,1)</f>
        <v>42587.875</v>
      </c>
    </row>
    <row r="2788" spans="1:21">
      <c r="A2788">
        <v>2786</v>
      </c>
      <c r="B2788" s="3" t="s">
        <v>2786</v>
      </c>
      <c r="C2788" s="3" t="s">
        <v>6896</v>
      </c>
      <c r="D2788" t="str" cm="1">
        <f t="array" ref="D27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88">
        <v>2500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 s="6">
        <f>Table1[[#This Row],[pledged]]/Table1[[#This Row],[goal]]</f>
        <v>1.1783999999999999</v>
      </c>
      <c r="Q2788" s="12">
        <f>Table1[[#This Row],[pledged]]/Table1[[#This Row],[backers_count]]</f>
        <v>39.810810810810814</v>
      </c>
      <c r="R2788" t="s">
        <v>8317</v>
      </c>
      <c r="S2788" t="s">
        <v>8318</v>
      </c>
      <c r="T2788" s="17">
        <f>(((Table1[[#This Row],[launched_at]]/60)/60)/24)+DATE(1970,1,1)</f>
        <v>41815.569212962961</v>
      </c>
      <c r="U2788" s="17">
        <f>(((Table1[[#This Row],[deadline]]/60)/60)/24)+DATE(1970,1,1)</f>
        <v>41829.569212962961</v>
      </c>
    </row>
    <row r="2789" spans="1:21">
      <c r="A2789">
        <v>2787</v>
      </c>
      <c r="B2789" s="3" t="s">
        <v>2787</v>
      </c>
      <c r="C2789" s="3" t="s">
        <v>6897</v>
      </c>
      <c r="D2789" t="str" cm="1">
        <f t="array" ref="D27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89">
        <v>1000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 s="6">
        <f>Table1[[#This Row],[pledged]]/Table1[[#This Row],[goal]]</f>
        <v>1.1970000000000001</v>
      </c>
      <c r="Q2789" s="12">
        <f>Table1[[#This Row],[pledged]]/Table1[[#This Row],[backers_count]]</f>
        <v>31.5</v>
      </c>
      <c r="R2789" t="s">
        <v>8317</v>
      </c>
      <c r="S2789" t="s">
        <v>8318</v>
      </c>
      <c r="T2789" s="17">
        <f>(((Table1[[#This Row],[launched_at]]/60)/60)/24)+DATE(1970,1,1)</f>
        <v>41808.198518518519</v>
      </c>
      <c r="U2789" s="17">
        <f>(((Table1[[#This Row],[deadline]]/60)/60)/24)+DATE(1970,1,1)</f>
        <v>41838.198518518519</v>
      </c>
    </row>
    <row r="2790" spans="1:21">
      <c r="A2790">
        <v>2788</v>
      </c>
      <c r="B2790" s="3" t="s">
        <v>2788</v>
      </c>
      <c r="C2790" s="3" t="s">
        <v>6898</v>
      </c>
      <c r="D2790" t="str" cm="1">
        <f t="array" ref="D27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90">
        <v>2000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 s="6">
        <f>Table1[[#This Row],[pledged]]/Table1[[#This Row],[goal]]</f>
        <v>1.0249999999999999</v>
      </c>
      <c r="Q2790" s="12">
        <f>Table1[[#This Row],[pledged]]/Table1[[#This Row],[backers_count]]</f>
        <v>102.5</v>
      </c>
      <c r="R2790" t="s">
        <v>8317</v>
      </c>
      <c r="S2790" t="s">
        <v>8318</v>
      </c>
      <c r="T2790" s="17">
        <f>(((Table1[[#This Row],[launched_at]]/60)/60)/24)+DATE(1970,1,1)</f>
        <v>42550.701886574068</v>
      </c>
      <c r="U2790" s="17">
        <f>(((Table1[[#This Row],[deadline]]/60)/60)/24)+DATE(1970,1,1)</f>
        <v>42580.701886574068</v>
      </c>
    </row>
    <row r="2791" spans="1:21">
      <c r="A2791">
        <v>2789</v>
      </c>
      <c r="B2791" s="3" t="s">
        <v>2789</v>
      </c>
      <c r="C2791" s="3" t="s">
        <v>6899</v>
      </c>
      <c r="D2791" t="str" cm="1">
        <f t="array" ref="D27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91">
        <v>3000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 s="6">
        <f>Table1[[#This Row],[pledged]]/Table1[[#This Row],[goal]]</f>
        <v>1.0116666666666667</v>
      </c>
      <c r="Q2791" s="12">
        <f>Table1[[#This Row],[pledged]]/Table1[[#This Row],[backers_count]]</f>
        <v>126.45833333333333</v>
      </c>
      <c r="R2791" t="s">
        <v>8317</v>
      </c>
      <c r="S2791" t="s">
        <v>8318</v>
      </c>
      <c r="T2791" s="17">
        <f>(((Table1[[#This Row],[launched_at]]/60)/60)/24)+DATE(1970,1,1)</f>
        <v>42056.013124999998</v>
      </c>
      <c r="U2791" s="17">
        <f>(((Table1[[#This Row],[deadline]]/60)/60)/24)+DATE(1970,1,1)</f>
        <v>42075.166666666672</v>
      </c>
    </row>
    <row r="2792" spans="1:21">
      <c r="A2792">
        <v>2790</v>
      </c>
      <c r="B2792" s="3" t="s">
        <v>2790</v>
      </c>
      <c r="C2792" s="3" t="s">
        <v>6900</v>
      </c>
      <c r="D2792" t="str" cm="1">
        <f t="array" ref="D27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92">
        <v>3000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 s="6">
        <f>Table1[[#This Row],[pledged]]/Table1[[#This Row],[goal]]</f>
        <v>1.0533333333333332</v>
      </c>
      <c r="Q2792" s="12">
        <f>Table1[[#This Row],[pledged]]/Table1[[#This Row],[backers_count]]</f>
        <v>47.878787878787875</v>
      </c>
      <c r="R2792" t="s">
        <v>8317</v>
      </c>
      <c r="S2792" t="s">
        <v>8318</v>
      </c>
      <c r="T2792" s="17">
        <f>(((Table1[[#This Row],[launched_at]]/60)/60)/24)+DATE(1970,1,1)</f>
        <v>42016.938692129625</v>
      </c>
      <c r="U2792" s="17">
        <f>(((Table1[[#This Row],[deadline]]/60)/60)/24)+DATE(1970,1,1)</f>
        <v>42046.938692129625</v>
      </c>
    </row>
    <row r="2793" spans="1:21">
      <c r="A2793">
        <v>2791</v>
      </c>
      <c r="B2793" s="3" t="s">
        <v>2791</v>
      </c>
      <c r="C2793" s="3" t="s">
        <v>6901</v>
      </c>
      <c r="D2793" t="str" cm="1">
        <f t="array" ref="D27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93">
        <v>2000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 s="6">
        <f>Table1[[#This Row],[pledged]]/Table1[[#This Row],[goal]]</f>
        <v>1.0249999999999999</v>
      </c>
      <c r="Q2793" s="12">
        <f>Table1[[#This Row],[pledged]]/Table1[[#This Row],[backers_count]]</f>
        <v>73.214285714285708</v>
      </c>
      <c r="R2793" t="s">
        <v>8317</v>
      </c>
      <c r="S2793" t="s">
        <v>8318</v>
      </c>
      <c r="T2793" s="17">
        <f>(((Table1[[#This Row],[launched_at]]/60)/60)/24)+DATE(1970,1,1)</f>
        <v>42591.899988425925</v>
      </c>
      <c r="U2793" s="17">
        <f>(((Table1[[#This Row],[deadline]]/60)/60)/24)+DATE(1970,1,1)</f>
        <v>42622.166666666672</v>
      </c>
    </row>
    <row r="2794" spans="1:21">
      <c r="A2794">
        <v>2792</v>
      </c>
      <c r="B2794" s="3" t="s">
        <v>2792</v>
      </c>
      <c r="C2794" s="3" t="s">
        <v>6902</v>
      </c>
      <c r="D2794" t="str" cm="1">
        <f t="array" ref="D27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794">
        <v>2000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 s="6">
        <f>Table1[[#This Row],[pledged]]/Table1[[#This Row],[goal]]</f>
        <v>1.0760000000000001</v>
      </c>
      <c r="Q2794" s="12">
        <f>Table1[[#This Row],[pledged]]/Table1[[#This Row],[backers_count]]</f>
        <v>89.666666666666671</v>
      </c>
      <c r="R2794" t="s">
        <v>8317</v>
      </c>
      <c r="S2794" t="s">
        <v>8318</v>
      </c>
      <c r="T2794" s="17">
        <f>(((Table1[[#This Row],[launched_at]]/60)/60)/24)+DATE(1970,1,1)</f>
        <v>42183.231006944443</v>
      </c>
      <c r="U2794" s="17">
        <f>(((Table1[[#This Row],[deadline]]/60)/60)/24)+DATE(1970,1,1)</f>
        <v>42228.231006944443</v>
      </c>
    </row>
    <row r="2795" spans="1:21" ht="28.8">
      <c r="A2795">
        <v>2793</v>
      </c>
      <c r="B2795" s="3" t="s">
        <v>2793</v>
      </c>
      <c r="C2795" s="3" t="s">
        <v>6903</v>
      </c>
      <c r="D2795" t="str" cm="1">
        <f t="array" ref="D27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795">
        <v>10000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 s="6">
        <f>Table1[[#This Row],[pledged]]/Table1[[#This Row],[goal]]</f>
        <v>1.105675</v>
      </c>
      <c r="Q2795" s="12">
        <f>Table1[[#This Row],[pledged]]/Table1[[#This Row],[backers_count]]</f>
        <v>151.4623287671233</v>
      </c>
      <c r="R2795" t="s">
        <v>8317</v>
      </c>
      <c r="S2795" t="s">
        <v>8318</v>
      </c>
      <c r="T2795" s="17">
        <f>(((Table1[[#This Row],[launched_at]]/60)/60)/24)+DATE(1970,1,1)</f>
        <v>42176.419039351851</v>
      </c>
      <c r="U2795" s="17">
        <f>(((Table1[[#This Row],[deadline]]/60)/60)/24)+DATE(1970,1,1)</f>
        <v>42206.419039351851</v>
      </c>
    </row>
    <row r="2796" spans="1:21">
      <c r="A2796">
        <v>2794</v>
      </c>
      <c r="B2796" s="3" t="s">
        <v>2794</v>
      </c>
      <c r="C2796" s="3" t="s">
        <v>6904</v>
      </c>
      <c r="D2796" t="str" cm="1">
        <f t="array" ref="D27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796">
        <v>50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 s="6">
        <f>Table1[[#This Row],[pledged]]/Table1[[#This Row],[goal]]</f>
        <v>1.5</v>
      </c>
      <c r="Q2796" s="12">
        <f>Table1[[#This Row],[pledged]]/Table1[[#This Row],[backers_count]]</f>
        <v>25</v>
      </c>
      <c r="R2796" t="s">
        <v>8317</v>
      </c>
      <c r="S2796" t="s">
        <v>8318</v>
      </c>
      <c r="T2796" s="17">
        <f>(((Table1[[#This Row],[launched_at]]/60)/60)/24)+DATE(1970,1,1)</f>
        <v>42416.691655092596</v>
      </c>
      <c r="U2796" s="17">
        <f>(((Table1[[#This Row],[deadline]]/60)/60)/24)+DATE(1970,1,1)</f>
        <v>42432.791666666672</v>
      </c>
    </row>
    <row r="2797" spans="1:21">
      <c r="A2797">
        <v>2795</v>
      </c>
      <c r="B2797" s="3" t="s">
        <v>2795</v>
      </c>
      <c r="C2797" s="3" t="s">
        <v>6905</v>
      </c>
      <c r="D2797" t="str" cm="1">
        <f t="array" ref="D27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797">
        <v>700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 s="6">
        <f>Table1[[#This Row],[pledged]]/Table1[[#This Row],[goal]]</f>
        <v>1.0428571428571429</v>
      </c>
      <c r="Q2797" s="12">
        <f>Table1[[#This Row],[pledged]]/Table1[[#This Row],[backers_count]]</f>
        <v>36.5</v>
      </c>
      <c r="R2797" t="s">
        <v>8317</v>
      </c>
      <c r="S2797" t="s">
        <v>8318</v>
      </c>
      <c r="T2797" s="17">
        <f>(((Table1[[#This Row],[launched_at]]/60)/60)/24)+DATE(1970,1,1)</f>
        <v>41780.525937500002</v>
      </c>
      <c r="U2797" s="17">
        <f>(((Table1[[#This Row],[deadline]]/60)/60)/24)+DATE(1970,1,1)</f>
        <v>41796.958333333336</v>
      </c>
    </row>
    <row r="2798" spans="1:21">
      <c r="A2798">
        <v>2796</v>
      </c>
      <c r="B2798" s="3" t="s">
        <v>2796</v>
      </c>
      <c r="C2798" s="3" t="s">
        <v>6906</v>
      </c>
      <c r="D2798" t="str" cm="1">
        <f t="array" ref="D27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798">
        <v>800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 s="6">
        <f>Table1[[#This Row],[pledged]]/Table1[[#This Row],[goal]]</f>
        <v>1.155</v>
      </c>
      <c r="Q2798" s="12">
        <f>Table1[[#This Row],[pledged]]/Table1[[#This Row],[backers_count]]</f>
        <v>44</v>
      </c>
      <c r="R2798" t="s">
        <v>8317</v>
      </c>
      <c r="S2798" t="s">
        <v>8318</v>
      </c>
      <c r="T2798" s="17">
        <f>(((Table1[[#This Row],[launched_at]]/60)/60)/24)+DATE(1970,1,1)</f>
        <v>41795.528101851851</v>
      </c>
      <c r="U2798" s="17">
        <f>(((Table1[[#This Row],[deadline]]/60)/60)/24)+DATE(1970,1,1)</f>
        <v>41825.528101851851</v>
      </c>
    </row>
    <row r="2799" spans="1:21">
      <c r="A2799">
        <v>2797</v>
      </c>
      <c r="B2799" s="3" t="s">
        <v>2797</v>
      </c>
      <c r="C2799" s="3" t="s">
        <v>6907</v>
      </c>
      <c r="D2799" t="str" cm="1">
        <f t="array" ref="D27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799">
        <v>8000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 s="6">
        <f>Table1[[#This Row],[pledged]]/Table1[[#This Row],[goal]]</f>
        <v>1.02645125</v>
      </c>
      <c r="Q2799" s="12">
        <f>Table1[[#This Row],[pledged]]/Table1[[#This Row],[backers_count]]</f>
        <v>87.357553191489373</v>
      </c>
      <c r="R2799" t="s">
        <v>8317</v>
      </c>
      <c r="S2799" t="s">
        <v>8318</v>
      </c>
      <c r="T2799" s="17">
        <f>(((Table1[[#This Row],[launched_at]]/60)/60)/24)+DATE(1970,1,1)</f>
        <v>41798.94027777778</v>
      </c>
      <c r="U2799" s="17">
        <f>(((Table1[[#This Row],[deadline]]/60)/60)/24)+DATE(1970,1,1)</f>
        <v>41828.94027777778</v>
      </c>
    </row>
    <row r="2800" spans="1:21">
      <c r="A2800">
        <v>2798</v>
      </c>
      <c r="B2800" s="3" t="s">
        <v>2798</v>
      </c>
      <c r="C2800" s="3" t="s">
        <v>6908</v>
      </c>
      <c r="D2800" t="str" cm="1">
        <f t="array" ref="D28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800">
        <v>5000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 s="6">
        <f>Table1[[#This Row],[pledged]]/Table1[[#This Row],[goal]]</f>
        <v>1.014</v>
      </c>
      <c r="Q2800" s="12">
        <f>Table1[[#This Row],[pledged]]/Table1[[#This Row],[backers_count]]</f>
        <v>36.474820143884891</v>
      </c>
      <c r="R2800" t="s">
        <v>8317</v>
      </c>
      <c r="S2800" t="s">
        <v>8318</v>
      </c>
      <c r="T2800" s="17">
        <f>(((Table1[[#This Row],[launched_at]]/60)/60)/24)+DATE(1970,1,1)</f>
        <v>42201.675011574072</v>
      </c>
      <c r="U2800" s="17">
        <f>(((Table1[[#This Row],[deadline]]/60)/60)/24)+DATE(1970,1,1)</f>
        <v>42216.666666666672</v>
      </c>
    </row>
    <row r="2801" spans="1:21">
      <c r="A2801">
        <v>2799</v>
      </c>
      <c r="B2801" s="3" t="s">
        <v>2799</v>
      </c>
      <c r="C2801" s="3" t="s">
        <v>6909</v>
      </c>
      <c r="D2801" t="str" cm="1">
        <f t="array" ref="D28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801">
        <v>5000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 s="6">
        <f>Table1[[#This Row],[pledged]]/Table1[[#This Row],[goal]]</f>
        <v>1.1663479999999999</v>
      </c>
      <c r="Q2801" s="12">
        <f>Table1[[#This Row],[pledged]]/Table1[[#This Row],[backers_count]]</f>
        <v>44.859538461538463</v>
      </c>
      <c r="R2801" t="s">
        <v>8317</v>
      </c>
      <c r="S2801" t="s">
        <v>8318</v>
      </c>
      <c r="T2801" s="17">
        <f>(((Table1[[#This Row],[launched_at]]/60)/60)/24)+DATE(1970,1,1)</f>
        <v>42507.264699074076</v>
      </c>
      <c r="U2801" s="17">
        <f>(((Table1[[#This Row],[deadline]]/60)/60)/24)+DATE(1970,1,1)</f>
        <v>42538.666666666672</v>
      </c>
    </row>
    <row r="2802" spans="1:21">
      <c r="A2802">
        <v>2800</v>
      </c>
      <c r="B2802" s="3" t="s">
        <v>2800</v>
      </c>
      <c r="C2802" s="3" t="s">
        <v>6910</v>
      </c>
      <c r="D2802" t="str" cm="1">
        <f t="array" ref="D28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02">
        <v>1000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 s="6">
        <f>Table1[[#This Row],[pledged]]/Table1[[#This Row],[goal]]</f>
        <v>1.33</v>
      </c>
      <c r="Q2802" s="12">
        <f>Table1[[#This Row],[pledged]]/Table1[[#This Row],[backers_count]]</f>
        <v>42.903225806451616</v>
      </c>
      <c r="R2802" t="s">
        <v>8317</v>
      </c>
      <c r="S2802" t="s">
        <v>8318</v>
      </c>
      <c r="T2802" s="17">
        <f>(((Table1[[#This Row],[launched_at]]/60)/60)/24)+DATE(1970,1,1)</f>
        <v>41948.552847222221</v>
      </c>
      <c r="U2802" s="17">
        <f>(((Table1[[#This Row],[deadline]]/60)/60)/24)+DATE(1970,1,1)</f>
        <v>42008.552847222221</v>
      </c>
    </row>
    <row r="2803" spans="1:21">
      <c r="A2803">
        <v>2801</v>
      </c>
      <c r="B2803" s="3" t="s">
        <v>2801</v>
      </c>
      <c r="C2803" s="3" t="s">
        <v>6911</v>
      </c>
      <c r="D2803" t="str" cm="1">
        <f t="array" ref="D28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803">
        <v>500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 s="6">
        <f>Table1[[#This Row],[pledged]]/Table1[[#This Row],[goal]]</f>
        <v>1.3320000000000001</v>
      </c>
      <c r="Q2803" s="12">
        <f>Table1[[#This Row],[pledged]]/Table1[[#This Row],[backers_count]]</f>
        <v>51.230769230769234</v>
      </c>
      <c r="R2803" t="s">
        <v>8317</v>
      </c>
      <c r="S2803" t="s">
        <v>8318</v>
      </c>
      <c r="T2803" s="17">
        <f>(((Table1[[#This Row],[launched_at]]/60)/60)/24)+DATE(1970,1,1)</f>
        <v>41900.243159722224</v>
      </c>
      <c r="U2803" s="17">
        <f>(((Table1[[#This Row],[deadline]]/60)/60)/24)+DATE(1970,1,1)</f>
        <v>41922.458333333336</v>
      </c>
    </row>
    <row r="2804" spans="1:21">
      <c r="A2804">
        <v>2802</v>
      </c>
      <c r="B2804" s="3" t="s">
        <v>2802</v>
      </c>
      <c r="C2804" s="3" t="s">
        <v>6912</v>
      </c>
      <c r="D2804" t="str" cm="1">
        <f t="array" ref="D28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04">
        <v>3000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 s="6">
        <f>Table1[[#This Row],[pledged]]/Table1[[#This Row],[goal]]</f>
        <v>1.0183333333333333</v>
      </c>
      <c r="Q2804" s="12">
        <f>Table1[[#This Row],[pledged]]/Table1[[#This Row],[backers_count]]</f>
        <v>33.944444444444443</v>
      </c>
      <c r="R2804" t="s">
        <v>8317</v>
      </c>
      <c r="S2804" t="s">
        <v>8318</v>
      </c>
      <c r="T2804" s="17">
        <f>(((Table1[[#This Row],[launched_at]]/60)/60)/24)+DATE(1970,1,1)</f>
        <v>42192.64707175926</v>
      </c>
      <c r="U2804" s="17">
        <f>(((Table1[[#This Row],[deadline]]/60)/60)/24)+DATE(1970,1,1)</f>
        <v>42222.64707175926</v>
      </c>
    </row>
    <row r="2805" spans="1:21">
      <c r="A2805">
        <v>2803</v>
      </c>
      <c r="B2805" s="3" t="s">
        <v>2803</v>
      </c>
      <c r="C2805" s="3" t="s">
        <v>6913</v>
      </c>
      <c r="D2805" t="str" cm="1">
        <f t="array" ref="D28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805">
        <v>10000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 s="6">
        <f>Table1[[#This Row],[pledged]]/Table1[[#This Row],[goal]]</f>
        <v>1.2795000000000001</v>
      </c>
      <c r="Q2805" s="12">
        <f>Table1[[#This Row],[pledged]]/Table1[[#This Row],[backers_count]]</f>
        <v>90.744680851063833</v>
      </c>
      <c r="R2805" t="s">
        <v>8317</v>
      </c>
      <c r="S2805" t="s">
        <v>8318</v>
      </c>
      <c r="T2805" s="17">
        <f>(((Table1[[#This Row],[launched_at]]/60)/60)/24)+DATE(1970,1,1)</f>
        <v>42158.065694444449</v>
      </c>
      <c r="U2805" s="17">
        <f>(((Table1[[#This Row],[deadline]]/60)/60)/24)+DATE(1970,1,1)</f>
        <v>42201</v>
      </c>
    </row>
    <row r="2806" spans="1:21">
      <c r="A2806">
        <v>2804</v>
      </c>
      <c r="B2806" s="3" t="s">
        <v>2804</v>
      </c>
      <c r="C2806" s="3" t="s">
        <v>6914</v>
      </c>
      <c r="D2806" t="str" cm="1">
        <f t="array" ref="D28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06">
        <v>1000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 s="6">
        <f>Table1[[#This Row],[pledged]]/Table1[[#This Row],[goal]]</f>
        <v>1.1499999999999999</v>
      </c>
      <c r="Q2806" s="12">
        <f>Table1[[#This Row],[pledged]]/Table1[[#This Row],[backers_count]]</f>
        <v>50</v>
      </c>
      <c r="R2806" t="s">
        <v>8317</v>
      </c>
      <c r="S2806" t="s">
        <v>8318</v>
      </c>
      <c r="T2806" s="17">
        <f>(((Table1[[#This Row],[launched_at]]/60)/60)/24)+DATE(1970,1,1)</f>
        <v>41881.453587962962</v>
      </c>
      <c r="U2806" s="17">
        <f>(((Table1[[#This Row],[deadline]]/60)/60)/24)+DATE(1970,1,1)</f>
        <v>41911.453587962962</v>
      </c>
    </row>
    <row r="2807" spans="1:21" ht="28.8">
      <c r="A2807">
        <v>2805</v>
      </c>
      <c r="B2807" s="3" t="s">
        <v>2805</v>
      </c>
      <c r="C2807" s="3" t="s">
        <v>6915</v>
      </c>
      <c r="D2807" t="str" cm="1">
        <f t="array" ref="D28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807">
        <v>400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 s="6">
        <f>Table1[[#This Row],[pledged]]/Table1[[#This Row],[goal]]</f>
        <v>1.1000000000000001</v>
      </c>
      <c r="Q2807" s="12">
        <f>Table1[[#This Row],[pledged]]/Table1[[#This Row],[backers_count]]</f>
        <v>24.444444444444443</v>
      </c>
      <c r="R2807" t="s">
        <v>8317</v>
      </c>
      <c r="S2807" t="s">
        <v>8318</v>
      </c>
      <c r="T2807" s="17">
        <f>(((Table1[[#This Row],[launched_at]]/60)/60)/24)+DATE(1970,1,1)</f>
        <v>42213.505474537036</v>
      </c>
      <c r="U2807" s="17">
        <f>(((Table1[[#This Row],[deadline]]/60)/60)/24)+DATE(1970,1,1)</f>
        <v>42238.505474537036</v>
      </c>
    </row>
    <row r="2808" spans="1:21">
      <c r="A2808">
        <v>2806</v>
      </c>
      <c r="B2808" s="3" t="s">
        <v>2806</v>
      </c>
      <c r="C2808" s="3" t="s">
        <v>6916</v>
      </c>
      <c r="D2808" t="str" cm="1">
        <f t="array" ref="D28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08">
        <v>3000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 s="6">
        <f>Table1[[#This Row],[pledged]]/Table1[[#This Row],[goal]]</f>
        <v>1.121</v>
      </c>
      <c r="Q2808" s="12">
        <f>Table1[[#This Row],[pledged]]/Table1[[#This Row],[backers_count]]</f>
        <v>44.25</v>
      </c>
      <c r="R2808" t="s">
        <v>8317</v>
      </c>
      <c r="S2808" t="s">
        <v>8318</v>
      </c>
      <c r="T2808" s="17">
        <f>(((Table1[[#This Row],[launched_at]]/60)/60)/24)+DATE(1970,1,1)</f>
        <v>42185.267245370371</v>
      </c>
      <c r="U2808" s="17">
        <f>(((Table1[[#This Row],[deadline]]/60)/60)/24)+DATE(1970,1,1)</f>
        <v>42221.458333333328</v>
      </c>
    </row>
    <row r="2809" spans="1:21">
      <c r="A2809">
        <v>2807</v>
      </c>
      <c r="B2809" s="3" t="s">
        <v>2807</v>
      </c>
      <c r="C2809" s="3" t="s">
        <v>6917</v>
      </c>
      <c r="D2809" t="str" cm="1">
        <f t="array" ref="D28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809">
        <v>5000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 s="6">
        <f>Table1[[#This Row],[pledged]]/Table1[[#This Row],[goal]]</f>
        <v>1.26</v>
      </c>
      <c r="Q2809" s="12">
        <f>Table1[[#This Row],[pledged]]/Table1[[#This Row],[backers_count]]</f>
        <v>67.741935483870961</v>
      </c>
      <c r="R2809" t="s">
        <v>8317</v>
      </c>
      <c r="S2809" t="s">
        <v>8318</v>
      </c>
      <c r="T2809" s="17">
        <f>(((Table1[[#This Row],[launched_at]]/60)/60)/24)+DATE(1970,1,1)</f>
        <v>42154.873124999998</v>
      </c>
      <c r="U2809" s="17">
        <f>(((Table1[[#This Row],[deadline]]/60)/60)/24)+DATE(1970,1,1)</f>
        <v>42184.873124999998</v>
      </c>
    </row>
    <row r="2810" spans="1:21">
      <c r="A2810">
        <v>2808</v>
      </c>
      <c r="B2810" s="3" t="s">
        <v>2808</v>
      </c>
      <c r="C2810" s="3" t="s">
        <v>6918</v>
      </c>
      <c r="D2810" t="str" cm="1">
        <f t="array" ref="D28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10">
        <v>4500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 s="6">
        <f>Table1[[#This Row],[pledged]]/Table1[[#This Row],[goal]]</f>
        <v>1.0024444444444445</v>
      </c>
      <c r="Q2810" s="12">
        <f>Table1[[#This Row],[pledged]]/Table1[[#This Row],[backers_count]]</f>
        <v>65.376811594202906</v>
      </c>
      <c r="R2810" t="s">
        <v>8317</v>
      </c>
      <c r="S2810" t="s">
        <v>8318</v>
      </c>
      <c r="T2810" s="17">
        <f>(((Table1[[#This Row],[launched_at]]/60)/60)/24)+DATE(1970,1,1)</f>
        <v>42208.84646990741</v>
      </c>
      <c r="U2810" s="17">
        <f>(((Table1[[#This Row],[deadline]]/60)/60)/24)+DATE(1970,1,1)</f>
        <v>42238.84646990741</v>
      </c>
    </row>
    <row r="2811" spans="1:21">
      <c r="A2811">
        <v>2809</v>
      </c>
      <c r="B2811" s="3" t="s">
        <v>2809</v>
      </c>
      <c r="C2811" s="3" t="s">
        <v>6919</v>
      </c>
      <c r="D2811" t="str" cm="1">
        <f t="array" ref="D28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11">
        <v>2500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 s="6">
        <f>Table1[[#This Row],[pledged]]/Table1[[#This Row],[goal]]</f>
        <v>1.024</v>
      </c>
      <c r="Q2811" s="12">
        <f>Table1[[#This Row],[pledged]]/Table1[[#This Row],[backers_count]]</f>
        <v>121.9047619047619</v>
      </c>
      <c r="R2811" t="s">
        <v>8317</v>
      </c>
      <c r="S2811" t="s">
        <v>8318</v>
      </c>
      <c r="T2811" s="17">
        <f>(((Table1[[#This Row],[launched_at]]/60)/60)/24)+DATE(1970,1,1)</f>
        <v>42451.496817129635</v>
      </c>
      <c r="U2811" s="17">
        <f>(((Table1[[#This Row],[deadline]]/60)/60)/24)+DATE(1970,1,1)</f>
        <v>42459.610416666663</v>
      </c>
    </row>
    <row r="2812" spans="1:21">
      <c r="A2812">
        <v>2810</v>
      </c>
      <c r="B2812" s="3" t="s">
        <v>2810</v>
      </c>
      <c r="C2812" s="3" t="s">
        <v>6920</v>
      </c>
      <c r="D2812" t="str" cm="1">
        <f t="array" ref="D28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12">
        <v>2500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 s="6">
        <f>Table1[[#This Row],[pledged]]/Table1[[#This Row],[goal]]</f>
        <v>1.0820000000000001</v>
      </c>
      <c r="Q2812" s="12">
        <f>Table1[[#This Row],[pledged]]/Table1[[#This Row],[backers_count]]</f>
        <v>47.456140350877192</v>
      </c>
      <c r="R2812" t="s">
        <v>8317</v>
      </c>
      <c r="S2812" t="s">
        <v>8318</v>
      </c>
      <c r="T2812" s="17">
        <f>(((Table1[[#This Row],[launched_at]]/60)/60)/24)+DATE(1970,1,1)</f>
        <v>41759.13962962963</v>
      </c>
      <c r="U2812" s="17">
        <f>(((Table1[[#This Row],[deadline]]/60)/60)/24)+DATE(1970,1,1)</f>
        <v>41791.165972222225</v>
      </c>
    </row>
    <row r="2813" spans="1:21">
      <c r="A2813">
        <v>2811</v>
      </c>
      <c r="B2813" s="3" t="s">
        <v>2811</v>
      </c>
      <c r="C2813" s="3" t="s">
        <v>6921</v>
      </c>
      <c r="D2813" t="str" cm="1">
        <f t="array" ref="D28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813">
        <v>10000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 s="6">
        <f>Table1[[#This Row],[pledged]]/Table1[[#This Row],[goal]]</f>
        <v>1.0026999999999999</v>
      </c>
      <c r="Q2813" s="12">
        <f>Table1[[#This Row],[pledged]]/Table1[[#This Row],[backers_count]]</f>
        <v>92.842592592592595</v>
      </c>
      <c r="R2813" t="s">
        <v>8317</v>
      </c>
      <c r="S2813" t="s">
        <v>8318</v>
      </c>
      <c r="T2813" s="17">
        <f>(((Table1[[#This Row],[launched_at]]/60)/60)/24)+DATE(1970,1,1)</f>
        <v>42028.496562500004</v>
      </c>
      <c r="U2813" s="17">
        <f>(((Table1[[#This Row],[deadline]]/60)/60)/24)+DATE(1970,1,1)</f>
        <v>42058.496562500004</v>
      </c>
    </row>
    <row r="2814" spans="1:21">
      <c r="A2814">
        <v>2812</v>
      </c>
      <c r="B2814" s="3" t="s">
        <v>2812</v>
      </c>
      <c r="C2814" s="3" t="s">
        <v>6922</v>
      </c>
      <c r="D2814" t="str" cm="1">
        <f t="array" ref="D28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814">
        <v>5000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 s="6">
        <f>Table1[[#This Row],[pledged]]/Table1[[#This Row],[goal]]</f>
        <v>1.133</v>
      </c>
      <c r="Q2814" s="12">
        <f>Table1[[#This Row],[pledged]]/Table1[[#This Row],[backers_count]]</f>
        <v>68.253012048192772</v>
      </c>
      <c r="R2814" t="s">
        <v>8317</v>
      </c>
      <c r="S2814" t="s">
        <v>8318</v>
      </c>
      <c r="T2814" s="17">
        <f>(((Table1[[#This Row],[launched_at]]/60)/60)/24)+DATE(1970,1,1)</f>
        <v>42054.74418981481</v>
      </c>
      <c r="U2814" s="17">
        <f>(((Table1[[#This Row],[deadline]]/60)/60)/24)+DATE(1970,1,1)</f>
        <v>42100.166666666672</v>
      </c>
    </row>
    <row r="2815" spans="1:21">
      <c r="A2815">
        <v>2813</v>
      </c>
      <c r="B2815" s="3" t="s">
        <v>2813</v>
      </c>
      <c r="C2815" s="3" t="s">
        <v>6923</v>
      </c>
      <c r="D2815" t="str" cm="1">
        <f t="array" ref="D28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15">
        <v>2800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 s="6">
        <f>Table1[[#This Row],[pledged]]/Table1[[#This Row],[goal]]</f>
        <v>1.2757571428571428</v>
      </c>
      <c r="Q2815" s="12">
        <f>Table1[[#This Row],[pledged]]/Table1[[#This Row],[backers_count]]</f>
        <v>37.209583333333335</v>
      </c>
      <c r="R2815" t="s">
        <v>8317</v>
      </c>
      <c r="S2815" t="s">
        <v>8318</v>
      </c>
      <c r="T2815" s="17">
        <f>(((Table1[[#This Row],[launched_at]]/60)/60)/24)+DATE(1970,1,1)</f>
        <v>42693.742604166662</v>
      </c>
      <c r="U2815" s="17">
        <f>(((Table1[[#This Row],[deadline]]/60)/60)/24)+DATE(1970,1,1)</f>
        <v>42718.742604166662</v>
      </c>
    </row>
    <row r="2816" spans="1:21">
      <c r="A2816">
        <v>2814</v>
      </c>
      <c r="B2816" s="3" t="s">
        <v>2814</v>
      </c>
      <c r="C2816" s="3" t="s">
        <v>6924</v>
      </c>
      <c r="D2816" t="str" cm="1">
        <f t="array" ref="D28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16">
        <v>1500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 s="6">
        <f>Table1[[#This Row],[pledged]]/Table1[[#This Row],[goal]]</f>
        <v>1.0773333333333333</v>
      </c>
      <c r="Q2816" s="12">
        <f>Table1[[#This Row],[pledged]]/Table1[[#This Row],[backers_count]]</f>
        <v>25.25</v>
      </c>
      <c r="R2816" t="s">
        <v>8317</v>
      </c>
      <c r="S2816" t="s">
        <v>8318</v>
      </c>
      <c r="T2816" s="17">
        <f>(((Table1[[#This Row],[launched_at]]/60)/60)/24)+DATE(1970,1,1)</f>
        <v>42103.399479166663</v>
      </c>
      <c r="U2816" s="17">
        <f>(((Table1[[#This Row],[deadline]]/60)/60)/24)+DATE(1970,1,1)</f>
        <v>42133.399479166663</v>
      </c>
    </row>
    <row r="2817" spans="1:21">
      <c r="A2817">
        <v>2815</v>
      </c>
      <c r="B2817" s="3" t="s">
        <v>2815</v>
      </c>
      <c r="C2817" s="3" t="s">
        <v>6925</v>
      </c>
      <c r="D2817" t="str" cm="1">
        <f t="array" ref="D28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817">
        <v>250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 s="6">
        <f>Table1[[#This Row],[pledged]]/Table1[[#This Row],[goal]]</f>
        <v>2.42</v>
      </c>
      <c r="Q2817" s="12">
        <f>Table1[[#This Row],[pledged]]/Table1[[#This Row],[backers_count]]</f>
        <v>43.214285714285715</v>
      </c>
      <c r="R2817" t="s">
        <v>8317</v>
      </c>
      <c r="S2817" t="s">
        <v>8318</v>
      </c>
      <c r="T2817" s="17">
        <f>(((Table1[[#This Row],[launched_at]]/60)/60)/24)+DATE(1970,1,1)</f>
        <v>42559.776724537034</v>
      </c>
      <c r="U2817" s="17">
        <f>(((Table1[[#This Row],[deadline]]/60)/60)/24)+DATE(1970,1,1)</f>
        <v>42589.776724537034</v>
      </c>
    </row>
    <row r="2818" spans="1:21">
      <c r="A2818">
        <v>2816</v>
      </c>
      <c r="B2818" s="3" t="s">
        <v>2816</v>
      </c>
      <c r="C2818" s="3" t="s">
        <v>6926</v>
      </c>
      <c r="D2818" t="str" cm="1">
        <f t="array" ref="D28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18">
        <v>3000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 s="6">
        <f>Table1[[#This Row],[pledged]]/Table1[[#This Row],[goal]]</f>
        <v>1.4156666666666666</v>
      </c>
      <c r="Q2818" s="12">
        <f>Table1[[#This Row],[pledged]]/Table1[[#This Row],[backers_count]]</f>
        <v>25.130177514792898</v>
      </c>
      <c r="R2818" t="s">
        <v>8317</v>
      </c>
      <c r="S2818" t="s">
        <v>8318</v>
      </c>
      <c r="T2818" s="17">
        <f>(((Table1[[#This Row],[launched_at]]/60)/60)/24)+DATE(1970,1,1)</f>
        <v>42188.467499999999</v>
      </c>
      <c r="U2818" s="17">
        <f>(((Table1[[#This Row],[deadline]]/60)/60)/24)+DATE(1970,1,1)</f>
        <v>42218.666666666672</v>
      </c>
    </row>
    <row r="2819" spans="1:21">
      <c r="A2819">
        <v>2817</v>
      </c>
      <c r="B2819" s="3" t="s">
        <v>2817</v>
      </c>
      <c r="C2819" s="3" t="s">
        <v>6927</v>
      </c>
      <c r="D2819" t="str" cm="1">
        <f t="array" ref="D28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819">
        <v>600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 s="6">
        <f>Table1[[#This Row],[pledged]]/Table1[[#This Row],[goal]]</f>
        <v>1.3</v>
      </c>
      <c r="Q2819" s="12">
        <f>Table1[[#This Row],[pledged]]/Table1[[#This Row],[backers_count]]</f>
        <v>23.636363636363637</v>
      </c>
      <c r="R2819" t="s">
        <v>8317</v>
      </c>
      <c r="S2819" t="s">
        <v>8318</v>
      </c>
      <c r="T2819" s="17">
        <f>(((Table1[[#This Row],[launched_at]]/60)/60)/24)+DATE(1970,1,1)</f>
        <v>42023.634976851856</v>
      </c>
      <c r="U2819" s="17">
        <f>(((Table1[[#This Row],[deadline]]/60)/60)/24)+DATE(1970,1,1)</f>
        <v>42063.634976851856</v>
      </c>
    </row>
    <row r="2820" spans="1:21">
      <c r="A2820">
        <v>2818</v>
      </c>
      <c r="B2820" s="3" t="s">
        <v>2818</v>
      </c>
      <c r="C2820" s="3" t="s">
        <v>6928</v>
      </c>
      <c r="D2820" t="str" cm="1">
        <f t="array" ref="D28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820">
        <v>10000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 s="6">
        <f>Table1[[#This Row],[pledged]]/Table1[[#This Row],[goal]]</f>
        <v>1.0603</v>
      </c>
      <c r="Q2820" s="12">
        <f>Table1[[#This Row],[pledged]]/Table1[[#This Row],[backers_count]]</f>
        <v>103.95098039215686</v>
      </c>
      <c r="R2820" t="s">
        <v>8317</v>
      </c>
      <c r="S2820" t="s">
        <v>8318</v>
      </c>
      <c r="T2820" s="17">
        <f>(((Table1[[#This Row],[launched_at]]/60)/60)/24)+DATE(1970,1,1)</f>
        <v>42250.598217592589</v>
      </c>
      <c r="U2820" s="17">
        <f>(((Table1[[#This Row],[deadline]]/60)/60)/24)+DATE(1970,1,1)</f>
        <v>42270.598217592589</v>
      </c>
    </row>
    <row r="2821" spans="1:21">
      <c r="A2821">
        <v>2819</v>
      </c>
      <c r="B2821" s="3" t="s">
        <v>2819</v>
      </c>
      <c r="C2821" s="3" t="s">
        <v>6929</v>
      </c>
      <c r="D2821" t="str" cm="1">
        <f t="array" ref="D28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821">
        <v>5000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 s="6">
        <f>Table1[[#This Row],[pledged]]/Table1[[#This Row],[goal]]</f>
        <v>1.048</v>
      </c>
      <c r="Q2821" s="12">
        <f>Table1[[#This Row],[pledged]]/Table1[[#This Row],[backers_count]]</f>
        <v>50.384615384615387</v>
      </c>
      <c r="R2821" t="s">
        <v>8317</v>
      </c>
      <c r="S2821" t="s">
        <v>8318</v>
      </c>
      <c r="T2821" s="17">
        <f>(((Table1[[#This Row],[launched_at]]/60)/60)/24)+DATE(1970,1,1)</f>
        <v>42139.525567129633</v>
      </c>
      <c r="U2821" s="17">
        <f>(((Table1[[#This Row],[deadline]]/60)/60)/24)+DATE(1970,1,1)</f>
        <v>42169.525567129633</v>
      </c>
    </row>
    <row r="2822" spans="1:21">
      <c r="A2822">
        <v>2820</v>
      </c>
      <c r="B2822" s="3" t="s">
        <v>2820</v>
      </c>
      <c r="C2822" s="3" t="s">
        <v>6930</v>
      </c>
      <c r="D2822" t="str" cm="1">
        <f t="array" ref="D28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822">
        <v>200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 s="6">
        <f>Table1[[#This Row],[pledged]]/Table1[[#This Row],[goal]]</f>
        <v>1.36</v>
      </c>
      <c r="Q2822" s="12">
        <f>Table1[[#This Row],[pledged]]/Table1[[#This Row],[backers_count]]</f>
        <v>13.6</v>
      </c>
      <c r="R2822" t="s">
        <v>8317</v>
      </c>
      <c r="S2822" t="s">
        <v>8318</v>
      </c>
      <c r="T2822" s="17">
        <f>(((Table1[[#This Row],[launched_at]]/60)/60)/24)+DATE(1970,1,1)</f>
        <v>42401.610983796301</v>
      </c>
      <c r="U2822" s="17">
        <f>(((Table1[[#This Row],[deadline]]/60)/60)/24)+DATE(1970,1,1)</f>
        <v>42426</v>
      </c>
    </row>
    <row r="2823" spans="1:21">
      <c r="A2823">
        <v>2821</v>
      </c>
      <c r="B2823" s="3" t="s">
        <v>2821</v>
      </c>
      <c r="C2823" s="3" t="s">
        <v>6931</v>
      </c>
      <c r="D2823" t="str" cm="1">
        <f t="array" ref="D28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23">
        <v>1000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 s="6">
        <f>Table1[[#This Row],[pledged]]/Table1[[#This Row],[goal]]</f>
        <v>1</v>
      </c>
      <c r="Q2823" s="12">
        <f>Table1[[#This Row],[pledged]]/Table1[[#This Row],[backers_count]]</f>
        <v>28.571428571428573</v>
      </c>
      <c r="R2823" t="s">
        <v>8317</v>
      </c>
      <c r="S2823" t="s">
        <v>8318</v>
      </c>
      <c r="T2823" s="17">
        <f>(((Table1[[#This Row],[launched_at]]/60)/60)/24)+DATE(1970,1,1)</f>
        <v>41875.922858796301</v>
      </c>
      <c r="U2823" s="17">
        <f>(((Table1[[#This Row],[deadline]]/60)/60)/24)+DATE(1970,1,1)</f>
        <v>41905.922858796301</v>
      </c>
    </row>
    <row r="2824" spans="1:21">
      <c r="A2824">
        <v>2822</v>
      </c>
      <c r="B2824" s="3" t="s">
        <v>2822</v>
      </c>
      <c r="C2824" s="3" t="s">
        <v>6932</v>
      </c>
      <c r="D2824" t="str" cm="1">
        <f t="array" ref="D28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824">
        <v>6000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 s="6">
        <f>Table1[[#This Row],[pledged]]/Table1[[#This Row],[goal]]</f>
        <v>1</v>
      </c>
      <c r="Q2824" s="12">
        <f>Table1[[#This Row],[pledged]]/Table1[[#This Row],[backers_count]]</f>
        <v>63.829787234042556</v>
      </c>
      <c r="R2824" t="s">
        <v>8317</v>
      </c>
      <c r="S2824" t="s">
        <v>8318</v>
      </c>
      <c r="T2824" s="17">
        <f>(((Table1[[#This Row],[launched_at]]/60)/60)/24)+DATE(1970,1,1)</f>
        <v>42060.683935185181</v>
      </c>
      <c r="U2824" s="17">
        <f>(((Table1[[#This Row],[deadline]]/60)/60)/24)+DATE(1970,1,1)</f>
        <v>42090.642268518524</v>
      </c>
    </row>
    <row r="2825" spans="1:21">
      <c r="A2825">
        <v>2823</v>
      </c>
      <c r="B2825" s="3" t="s">
        <v>2823</v>
      </c>
      <c r="C2825" s="3" t="s">
        <v>6933</v>
      </c>
      <c r="D2825" t="str" cm="1">
        <f t="array" ref="D28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825">
        <v>100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 s="6">
        <f>Table1[[#This Row],[pledged]]/Table1[[#This Row],[goal]]</f>
        <v>1.24</v>
      </c>
      <c r="Q2825" s="12">
        <f>Table1[[#This Row],[pledged]]/Table1[[#This Row],[backers_count]]</f>
        <v>8.8571428571428577</v>
      </c>
      <c r="R2825" t="s">
        <v>8317</v>
      </c>
      <c r="S2825" t="s">
        <v>8318</v>
      </c>
      <c r="T2825" s="17">
        <f>(((Table1[[#This Row],[launched_at]]/60)/60)/24)+DATE(1970,1,1)</f>
        <v>42067.011643518519</v>
      </c>
      <c r="U2825" s="17">
        <f>(((Table1[[#This Row],[deadline]]/60)/60)/24)+DATE(1970,1,1)</f>
        <v>42094.957638888889</v>
      </c>
    </row>
    <row r="2826" spans="1:21">
      <c r="A2826">
        <v>2824</v>
      </c>
      <c r="B2826" s="3" t="s">
        <v>2824</v>
      </c>
      <c r="C2826" s="3" t="s">
        <v>6934</v>
      </c>
      <c r="D2826" t="str" cm="1">
        <f t="array" ref="D28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826">
        <v>650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 s="6">
        <f>Table1[[#This Row],[pledged]]/Table1[[#This Row],[goal]]</f>
        <v>1.1692307692307693</v>
      </c>
      <c r="Q2826" s="12">
        <f>Table1[[#This Row],[pledged]]/Table1[[#This Row],[backers_count]]</f>
        <v>50.666666666666664</v>
      </c>
      <c r="R2826" t="s">
        <v>8317</v>
      </c>
      <c r="S2826" t="s">
        <v>8318</v>
      </c>
      <c r="T2826" s="17">
        <f>(((Table1[[#This Row],[launched_at]]/60)/60)/24)+DATE(1970,1,1)</f>
        <v>42136.270787037036</v>
      </c>
      <c r="U2826" s="17">
        <f>(((Table1[[#This Row],[deadline]]/60)/60)/24)+DATE(1970,1,1)</f>
        <v>42168.071527777778</v>
      </c>
    </row>
    <row r="2827" spans="1:21">
      <c r="A2827">
        <v>2825</v>
      </c>
      <c r="B2827" s="3" t="s">
        <v>2825</v>
      </c>
      <c r="C2827" s="3" t="s">
        <v>6935</v>
      </c>
      <c r="D2827" t="str" cm="1">
        <f t="array" ref="D28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27">
        <v>3000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 s="6">
        <f>Table1[[#This Row],[pledged]]/Table1[[#This Row],[goal]]</f>
        <v>1.0333333333333334</v>
      </c>
      <c r="Q2827" s="12">
        <f>Table1[[#This Row],[pledged]]/Table1[[#This Row],[backers_count]]</f>
        <v>60.784313725490193</v>
      </c>
      <c r="R2827" t="s">
        <v>8317</v>
      </c>
      <c r="S2827" t="s">
        <v>8318</v>
      </c>
      <c r="T2827" s="17">
        <f>(((Table1[[#This Row],[launched_at]]/60)/60)/24)+DATE(1970,1,1)</f>
        <v>42312.792662037042</v>
      </c>
      <c r="U2827" s="17">
        <f>(((Table1[[#This Row],[deadline]]/60)/60)/24)+DATE(1970,1,1)</f>
        <v>42342.792662037042</v>
      </c>
    </row>
    <row r="2828" spans="1:21">
      <c r="A2828">
        <v>2826</v>
      </c>
      <c r="B2828" s="3" t="s">
        <v>2826</v>
      </c>
      <c r="C2828" s="3" t="s">
        <v>6936</v>
      </c>
      <c r="D2828" t="str" cm="1">
        <f t="array" ref="D28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28">
        <v>2000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 s="6">
        <f>Table1[[#This Row],[pledged]]/Table1[[#This Row],[goal]]</f>
        <v>1.0774999999999999</v>
      </c>
      <c r="Q2828" s="12">
        <f>Table1[[#This Row],[pledged]]/Table1[[#This Row],[backers_count]]</f>
        <v>113.42105263157895</v>
      </c>
      <c r="R2828" t="s">
        <v>8317</v>
      </c>
      <c r="S2828" t="s">
        <v>8318</v>
      </c>
      <c r="T2828" s="17">
        <f>(((Table1[[#This Row],[launched_at]]/60)/60)/24)+DATE(1970,1,1)</f>
        <v>42171.034861111111</v>
      </c>
      <c r="U2828" s="17">
        <f>(((Table1[[#This Row],[deadline]]/60)/60)/24)+DATE(1970,1,1)</f>
        <v>42195.291666666672</v>
      </c>
    </row>
    <row r="2829" spans="1:21">
      <c r="A2829">
        <v>2827</v>
      </c>
      <c r="B2829" s="3" t="s">
        <v>2827</v>
      </c>
      <c r="C2829" s="3" t="s">
        <v>6937</v>
      </c>
      <c r="D2829" t="str" cm="1">
        <f t="array" ref="D28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29">
        <v>2000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 s="6">
        <f>Table1[[#This Row],[pledged]]/Table1[[#This Row],[goal]]</f>
        <v>1.2024999999999999</v>
      </c>
      <c r="Q2829" s="12">
        <f>Table1[[#This Row],[pledged]]/Table1[[#This Row],[backers_count]]</f>
        <v>104.56521739130434</v>
      </c>
      <c r="R2829" t="s">
        <v>8317</v>
      </c>
      <c r="S2829" t="s">
        <v>8318</v>
      </c>
      <c r="T2829" s="17">
        <f>(((Table1[[#This Row],[launched_at]]/60)/60)/24)+DATE(1970,1,1)</f>
        <v>42494.683634259258</v>
      </c>
      <c r="U2829" s="17">
        <f>(((Table1[[#This Row],[deadline]]/60)/60)/24)+DATE(1970,1,1)</f>
        <v>42524.6875</v>
      </c>
    </row>
    <row r="2830" spans="1:21">
      <c r="A2830">
        <v>2828</v>
      </c>
      <c r="B2830" s="3" t="s">
        <v>2828</v>
      </c>
      <c r="C2830" s="3" t="s">
        <v>6938</v>
      </c>
      <c r="D2830" t="str" cm="1">
        <f t="array" ref="D28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830">
        <v>9500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 s="6">
        <f>Table1[[#This Row],[pledged]]/Table1[[#This Row],[goal]]</f>
        <v>1.0037894736842106</v>
      </c>
      <c r="Q2830" s="12">
        <f>Table1[[#This Row],[pledged]]/Table1[[#This Row],[backers_count]]</f>
        <v>98.30927835051547</v>
      </c>
      <c r="R2830" t="s">
        <v>8317</v>
      </c>
      <c r="S2830" t="s">
        <v>8318</v>
      </c>
      <c r="T2830" s="17">
        <f>(((Table1[[#This Row],[launched_at]]/60)/60)/24)+DATE(1970,1,1)</f>
        <v>42254.264687499999</v>
      </c>
      <c r="U2830" s="17">
        <f>(((Table1[[#This Row],[deadline]]/60)/60)/24)+DATE(1970,1,1)</f>
        <v>42279.958333333328</v>
      </c>
    </row>
    <row r="2831" spans="1:21">
      <c r="A2831">
        <v>2829</v>
      </c>
      <c r="B2831" s="3" t="s">
        <v>2829</v>
      </c>
      <c r="C2831" s="3" t="s">
        <v>6939</v>
      </c>
      <c r="D2831" t="str" cm="1">
        <f t="array" ref="D28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31">
        <v>2500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 s="6">
        <f>Table1[[#This Row],[pledged]]/Table1[[#This Row],[goal]]</f>
        <v>1.0651999999999999</v>
      </c>
      <c r="Q2831" s="12">
        <f>Table1[[#This Row],[pledged]]/Table1[[#This Row],[backers_count]]</f>
        <v>35.039473684210527</v>
      </c>
      <c r="R2831" t="s">
        <v>8317</v>
      </c>
      <c r="S2831" t="s">
        <v>8318</v>
      </c>
      <c r="T2831" s="17">
        <f>(((Table1[[#This Row],[launched_at]]/60)/60)/24)+DATE(1970,1,1)</f>
        <v>42495.434236111112</v>
      </c>
      <c r="U2831" s="17">
        <f>(((Table1[[#This Row],[deadline]]/60)/60)/24)+DATE(1970,1,1)</f>
        <v>42523.434236111112</v>
      </c>
    </row>
    <row r="2832" spans="1:21">
      <c r="A2832">
        <v>2830</v>
      </c>
      <c r="B2832" s="3" t="s">
        <v>2830</v>
      </c>
      <c r="C2832" s="3" t="s">
        <v>6940</v>
      </c>
      <c r="D2832" t="str" cm="1">
        <f t="array" ref="D28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32">
        <v>3000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 s="6">
        <f>Table1[[#This Row],[pledged]]/Table1[[#This Row],[goal]]</f>
        <v>1</v>
      </c>
      <c r="Q2832" s="12">
        <f>Table1[[#This Row],[pledged]]/Table1[[#This Row],[backers_count]]</f>
        <v>272.72727272727275</v>
      </c>
      <c r="R2832" t="s">
        <v>8317</v>
      </c>
      <c r="S2832" t="s">
        <v>8318</v>
      </c>
      <c r="T2832" s="17">
        <f>(((Table1[[#This Row],[launched_at]]/60)/60)/24)+DATE(1970,1,1)</f>
        <v>41758.839675925927</v>
      </c>
      <c r="U2832" s="17">
        <f>(((Table1[[#This Row],[deadline]]/60)/60)/24)+DATE(1970,1,1)</f>
        <v>41771.165972222225</v>
      </c>
    </row>
    <row r="2833" spans="1:21">
      <c r="A2833">
        <v>2831</v>
      </c>
      <c r="B2833" s="3" t="s">
        <v>2831</v>
      </c>
      <c r="C2833" s="3" t="s">
        <v>6941</v>
      </c>
      <c r="D2833" t="str" cm="1">
        <f t="array" ref="D28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33">
        <v>3000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 s="6">
        <f>Table1[[#This Row],[pledged]]/Table1[[#This Row],[goal]]</f>
        <v>1.1066666666666667</v>
      </c>
      <c r="Q2833" s="12">
        <f>Table1[[#This Row],[pledged]]/Table1[[#This Row],[backers_count]]</f>
        <v>63.846153846153847</v>
      </c>
      <c r="R2833" t="s">
        <v>8317</v>
      </c>
      <c r="S2833" t="s">
        <v>8318</v>
      </c>
      <c r="T2833" s="17">
        <f>(((Table1[[#This Row],[launched_at]]/60)/60)/24)+DATE(1970,1,1)</f>
        <v>42171.824884259258</v>
      </c>
      <c r="U2833" s="17">
        <f>(((Table1[[#This Row],[deadline]]/60)/60)/24)+DATE(1970,1,1)</f>
        <v>42201.824884259258</v>
      </c>
    </row>
    <row r="2834" spans="1:21">
      <c r="A2834">
        <v>2832</v>
      </c>
      <c r="B2834" s="3" t="s">
        <v>2832</v>
      </c>
      <c r="C2834" s="3" t="s">
        <v>6942</v>
      </c>
      <c r="D2834" t="str" cm="1">
        <f t="array" ref="D28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34">
        <v>2500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 s="6">
        <f>Table1[[#This Row],[pledged]]/Table1[[#This Row],[goal]]</f>
        <v>1.1471959999999999</v>
      </c>
      <c r="Q2834" s="12">
        <f>Table1[[#This Row],[pledged]]/Table1[[#This Row],[backers_count]]</f>
        <v>30.189368421052631</v>
      </c>
      <c r="R2834" t="s">
        <v>8317</v>
      </c>
      <c r="S2834" t="s">
        <v>8318</v>
      </c>
      <c r="T2834" s="17">
        <f>(((Table1[[#This Row],[launched_at]]/60)/60)/24)+DATE(1970,1,1)</f>
        <v>41938.709421296298</v>
      </c>
      <c r="U2834" s="17">
        <f>(((Table1[[#This Row],[deadline]]/60)/60)/24)+DATE(1970,1,1)</f>
        <v>41966.916666666672</v>
      </c>
    </row>
    <row r="2835" spans="1:21">
      <c r="A2835">
        <v>2833</v>
      </c>
      <c r="B2835" s="3" t="s">
        <v>2833</v>
      </c>
      <c r="C2835" s="3" t="s">
        <v>6943</v>
      </c>
      <c r="D2835" t="str" cm="1">
        <f t="array" ref="D28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35">
        <v>2700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 s="6">
        <f>Table1[[#This Row],[pledged]]/Table1[[#This Row],[goal]]</f>
        <v>1.0825925925925926</v>
      </c>
      <c r="Q2835" s="12">
        <f>Table1[[#This Row],[pledged]]/Table1[[#This Row],[backers_count]]</f>
        <v>83.51428571428572</v>
      </c>
      <c r="R2835" t="s">
        <v>8317</v>
      </c>
      <c r="S2835" t="s">
        <v>8318</v>
      </c>
      <c r="T2835" s="17">
        <f>(((Table1[[#This Row],[launched_at]]/60)/60)/24)+DATE(1970,1,1)</f>
        <v>42268.127696759257</v>
      </c>
      <c r="U2835" s="17">
        <f>(((Table1[[#This Row],[deadline]]/60)/60)/24)+DATE(1970,1,1)</f>
        <v>42288.083333333328</v>
      </c>
    </row>
    <row r="2836" spans="1:21">
      <c r="A2836">
        <v>2834</v>
      </c>
      <c r="B2836" s="3" t="s">
        <v>2834</v>
      </c>
      <c r="C2836" s="3" t="s">
        <v>6944</v>
      </c>
      <c r="D2836" t="str" cm="1">
        <f t="array" ref="D28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836">
        <v>800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 s="6">
        <f>Table1[[#This Row],[pledged]]/Table1[[#This Row],[goal]]</f>
        <v>1.7</v>
      </c>
      <c r="Q2836" s="12">
        <f>Table1[[#This Row],[pledged]]/Table1[[#This Row],[backers_count]]</f>
        <v>64.761904761904759</v>
      </c>
      <c r="R2836" t="s">
        <v>8317</v>
      </c>
      <c r="S2836" t="s">
        <v>8318</v>
      </c>
      <c r="T2836" s="17">
        <f>(((Table1[[#This Row],[launched_at]]/60)/60)/24)+DATE(1970,1,1)</f>
        <v>42019.959837962961</v>
      </c>
      <c r="U2836" s="17">
        <f>(((Table1[[#This Row],[deadline]]/60)/60)/24)+DATE(1970,1,1)</f>
        <v>42034.959837962961</v>
      </c>
    </row>
    <row r="2837" spans="1:21">
      <c r="A2837">
        <v>2835</v>
      </c>
      <c r="B2837" s="3" t="s">
        <v>2835</v>
      </c>
      <c r="C2837" s="3" t="s">
        <v>6945</v>
      </c>
      <c r="D2837" t="str" cm="1">
        <f t="array" ref="D28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37">
        <v>1000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 s="6">
        <f>Table1[[#This Row],[pledged]]/Table1[[#This Row],[goal]]</f>
        <v>1.8709899999999999</v>
      </c>
      <c r="Q2837" s="12">
        <f>Table1[[#This Row],[pledged]]/Table1[[#This Row],[backers_count]]</f>
        <v>20.118172043010752</v>
      </c>
      <c r="R2837" t="s">
        <v>8317</v>
      </c>
      <c r="S2837" t="s">
        <v>8318</v>
      </c>
      <c r="T2837" s="17">
        <f>(((Table1[[#This Row],[launched_at]]/60)/60)/24)+DATE(1970,1,1)</f>
        <v>42313.703900462962</v>
      </c>
      <c r="U2837" s="17">
        <f>(((Table1[[#This Row],[deadline]]/60)/60)/24)+DATE(1970,1,1)</f>
        <v>42343</v>
      </c>
    </row>
    <row r="2838" spans="1:21">
      <c r="A2838">
        <v>2836</v>
      </c>
      <c r="B2838" s="3" t="s">
        <v>2836</v>
      </c>
      <c r="C2838" s="3" t="s">
        <v>6946</v>
      </c>
      <c r="D2838" t="str" cm="1">
        <f t="array" ref="D28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838">
        <v>450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 s="6">
        <f>Table1[[#This Row],[pledged]]/Table1[[#This Row],[goal]]</f>
        <v>1.0777777777777777</v>
      </c>
      <c r="Q2838" s="12">
        <f>Table1[[#This Row],[pledged]]/Table1[[#This Row],[backers_count]]</f>
        <v>44.090909090909093</v>
      </c>
      <c r="R2838" t="s">
        <v>8317</v>
      </c>
      <c r="S2838" t="s">
        <v>8318</v>
      </c>
      <c r="T2838" s="17">
        <f>(((Table1[[#This Row],[launched_at]]/60)/60)/24)+DATE(1970,1,1)</f>
        <v>42746.261782407411</v>
      </c>
      <c r="U2838" s="17">
        <f>(((Table1[[#This Row],[deadline]]/60)/60)/24)+DATE(1970,1,1)</f>
        <v>42784.207638888889</v>
      </c>
    </row>
    <row r="2839" spans="1:21">
      <c r="A2839">
        <v>2837</v>
      </c>
      <c r="B2839" s="3" t="s">
        <v>2837</v>
      </c>
      <c r="C2839" s="3" t="s">
        <v>6947</v>
      </c>
      <c r="D2839" t="str" cm="1">
        <f t="array" ref="D28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839">
        <v>850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 s="6">
        <f>Table1[[#This Row],[pledged]]/Table1[[#This Row],[goal]]</f>
        <v>1</v>
      </c>
      <c r="Q2839" s="12">
        <f>Table1[[#This Row],[pledged]]/Table1[[#This Row],[backers_count]]</f>
        <v>40.476190476190474</v>
      </c>
      <c r="R2839" t="s">
        <v>8317</v>
      </c>
      <c r="S2839" t="s">
        <v>8318</v>
      </c>
      <c r="T2839" s="17">
        <f>(((Table1[[#This Row],[launched_at]]/60)/60)/24)+DATE(1970,1,1)</f>
        <v>42307.908379629633</v>
      </c>
      <c r="U2839" s="17">
        <f>(((Table1[[#This Row],[deadline]]/60)/60)/24)+DATE(1970,1,1)</f>
        <v>42347.950046296297</v>
      </c>
    </row>
    <row r="2840" spans="1:21">
      <c r="A2840">
        <v>2838</v>
      </c>
      <c r="B2840" s="3" t="s">
        <v>2838</v>
      </c>
      <c r="C2840" s="3" t="s">
        <v>6948</v>
      </c>
      <c r="D2840" t="str" cm="1">
        <f t="array" ref="D28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40">
        <v>2000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 s="6">
        <f>Table1[[#This Row],[pledged]]/Table1[[#This Row],[goal]]</f>
        <v>1.2024999999999999</v>
      </c>
      <c r="Q2840" s="12">
        <f>Table1[[#This Row],[pledged]]/Table1[[#This Row],[backers_count]]</f>
        <v>44.537037037037038</v>
      </c>
      <c r="R2840" t="s">
        <v>8317</v>
      </c>
      <c r="S2840" t="s">
        <v>8318</v>
      </c>
      <c r="T2840" s="17">
        <f>(((Table1[[#This Row],[launched_at]]/60)/60)/24)+DATE(1970,1,1)</f>
        <v>41842.607592592591</v>
      </c>
      <c r="U2840" s="17">
        <f>(((Table1[[#This Row],[deadline]]/60)/60)/24)+DATE(1970,1,1)</f>
        <v>41864.916666666664</v>
      </c>
    </row>
    <row r="2841" spans="1:21">
      <c r="A2841">
        <v>2839</v>
      </c>
      <c r="B2841" s="3" t="s">
        <v>2839</v>
      </c>
      <c r="C2841" s="3" t="s">
        <v>6949</v>
      </c>
      <c r="D2841" t="str" cm="1">
        <f t="array" ref="D28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41">
        <v>3500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 s="6">
        <f>Table1[[#This Row],[pledged]]/Table1[[#This Row],[goal]]</f>
        <v>1.1142857142857143</v>
      </c>
      <c r="Q2841" s="12">
        <f>Table1[[#This Row],[pledged]]/Table1[[#This Row],[backers_count]]</f>
        <v>125.80645161290323</v>
      </c>
      <c r="R2841" t="s">
        <v>8317</v>
      </c>
      <c r="S2841" t="s">
        <v>8318</v>
      </c>
      <c r="T2841" s="17">
        <f>(((Table1[[#This Row],[launched_at]]/60)/60)/24)+DATE(1970,1,1)</f>
        <v>41853.240208333329</v>
      </c>
      <c r="U2841" s="17">
        <f>(((Table1[[#This Row],[deadline]]/60)/60)/24)+DATE(1970,1,1)</f>
        <v>41876.207638888889</v>
      </c>
    </row>
    <row r="2842" spans="1:21">
      <c r="A2842">
        <v>2840</v>
      </c>
      <c r="B2842" s="3" t="s">
        <v>2840</v>
      </c>
      <c r="C2842" s="3" t="s">
        <v>6950</v>
      </c>
      <c r="D2842" t="str" cm="1">
        <f t="array" ref="D28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42">
        <v>2500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 s="6">
        <f>Table1[[#This Row],[pledged]]/Table1[[#This Row],[goal]]</f>
        <v>1.04</v>
      </c>
      <c r="Q2842" s="12">
        <f>Table1[[#This Row],[pledged]]/Table1[[#This Row],[backers_count]]</f>
        <v>19.696969696969695</v>
      </c>
      <c r="R2842" t="s">
        <v>8317</v>
      </c>
      <c r="S2842" t="s">
        <v>8318</v>
      </c>
      <c r="T2842" s="17">
        <f>(((Table1[[#This Row],[launched_at]]/60)/60)/24)+DATE(1970,1,1)</f>
        <v>42060.035636574074</v>
      </c>
      <c r="U2842" s="17">
        <f>(((Table1[[#This Row],[deadline]]/60)/60)/24)+DATE(1970,1,1)</f>
        <v>42081.708333333328</v>
      </c>
    </row>
    <row r="2843" spans="1:21">
      <c r="A2843">
        <v>2841</v>
      </c>
      <c r="B2843" s="3" t="s">
        <v>2841</v>
      </c>
      <c r="C2843" s="3" t="s">
        <v>6951</v>
      </c>
      <c r="D2843" t="str" cm="1">
        <f t="array" ref="D28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43">
        <v>1000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 s="6">
        <f>Table1[[#This Row],[pledged]]/Table1[[#This Row],[goal]]</f>
        <v>0.01</v>
      </c>
      <c r="Q2843" s="12">
        <f>Table1[[#This Row],[pledged]]/Table1[[#This Row],[backers_count]]</f>
        <v>10</v>
      </c>
      <c r="R2843" t="s">
        <v>8317</v>
      </c>
      <c r="S2843" t="s">
        <v>8318</v>
      </c>
      <c r="T2843" s="17">
        <f>(((Table1[[#This Row],[launched_at]]/60)/60)/24)+DATE(1970,1,1)</f>
        <v>42291.739548611105</v>
      </c>
      <c r="U2843" s="17">
        <f>(((Table1[[#This Row],[deadline]]/60)/60)/24)+DATE(1970,1,1)</f>
        <v>42351.781215277777</v>
      </c>
    </row>
    <row r="2844" spans="1:21">
      <c r="A2844">
        <v>2842</v>
      </c>
      <c r="B2844" s="3" t="s">
        <v>2842</v>
      </c>
      <c r="C2844" s="3" t="s">
        <v>6952</v>
      </c>
      <c r="D2844" t="str" cm="1">
        <f t="array" ref="D28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44">
        <v>1500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s="6">
        <f>Table1[[#This Row],[pledged]]/Table1[[#This Row],[goal]]</f>
        <v>0</v>
      </c>
      <c r="Q2844" s="12" t="e">
        <f>Table1[[#This Row],[pledged]]/Table1[[#This Row],[backers_count]]</f>
        <v>#DIV/0!</v>
      </c>
      <c r="R2844" t="s">
        <v>8317</v>
      </c>
      <c r="S2844" t="s">
        <v>8318</v>
      </c>
      <c r="T2844" s="17">
        <f>(((Table1[[#This Row],[launched_at]]/60)/60)/24)+DATE(1970,1,1)</f>
        <v>41784.952488425923</v>
      </c>
      <c r="U2844" s="17">
        <f>(((Table1[[#This Row],[deadline]]/60)/60)/24)+DATE(1970,1,1)</f>
        <v>41811.458333333336</v>
      </c>
    </row>
    <row r="2845" spans="1:21">
      <c r="A2845">
        <v>2843</v>
      </c>
      <c r="B2845" s="3" t="s">
        <v>2843</v>
      </c>
      <c r="C2845" s="3" t="s">
        <v>6953</v>
      </c>
      <c r="D2845" t="str" cm="1">
        <f t="array" ref="D28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45">
        <v>1200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s="6">
        <f>Table1[[#This Row],[pledged]]/Table1[[#This Row],[goal]]</f>
        <v>0</v>
      </c>
      <c r="Q2845" s="12" t="e">
        <f>Table1[[#This Row],[pledged]]/Table1[[#This Row],[backers_count]]</f>
        <v>#DIV/0!</v>
      </c>
      <c r="R2845" t="s">
        <v>8317</v>
      </c>
      <c r="S2845" t="s">
        <v>8318</v>
      </c>
      <c r="T2845" s="17">
        <f>(((Table1[[#This Row],[launched_at]]/60)/60)/24)+DATE(1970,1,1)</f>
        <v>42492.737847222219</v>
      </c>
      <c r="U2845" s="17">
        <f>(((Table1[[#This Row],[deadline]]/60)/60)/24)+DATE(1970,1,1)</f>
        <v>42534.166666666672</v>
      </c>
    </row>
    <row r="2846" spans="1:21">
      <c r="A2846">
        <v>2844</v>
      </c>
      <c r="B2846" s="3" t="s">
        <v>2844</v>
      </c>
      <c r="C2846" s="3" t="s">
        <v>6954</v>
      </c>
      <c r="D2846" t="str" cm="1">
        <f t="array" ref="D28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846">
        <v>550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 s="6">
        <f>Table1[[#This Row],[pledged]]/Table1[[#This Row],[goal]]</f>
        <v>5.4545454545454543E-2</v>
      </c>
      <c r="Q2846" s="12">
        <f>Table1[[#This Row],[pledged]]/Table1[[#This Row],[backers_count]]</f>
        <v>30</v>
      </c>
      <c r="R2846" t="s">
        <v>8317</v>
      </c>
      <c r="S2846" t="s">
        <v>8318</v>
      </c>
      <c r="T2846" s="17">
        <f>(((Table1[[#This Row],[launched_at]]/60)/60)/24)+DATE(1970,1,1)</f>
        <v>42709.546064814815</v>
      </c>
      <c r="U2846" s="17">
        <f>(((Table1[[#This Row],[deadline]]/60)/60)/24)+DATE(1970,1,1)</f>
        <v>42739.546064814815</v>
      </c>
    </row>
    <row r="2847" spans="1:21">
      <c r="A2847">
        <v>2845</v>
      </c>
      <c r="B2847" s="3" t="s">
        <v>2845</v>
      </c>
      <c r="C2847" s="3" t="s">
        <v>6955</v>
      </c>
      <c r="D2847" t="str" cm="1">
        <f t="array" ref="D28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847">
        <v>7500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 s="6">
        <f>Table1[[#This Row],[pledged]]/Table1[[#This Row],[goal]]</f>
        <v>0.31546666666666667</v>
      </c>
      <c r="Q2847" s="12">
        <f>Table1[[#This Row],[pledged]]/Table1[[#This Row],[backers_count]]</f>
        <v>60.666666666666664</v>
      </c>
      <c r="R2847" t="s">
        <v>8317</v>
      </c>
      <c r="S2847" t="s">
        <v>8318</v>
      </c>
      <c r="T2847" s="17">
        <f>(((Table1[[#This Row],[launched_at]]/60)/60)/24)+DATE(1970,1,1)</f>
        <v>42103.016585648147</v>
      </c>
      <c r="U2847" s="17">
        <f>(((Table1[[#This Row],[deadline]]/60)/60)/24)+DATE(1970,1,1)</f>
        <v>42163.016585648147</v>
      </c>
    </row>
    <row r="2848" spans="1:21">
      <c r="A2848">
        <v>2846</v>
      </c>
      <c r="B2848" s="3" t="s">
        <v>2846</v>
      </c>
      <c r="C2848" s="3" t="s">
        <v>6956</v>
      </c>
      <c r="D2848" t="str" cm="1">
        <f t="array" ref="D28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848">
        <v>8000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s="6">
        <f>Table1[[#This Row],[pledged]]/Table1[[#This Row],[goal]]</f>
        <v>0</v>
      </c>
      <c r="Q2848" s="12" t="e">
        <f>Table1[[#This Row],[pledged]]/Table1[[#This Row],[backers_count]]</f>
        <v>#DIV/0!</v>
      </c>
      <c r="R2848" t="s">
        <v>8317</v>
      </c>
      <c r="S2848" t="s">
        <v>8318</v>
      </c>
      <c r="T2848" s="17">
        <f>(((Table1[[#This Row],[launched_at]]/60)/60)/24)+DATE(1970,1,1)</f>
        <v>42108.692060185189</v>
      </c>
      <c r="U2848" s="17">
        <f>(((Table1[[#This Row],[deadline]]/60)/60)/24)+DATE(1970,1,1)</f>
        <v>42153.692060185189</v>
      </c>
    </row>
    <row r="2849" spans="1:21">
      <c r="A2849">
        <v>2847</v>
      </c>
      <c r="B2849" s="3" t="s">
        <v>2847</v>
      </c>
      <c r="C2849" s="3" t="s">
        <v>6957</v>
      </c>
      <c r="D2849" t="str" cm="1">
        <f t="array" ref="D28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49">
        <v>2000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s="6">
        <f>Table1[[#This Row],[pledged]]/Table1[[#This Row],[goal]]</f>
        <v>0</v>
      </c>
      <c r="Q2849" s="12" t="e">
        <f>Table1[[#This Row],[pledged]]/Table1[[#This Row],[backers_count]]</f>
        <v>#DIV/0!</v>
      </c>
      <c r="R2849" t="s">
        <v>8317</v>
      </c>
      <c r="S2849" t="s">
        <v>8318</v>
      </c>
      <c r="T2849" s="17">
        <f>(((Table1[[#This Row],[launched_at]]/60)/60)/24)+DATE(1970,1,1)</f>
        <v>42453.806307870371</v>
      </c>
      <c r="U2849" s="17">
        <f>(((Table1[[#This Row],[deadline]]/60)/60)/24)+DATE(1970,1,1)</f>
        <v>42513.806307870371</v>
      </c>
    </row>
    <row r="2850" spans="1:21">
      <c r="A2850">
        <v>2848</v>
      </c>
      <c r="B2850" s="3" t="s">
        <v>2848</v>
      </c>
      <c r="C2850" s="3" t="s">
        <v>6958</v>
      </c>
      <c r="D2850" t="str" cm="1">
        <f t="array" ref="D28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850">
        <v>35000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 s="6">
        <f>Table1[[#This Row],[pledged]]/Table1[[#This Row],[goal]]</f>
        <v>2E-3</v>
      </c>
      <c r="Q2850" s="12">
        <f>Table1[[#This Row],[pledged]]/Table1[[#This Row],[backers_count]]</f>
        <v>23.333333333333332</v>
      </c>
      <c r="R2850" t="s">
        <v>8317</v>
      </c>
      <c r="S2850" t="s">
        <v>8318</v>
      </c>
      <c r="T2850" s="17">
        <f>(((Table1[[#This Row],[launched_at]]/60)/60)/24)+DATE(1970,1,1)</f>
        <v>42123.648831018523</v>
      </c>
      <c r="U2850" s="17">
        <f>(((Table1[[#This Row],[deadline]]/60)/60)/24)+DATE(1970,1,1)</f>
        <v>42153.648831018523</v>
      </c>
    </row>
    <row r="2851" spans="1:21">
      <c r="A2851">
        <v>2849</v>
      </c>
      <c r="B2851" s="3" t="s">
        <v>2849</v>
      </c>
      <c r="C2851" s="3" t="s">
        <v>6959</v>
      </c>
      <c r="D2851" t="str" cm="1">
        <f t="array" ref="D28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851">
        <v>500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 s="6">
        <f>Table1[[#This Row],[pledged]]/Table1[[#This Row],[goal]]</f>
        <v>0.01</v>
      </c>
      <c r="Q2851" s="12">
        <f>Table1[[#This Row],[pledged]]/Table1[[#This Row],[backers_count]]</f>
        <v>5</v>
      </c>
      <c r="R2851" t="s">
        <v>8317</v>
      </c>
      <c r="S2851" t="s">
        <v>8318</v>
      </c>
      <c r="T2851" s="17">
        <f>(((Table1[[#This Row],[launched_at]]/60)/60)/24)+DATE(1970,1,1)</f>
        <v>42453.428240740745</v>
      </c>
      <c r="U2851" s="17">
        <f>(((Table1[[#This Row],[deadline]]/60)/60)/24)+DATE(1970,1,1)</f>
        <v>42483.428240740745</v>
      </c>
    </row>
    <row r="2852" spans="1:21">
      <c r="A2852">
        <v>2850</v>
      </c>
      <c r="B2852" s="3" t="s">
        <v>2850</v>
      </c>
      <c r="C2852" s="3" t="s">
        <v>6960</v>
      </c>
      <c r="D2852" t="str" cm="1">
        <f t="array" ref="D28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852">
        <v>8000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 s="6">
        <f>Table1[[#This Row],[pledged]]/Table1[[#This Row],[goal]]</f>
        <v>3.8875E-2</v>
      </c>
      <c r="Q2852" s="12">
        <f>Table1[[#This Row],[pledged]]/Table1[[#This Row],[backers_count]]</f>
        <v>23.923076923076923</v>
      </c>
      <c r="R2852" t="s">
        <v>8317</v>
      </c>
      <c r="S2852" t="s">
        <v>8318</v>
      </c>
      <c r="T2852" s="17">
        <f>(((Table1[[#This Row],[launched_at]]/60)/60)/24)+DATE(1970,1,1)</f>
        <v>41858.007071759261</v>
      </c>
      <c r="U2852" s="17">
        <f>(((Table1[[#This Row],[deadline]]/60)/60)/24)+DATE(1970,1,1)</f>
        <v>41888.007071759261</v>
      </c>
    </row>
    <row r="2853" spans="1:21">
      <c r="A2853">
        <v>2851</v>
      </c>
      <c r="B2853" s="3" t="s">
        <v>2851</v>
      </c>
      <c r="C2853" s="3" t="s">
        <v>6961</v>
      </c>
      <c r="D2853" t="str" cm="1">
        <f t="array" ref="D28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53">
        <v>4500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s="6">
        <f>Table1[[#This Row],[pledged]]/Table1[[#This Row],[goal]]</f>
        <v>0</v>
      </c>
      <c r="Q2853" s="12" t="e">
        <f>Table1[[#This Row],[pledged]]/Table1[[#This Row],[backers_count]]</f>
        <v>#DIV/0!</v>
      </c>
      <c r="R2853" t="s">
        <v>8317</v>
      </c>
      <c r="S2853" t="s">
        <v>8318</v>
      </c>
      <c r="T2853" s="17">
        <f>(((Table1[[#This Row],[launched_at]]/60)/60)/24)+DATE(1970,1,1)</f>
        <v>42390.002650462964</v>
      </c>
      <c r="U2853" s="17">
        <f>(((Table1[[#This Row],[deadline]]/60)/60)/24)+DATE(1970,1,1)</f>
        <v>42398.970138888893</v>
      </c>
    </row>
    <row r="2854" spans="1:21">
      <c r="A2854">
        <v>2852</v>
      </c>
      <c r="B2854" s="3" t="s">
        <v>2852</v>
      </c>
      <c r="C2854" s="3" t="s">
        <v>6962</v>
      </c>
      <c r="D2854" t="str" cm="1">
        <f t="array" ref="D28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854">
        <v>5000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 s="6">
        <f>Table1[[#This Row],[pledged]]/Table1[[#This Row],[goal]]</f>
        <v>1.9E-2</v>
      </c>
      <c r="Q2854" s="12">
        <f>Table1[[#This Row],[pledged]]/Table1[[#This Row],[backers_count]]</f>
        <v>15.833333333333334</v>
      </c>
      <c r="R2854" t="s">
        <v>8317</v>
      </c>
      <c r="S2854" t="s">
        <v>8318</v>
      </c>
      <c r="T2854" s="17">
        <f>(((Table1[[#This Row],[launched_at]]/60)/60)/24)+DATE(1970,1,1)</f>
        <v>41781.045173611114</v>
      </c>
      <c r="U2854" s="17">
        <f>(((Table1[[#This Row],[deadline]]/60)/60)/24)+DATE(1970,1,1)</f>
        <v>41811.045173611114</v>
      </c>
    </row>
    <row r="2855" spans="1:21">
      <c r="A2855">
        <v>2853</v>
      </c>
      <c r="B2855" s="3" t="s">
        <v>2853</v>
      </c>
      <c r="C2855" s="3" t="s">
        <v>6963</v>
      </c>
      <c r="D2855" t="str" cm="1">
        <f t="array" ref="D28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855">
        <v>9500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s="6">
        <f>Table1[[#This Row],[pledged]]/Table1[[#This Row],[goal]]</f>
        <v>0</v>
      </c>
      <c r="Q2855" s="12" t="e">
        <f>Table1[[#This Row],[pledged]]/Table1[[#This Row],[backers_count]]</f>
        <v>#DIV/0!</v>
      </c>
      <c r="R2855" t="s">
        <v>8317</v>
      </c>
      <c r="S2855" t="s">
        <v>8318</v>
      </c>
      <c r="T2855" s="17">
        <f>(((Table1[[#This Row],[launched_at]]/60)/60)/24)+DATE(1970,1,1)</f>
        <v>41836.190937499996</v>
      </c>
      <c r="U2855" s="17">
        <f>(((Table1[[#This Row],[deadline]]/60)/60)/24)+DATE(1970,1,1)</f>
        <v>41896.190937499996</v>
      </c>
    </row>
    <row r="2856" spans="1:21">
      <c r="A2856">
        <v>2854</v>
      </c>
      <c r="B2856" s="3" t="s">
        <v>2854</v>
      </c>
      <c r="C2856" s="3" t="s">
        <v>6964</v>
      </c>
      <c r="D2856" t="str" cm="1">
        <f t="array" ref="D28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56">
        <v>1000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 s="6">
        <f>Table1[[#This Row],[pledged]]/Table1[[#This Row],[goal]]</f>
        <v>0.41699999999999998</v>
      </c>
      <c r="Q2856" s="12">
        <f>Table1[[#This Row],[pledged]]/Table1[[#This Row],[backers_count]]</f>
        <v>29.785714285714285</v>
      </c>
      <c r="R2856" t="s">
        <v>8317</v>
      </c>
      <c r="S2856" t="s">
        <v>8318</v>
      </c>
      <c r="T2856" s="17">
        <f>(((Table1[[#This Row],[launched_at]]/60)/60)/24)+DATE(1970,1,1)</f>
        <v>42111.71665509259</v>
      </c>
      <c r="U2856" s="17">
        <f>(((Table1[[#This Row],[deadline]]/60)/60)/24)+DATE(1970,1,1)</f>
        <v>42131.71665509259</v>
      </c>
    </row>
    <row r="2857" spans="1:21">
      <c r="A2857">
        <v>2855</v>
      </c>
      <c r="B2857" s="3" t="s">
        <v>2855</v>
      </c>
      <c r="C2857" s="3" t="s">
        <v>6965</v>
      </c>
      <c r="D2857" t="str" cm="1">
        <f t="array" ref="D28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857">
        <v>600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 s="6">
        <f>Table1[[#This Row],[pledged]]/Table1[[#This Row],[goal]]</f>
        <v>0.5</v>
      </c>
      <c r="Q2857" s="12">
        <f>Table1[[#This Row],[pledged]]/Table1[[#This Row],[backers_count]]</f>
        <v>60</v>
      </c>
      <c r="R2857" t="s">
        <v>8317</v>
      </c>
      <c r="S2857" t="s">
        <v>8318</v>
      </c>
      <c r="T2857" s="17">
        <f>(((Table1[[#This Row],[launched_at]]/60)/60)/24)+DATE(1970,1,1)</f>
        <v>42370.007766203707</v>
      </c>
      <c r="U2857" s="17">
        <f>(((Table1[[#This Row],[deadline]]/60)/60)/24)+DATE(1970,1,1)</f>
        <v>42398.981944444444</v>
      </c>
    </row>
    <row r="2858" spans="1:21">
      <c r="A2858">
        <v>2856</v>
      </c>
      <c r="B2858" s="3" t="s">
        <v>2856</v>
      </c>
      <c r="C2858" s="3" t="s">
        <v>6966</v>
      </c>
      <c r="D2858" t="str" cm="1">
        <f t="array" ref="D28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58">
        <v>3000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 s="6">
        <f>Table1[[#This Row],[pledged]]/Table1[[#This Row],[goal]]</f>
        <v>4.8666666666666664E-2</v>
      </c>
      <c r="Q2858" s="12">
        <f>Table1[[#This Row],[pledged]]/Table1[[#This Row],[backers_count]]</f>
        <v>24.333333333333332</v>
      </c>
      <c r="R2858" t="s">
        <v>8317</v>
      </c>
      <c r="S2858" t="s">
        <v>8318</v>
      </c>
      <c r="T2858" s="17">
        <f>(((Table1[[#This Row],[launched_at]]/60)/60)/24)+DATE(1970,1,1)</f>
        <v>42165.037581018521</v>
      </c>
      <c r="U2858" s="17">
        <f>(((Table1[[#This Row],[deadline]]/60)/60)/24)+DATE(1970,1,1)</f>
        <v>42224.898611111115</v>
      </c>
    </row>
    <row r="2859" spans="1:21" ht="28.8">
      <c r="A2859">
        <v>2857</v>
      </c>
      <c r="B2859" s="3" t="s">
        <v>2857</v>
      </c>
      <c r="C2859" s="3" t="s">
        <v>6967</v>
      </c>
      <c r="D2859" t="str" cm="1">
        <f t="array" ref="D28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859">
        <v>38000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 s="6">
        <f>Table1[[#This Row],[pledged]]/Table1[[#This Row],[goal]]</f>
        <v>0.19736842105263158</v>
      </c>
      <c r="Q2859" s="12">
        <f>Table1[[#This Row],[pledged]]/Table1[[#This Row],[backers_count]]</f>
        <v>500</v>
      </c>
      <c r="R2859" t="s">
        <v>8317</v>
      </c>
      <c r="S2859" t="s">
        <v>8318</v>
      </c>
      <c r="T2859" s="17">
        <f>(((Table1[[#This Row],[launched_at]]/60)/60)/24)+DATE(1970,1,1)</f>
        <v>42726.920081018514</v>
      </c>
      <c r="U2859" s="17">
        <f>(((Table1[[#This Row],[deadline]]/60)/60)/24)+DATE(1970,1,1)</f>
        <v>42786.75</v>
      </c>
    </row>
    <row r="2860" spans="1:21" ht="28.8">
      <c r="A2860">
        <v>2858</v>
      </c>
      <c r="B2860" s="3" t="s">
        <v>2858</v>
      </c>
      <c r="C2860" s="3" t="s">
        <v>6968</v>
      </c>
      <c r="D2860" t="str" cm="1">
        <f t="array" ref="D28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60">
        <v>1000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s="6">
        <f>Table1[[#This Row],[pledged]]/Table1[[#This Row],[goal]]</f>
        <v>0</v>
      </c>
      <c r="Q2860" s="12" t="e">
        <f>Table1[[#This Row],[pledged]]/Table1[[#This Row],[backers_count]]</f>
        <v>#DIV/0!</v>
      </c>
      <c r="R2860" t="s">
        <v>8317</v>
      </c>
      <c r="S2860" t="s">
        <v>8318</v>
      </c>
      <c r="T2860" s="17">
        <f>(((Table1[[#This Row],[launched_at]]/60)/60)/24)+DATE(1970,1,1)</f>
        <v>41954.545081018514</v>
      </c>
      <c r="U2860" s="17">
        <f>(((Table1[[#This Row],[deadline]]/60)/60)/24)+DATE(1970,1,1)</f>
        <v>41978.477777777778</v>
      </c>
    </row>
    <row r="2861" spans="1:21">
      <c r="A2861">
        <v>2859</v>
      </c>
      <c r="B2861" s="3" t="s">
        <v>2859</v>
      </c>
      <c r="C2861" s="3" t="s">
        <v>6969</v>
      </c>
      <c r="D2861" t="str" cm="1">
        <f t="array" ref="D28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61">
        <v>2000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 s="6">
        <f>Table1[[#This Row],[pledged]]/Table1[[#This Row],[goal]]</f>
        <v>1.7500000000000002E-2</v>
      </c>
      <c r="Q2861" s="12">
        <f>Table1[[#This Row],[pledged]]/Table1[[#This Row],[backers_count]]</f>
        <v>35</v>
      </c>
      <c r="R2861" t="s">
        <v>8317</v>
      </c>
      <c r="S2861" t="s">
        <v>8318</v>
      </c>
      <c r="T2861" s="17">
        <f>(((Table1[[#This Row],[launched_at]]/60)/60)/24)+DATE(1970,1,1)</f>
        <v>42233.362314814818</v>
      </c>
      <c r="U2861" s="17">
        <f>(((Table1[[#This Row],[deadline]]/60)/60)/24)+DATE(1970,1,1)</f>
        <v>42293.362314814818</v>
      </c>
    </row>
    <row r="2862" spans="1:21">
      <c r="A2862">
        <v>2860</v>
      </c>
      <c r="B2862" s="3" t="s">
        <v>2860</v>
      </c>
      <c r="C2862" s="3" t="s">
        <v>6970</v>
      </c>
      <c r="D2862" t="str" cm="1">
        <f t="array" ref="D28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62">
        <v>4000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 s="6">
        <f>Table1[[#This Row],[pledged]]/Table1[[#This Row],[goal]]</f>
        <v>6.6500000000000004E-2</v>
      </c>
      <c r="Q2862" s="12">
        <f>Table1[[#This Row],[pledged]]/Table1[[#This Row],[backers_count]]</f>
        <v>29.555555555555557</v>
      </c>
      <c r="R2862" t="s">
        <v>8317</v>
      </c>
      <c r="S2862" t="s">
        <v>8318</v>
      </c>
      <c r="T2862" s="17">
        <f>(((Table1[[#This Row],[launched_at]]/60)/60)/24)+DATE(1970,1,1)</f>
        <v>42480.800648148142</v>
      </c>
      <c r="U2862" s="17">
        <f>(((Table1[[#This Row],[deadline]]/60)/60)/24)+DATE(1970,1,1)</f>
        <v>42540.800648148142</v>
      </c>
    </row>
    <row r="2863" spans="1:21">
      <c r="A2863">
        <v>2861</v>
      </c>
      <c r="B2863" s="3" t="s">
        <v>2861</v>
      </c>
      <c r="C2863" s="3" t="s">
        <v>6971</v>
      </c>
      <c r="D2863" t="str" cm="1">
        <f t="array" ref="D28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863">
        <v>250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 s="6">
        <f>Table1[[#This Row],[pledged]]/Table1[[#This Row],[goal]]</f>
        <v>0.32</v>
      </c>
      <c r="Q2863" s="12">
        <f>Table1[[#This Row],[pledged]]/Table1[[#This Row],[backers_count]]</f>
        <v>26.666666666666668</v>
      </c>
      <c r="R2863" t="s">
        <v>8317</v>
      </c>
      <c r="S2863" t="s">
        <v>8318</v>
      </c>
      <c r="T2863" s="17">
        <f>(((Table1[[#This Row],[launched_at]]/60)/60)/24)+DATE(1970,1,1)</f>
        <v>42257.590833333335</v>
      </c>
      <c r="U2863" s="17">
        <f>(((Table1[[#This Row],[deadline]]/60)/60)/24)+DATE(1970,1,1)</f>
        <v>42271.590833333335</v>
      </c>
    </row>
    <row r="2864" spans="1:21">
      <c r="A2864">
        <v>2862</v>
      </c>
      <c r="B2864" s="3" t="s">
        <v>2862</v>
      </c>
      <c r="C2864" s="3" t="s">
        <v>6972</v>
      </c>
      <c r="D2864" t="str" cm="1">
        <f t="array" ref="D28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864">
        <v>12700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 s="6">
        <f>Table1[[#This Row],[pledged]]/Table1[[#This Row],[goal]]</f>
        <v>4.3307086614173228E-3</v>
      </c>
      <c r="Q2864" s="12">
        <f>Table1[[#This Row],[pledged]]/Table1[[#This Row],[backers_count]]</f>
        <v>18.333333333333332</v>
      </c>
      <c r="R2864" t="s">
        <v>8317</v>
      </c>
      <c r="S2864" t="s">
        <v>8318</v>
      </c>
      <c r="T2864" s="17">
        <f>(((Table1[[#This Row],[launched_at]]/60)/60)/24)+DATE(1970,1,1)</f>
        <v>41784.789687500001</v>
      </c>
      <c r="U2864" s="17">
        <f>(((Table1[[#This Row],[deadline]]/60)/60)/24)+DATE(1970,1,1)</f>
        <v>41814.789687500001</v>
      </c>
    </row>
    <row r="2865" spans="1:21">
      <c r="A2865">
        <v>2863</v>
      </c>
      <c r="B2865" s="3" t="s">
        <v>2863</v>
      </c>
      <c r="C2865" s="3" t="s">
        <v>6973</v>
      </c>
      <c r="D2865" t="str" cm="1">
        <f t="array" ref="D28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865">
        <v>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 s="6">
        <f>Table1[[#This Row],[pledged]]/Table1[[#This Row],[goal]]</f>
        <v>4.0000000000000002E-4</v>
      </c>
      <c r="Q2865" s="12">
        <f>Table1[[#This Row],[pledged]]/Table1[[#This Row],[backers_count]]</f>
        <v>20</v>
      </c>
      <c r="R2865" t="s">
        <v>8317</v>
      </c>
      <c r="S2865" t="s">
        <v>8318</v>
      </c>
      <c r="T2865" s="17">
        <f>(((Table1[[#This Row],[launched_at]]/60)/60)/24)+DATE(1970,1,1)</f>
        <v>41831.675034722226</v>
      </c>
      <c r="U2865" s="17">
        <f>(((Table1[[#This Row],[deadline]]/60)/60)/24)+DATE(1970,1,1)</f>
        <v>41891.675034722226</v>
      </c>
    </row>
    <row r="2866" spans="1:21">
      <c r="A2866">
        <v>2864</v>
      </c>
      <c r="B2866" s="3" t="s">
        <v>2864</v>
      </c>
      <c r="C2866" s="3" t="s">
        <v>6974</v>
      </c>
      <c r="D2866" t="str" cm="1">
        <f t="array" ref="D28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66">
        <v>2500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 s="6">
        <f>Table1[[#This Row],[pledged]]/Table1[[#This Row],[goal]]</f>
        <v>1.6E-2</v>
      </c>
      <c r="Q2866" s="12">
        <f>Table1[[#This Row],[pledged]]/Table1[[#This Row],[backers_count]]</f>
        <v>13.333333333333334</v>
      </c>
      <c r="R2866" t="s">
        <v>8317</v>
      </c>
      <c r="S2866" t="s">
        <v>8318</v>
      </c>
      <c r="T2866" s="17">
        <f>(((Table1[[#This Row],[launched_at]]/60)/60)/24)+DATE(1970,1,1)</f>
        <v>42172.613506944443</v>
      </c>
      <c r="U2866" s="17">
        <f>(((Table1[[#This Row],[deadline]]/60)/60)/24)+DATE(1970,1,1)</f>
        <v>42202.554166666669</v>
      </c>
    </row>
    <row r="2867" spans="1:21">
      <c r="A2867">
        <v>2865</v>
      </c>
      <c r="B2867" s="3" t="s">
        <v>2865</v>
      </c>
      <c r="C2867" s="3" t="s">
        <v>6975</v>
      </c>
      <c r="D2867" t="str" cm="1">
        <f t="array" ref="D28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67">
        <v>2888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s="6">
        <f>Table1[[#This Row],[pledged]]/Table1[[#This Row],[goal]]</f>
        <v>0</v>
      </c>
      <c r="Q2867" s="12" t="e">
        <f>Table1[[#This Row],[pledged]]/Table1[[#This Row],[backers_count]]</f>
        <v>#DIV/0!</v>
      </c>
      <c r="R2867" t="s">
        <v>8317</v>
      </c>
      <c r="S2867" t="s">
        <v>8318</v>
      </c>
      <c r="T2867" s="17">
        <f>(((Table1[[#This Row],[launched_at]]/60)/60)/24)+DATE(1970,1,1)</f>
        <v>41950.114108796297</v>
      </c>
      <c r="U2867" s="17">
        <f>(((Table1[[#This Row],[deadline]]/60)/60)/24)+DATE(1970,1,1)</f>
        <v>42010.114108796297</v>
      </c>
    </row>
    <row r="2868" spans="1:21">
      <c r="A2868">
        <v>2866</v>
      </c>
      <c r="B2868" s="3" t="s">
        <v>2866</v>
      </c>
      <c r="C2868" s="3" t="s">
        <v>6976</v>
      </c>
      <c r="D2868" t="str" cm="1">
        <f t="array" ref="D28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868">
        <v>5000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 s="6">
        <f>Table1[[#This Row],[pledged]]/Table1[[#This Row],[goal]]</f>
        <v>8.9999999999999993E-3</v>
      </c>
      <c r="Q2868" s="12">
        <f>Table1[[#This Row],[pledged]]/Table1[[#This Row],[backers_count]]</f>
        <v>22.5</v>
      </c>
      <c r="R2868" t="s">
        <v>8317</v>
      </c>
      <c r="S2868" t="s">
        <v>8318</v>
      </c>
      <c r="T2868" s="17">
        <f>(((Table1[[#This Row],[launched_at]]/60)/60)/24)+DATE(1970,1,1)</f>
        <v>42627.955104166671</v>
      </c>
      <c r="U2868" s="17">
        <f>(((Table1[[#This Row],[deadline]]/60)/60)/24)+DATE(1970,1,1)</f>
        <v>42657.916666666672</v>
      </c>
    </row>
    <row r="2869" spans="1:21">
      <c r="A2869">
        <v>2867</v>
      </c>
      <c r="B2869" s="3" t="s">
        <v>2867</v>
      </c>
      <c r="C2869" s="3" t="s">
        <v>6977</v>
      </c>
      <c r="D2869" t="str" cm="1">
        <f t="array" ref="D28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69">
        <v>2500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 s="6">
        <f>Table1[[#This Row],[pledged]]/Table1[[#This Row],[goal]]</f>
        <v>0.2016</v>
      </c>
      <c r="Q2869" s="12">
        <f>Table1[[#This Row],[pledged]]/Table1[[#This Row],[backers_count]]</f>
        <v>50.4</v>
      </c>
      <c r="R2869" t="s">
        <v>8317</v>
      </c>
      <c r="S2869" t="s">
        <v>8318</v>
      </c>
      <c r="T2869" s="17">
        <f>(((Table1[[#This Row],[launched_at]]/60)/60)/24)+DATE(1970,1,1)</f>
        <v>42531.195277777777</v>
      </c>
      <c r="U2869" s="17">
        <f>(((Table1[[#This Row],[deadline]]/60)/60)/24)+DATE(1970,1,1)</f>
        <v>42555.166666666672</v>
      </c>
    </row>
    <row r="2870" spans="1:21">
      <c r="A2870">
        <v>2868</v>
      </c>
      <c r="B2870" s="3" t="s">
        <v>2868</v>
      </c>
      <c r="C2870" s="3" t="s">
        <v>6978</v>
      </c>
      <c r="D2870" t="str" cm="1">
        <f t="array" ref="D28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870">
        <v>15000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 s="6">
        <f>Table1[[#This Row],[pledged]]/Table1[[#This Row],[goal]]</f>
        <v>0.42011733333333334</v>
      </c>
      <c r="Q2870" s="12">
        <f>Table1[[#This Row],[pledged]]/Table1[[#This Row],[backers_count]]</f>
        <v>105.02933333333334</v>
      </c>
      <c r="R2870" t="s">
        <v>8317</v>
      </c>
      <c r="S2870" t="s">
        <v>8318</v>
      </c>
      <c r="T2870" s="17">
        <f>(((Table1[[#This Row],[launched_at]]/60)/60)/24)+DATE(1970,1,1)</f>
        <v>42618.827013888891</v>
      </c>
      <c r="U2870" s="17">
        <f>(((Table1[[#This Row],[deadline]]/60)/60)/24)+DATE(1970,1,1)</f>
        <v>42648.827013888891</v>
      </c>
    </row>
    <row r="2871" spans="1:21">
      <c r="A2871">
        <v>2869</v>
      </c>
      <c r="B2871" s="3" t="s">
        <v>2869</v>
      </c>
      <c r="C2871" s="3" t="s">
        <v>6979</v>
      </c>
      <c r="D2871" t="str" cm="1">
        <f t="array" ref="D28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871">
        <v>20000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 s="6">
        <f>Table1[[#This Row],[pledged]]/Table1[[#This Row],[goal]]</f>
        <v>8.8500000000000002E-3</v>
      </c>
      <c r="Q2871" s="12">
        <f>Table1[[#This Row],[pledged]]/Table1[[#This Row],[backers_count]]</f>
        <v>35.4</v>
      </c>
      <c r="R2871" t="s">
        <v>8317</v>
      </c>
      <c r="S2871" t="s">
        <v>8318</v>
      </c>
      <c r="T2871" s="17">
        <f>(((Table1[[#This Row],[launched_at]]/60)/60)/24)+DATE(1970,1,1)</f>
        <v>42540.593530092592</v>
      </c>
      <c r="U2871" s="17">
        <f>(((Table1[[#This Row],[deadline]]/60)/60)/24)+DATE(1970,1,1)</f>
        <v>42570.593530092592</v>
      </c>
    </row>
    <row r="2872" spans="1:21">
      <c r="A2872">
        <v>2870</v>
      </c>
      <c r="B2872" s="3" t="s">
        <v>2870</v>
      </c>
      <c r="C2872" s="3" t="s">
        <v>6980</v>
      </c>
      <c r="D2872" t="str" cm="1">
        <f t="array" ref="D28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872">
        <v>5000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 s="6">
        <f>Table1[[#This Row],[pledged]]/Table1[[#This Row],[goal]]</f>
        <v>0.15</v>
      </c>
      <c r="Q2872" s="12">
        <f>Table1[[#This Row],[pledged]]/Table1[[#This Row],[backers_count]]</f>
        <v>83.333333333333329</v>
      </c>
      <c r="R2872" t="s">
        <v>8317</v>
      </c>
      <c r="S2872" t="s">
        <v>8318</v>
      </c>
      <c r="T2872" s="17">
        <f>(((Table1[[#This Row],[launched_at]]/60)/60)/24)+DATE(1970,1,1)</f>
        <v>41746.189409722225</v>
      </c>
      <c r="U2872" s="17">
        <f>(((Table1[[#This Row],[deadline]]/60)/60)/24)+DATE(1970,1,1)</f>
        <v>41776.189409722225</v>
      </c>
    </row>
    <row r="2873" spans="1:21">
      <c r="A2873">
        <v>2871</v>
      </c>
      <c r="B2873" s="3" t="s">
        <v>2871</v>
      </c>
      <c r="C2873" s="3" t="s">
        <v>6981</v>
      </c>
      <c r="D2873" t="str" cm="1">
        <f t="array" ref="D28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873">
        <v>10000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 s="6">
        <f>Table1[[#This Row],[pledged]]/Table1[[#This Row],[goal]]</f>
        <v>4.6699999999999998E-2</v>
      </c>
      <c r="Q2873" s="12">
        <f>Table1[[#This Row],[pledged]]/Table1[[#This Row],[backers_count]]</f>
        <v>35.92307692307692</v>
      </c>
      <c r="R2873" t="s">
        <v>8317</v>
      </c>
      <c r="S2873" t="s">
        <v>8318</v>
      </c>
      <c r="T2873" s="17">
        <f>(((Table1[[#This Row],[launched_at]]/60)/60)/24)+DATE(1970,1,1)</f>
        <v>41974.738576388889</v>
      </c>
      <c r="U2873" s="17">
        <f>(((Table1[[#This Row],[deadline]]/60)/60)/24)+DATE(1970,1,1)</f>
        <v>41994.738576388889</v>
      </c>
    </row>
    <row r="2874" spans="1:21">
      <c r="A2874">
        <v>2872</v>
      </c>
      <c r="B2874" s="3" t="s">
        <v>2872</v>
      </c>
      <c r="C2874" s="3" t="s">
        <v>6982</v>
      </c>
      <c r="D2874" t="str" cm="1">
        <f t="array" ref="D28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74">
        <v>3000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s="6">
        <f>Table1[[#This Row],[pledged]]/Table1[[#This Row],[goal]]</f>
        <v>0</v>
      </c>
      <c r="Q2874" s="12" t="e">
        <f>Table1[[#This Row],[pledged]]/Table1[[#This Row],[backers_count]]</f>
        <v>#DIV/0!</v>
      </c>
      <c r="R2874" t="s">
        <v>8317</v>
      </c>
      <c r="S2874" t="s">
        <v>8318</v>
      </c>
      <c r="T2874" s="17">
        <f>(((Table1[[#This Row],[launched_at]]/60)/60)/24)+DATE(1970,1,1)</f>
        <v>42115.11618055556</v>
      </c>
      <c r="U2874" s="17">
        <f>(((Table1[[#This Row],[deadline]]/60)/60)/24)+DATE(1970,1,1)</f>
        <v>42175.11618055556</v>
      </c>
    </row>
    <row r="2875" spans="1:21">
      <c r="A2875">
        <v>2873</v>
      </c>
      <c r="B2875" s="3" t="s">
        <v>2873</v>
      </c>
      <c r="C2875" s="3" t="s">
        <v>6983</v>
      </c>
      <c r="D2875" t="str" cm="1">
        <f t="array" ref="D28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75">
        <v>2500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 s="6">
        <f>Table1[[#This Row],[pledged]]/Table1[[#This Row],[goal]]</f>
        <v>0.38119999999999998</v>
      </c>
      <c r="Q2875" s="12">
        <f>Table1[[#This Row],[pledged]]/Table1[[#This Row],[backers_count]]</f>
        <v>119.125</v>
      </c>
      <c r="R2875" t="s">
        <v>8317</v>
      </c>
      <c r="S2875" t="s">
        <v>8318</v>
      </c>
      <c r="T2875" s="17">
        <f>(((Table1[[#This Row],[launched_at]]/60)/60)/24)+DATE(1970,1,1)</f>
        <v>42002.817488425921</v>
      </c>
      <c r="U2875" s="17">
        <f>(((Table1[[#This Row],[deadline]]/60)/60)/24)+DATE(1970,1,1)</f>
        <v>42032.817488425921</v>
      </c>
    </row>
    <row r="2876" spans="1:21">
      <c r="A2876">
        <v>2874</v>
      </c>
      <c r="B2876" s="3" t="s">
        <v>2874</v>
      </c>
      <c r="C2876" s="3" t="s">
        <v>6984</v>
      </c>
      <c r="D2876" t="str" cm="1">
        <f t="array" ref="D28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876">
        <v>5000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 s="6">
        <f>Table1[[#This Row],[pledged]]/Table1[[#This Row],[goal]]</f>
        <v>5.4199999999999998E-2</v>
      </c>
      <c r="Q2876" s="12">
        <f>Table1[[#This Row],[pledged]]/Table1[[#This Row],[backers_count]]</f>
        <v>90.333333333333329</v>
      </c>
      <c r="R2876" t="s">
        <v>8317</v>
      </c>
      <c r="S2876" t="s">
        <v>8318</v>
      </c>
      <c r="T2876" s="17">
        <f>(((Table1[[#This Row],[launched_at]]/60)/60)/24)+DATE(1970,1,1)</f>
        <v>42722.84474537037</v>
      </c>
      <c r="U2876" s="17">
        <f>(((Table1[[#This Row],[deadline]]/60)/60)/24)+DATE(1970,1,1)</f>
        <v>42752.84474537037</v>
      </c>
    </row>
    <row r="2877" spans="1:21">
      <c r="A2877">
        <v>2875</v>
      </c>
      <c r="B2877" s="3" t="s">
        <v>2875</v>
      </c>
      <c r="C2877" s="3" t="s">
        <v>6985</v>
      </c>
      <c r="D2877" t="str" cm="1">
        <f t="array" ref="D28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877">
        <v>20000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 s="6">
        <f>Table1[[#This Row],[pledged]]/Table1[[#This Row],[goal]]</f>
        <v>3.5E-4</v>
      </c>
      <c r="Q2877" s="12">
        <f>Table1[[#This Row],[pledged]]/Table1[[#This Row],[backers_count]]</f>
        <v>2.3333333333333335</v>
      </c>
      <c r="R2877" t="s">
        <v>8317</v>
      </c>
      <c r="S2877" t="s">
        <v>8318</v>
      </c>
      <c r="T2877" s="17">
        <f>(((Table1[[#This Row],[launched_at]]/60)/60)/24)+DATE(1970,1,1)</f>
        <v>42465.128391203703</v>
      </c>
      <c r="U2877" s="17">
        <f>(((Table1[[#This Row],[deadline]]/60)/60)/24)+DATE(1970,1,1)</f>
        <v>42495.128391203703</v>
      </c>
    </row>
    <row r="2878" spans="1:21">
      <c r="A2878">
        <v>2876</v>
      </c>
      <c r="B2878" s="3" t="s">
        <v>2876</v>
      </c>
      <c r="C2878" s="3" t="s">
        <v>6986</v>
      </c>
      <c r="D2878" t="str" cm="1">
        <f t="array" ref="D28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878">
        <v>150000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s="6">
        <f>Table1[[#This Row],[pledged]]/Table1[[#This Row],[goal]]</f>
        <v>0</v>
      </c>
      <c r="Q2878" s="12" t="e">
        <f>Table1[[#This Row],[pledged]]/Table1[[#This Row],[backers_count]]</f>
        <v>#DIV/0!</v>
      </c>
      <c r="R2878" t="s">
        <v>8317</v>
      </c>
      <c r="S2878" t="s">
        <v>8318</v>
      </c>
      <c r="T2878" s="17">
        <f>(((Table1[[#This Row],[launched_at]]/60)/60)/24)+DATE(1970,1,1)</f>
        <v>42171.743969907402</v>
      </c>
      <c r="U2878" s="17">
        <f>(((Table1[[#This Row],[deadline]]/60)/60)/24)+DATE(1970,1,1)</f>
        <v>42201.743969907402</v>
      </c>
    </row>
    <row r="2879" spans="1:21" ht="43.2">
      <c r="A2879">
        <v>2877</v>
      </c>
      <c r="B2879" s="3" t="s">
        <v>2877</v>
      </c>
      <c r="C2879" s="3" t="s">
        <v>6987</v>
      </c>
      <c r="D2879" t="str" cm="1">
        <f t="array" ref="D28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879">
        <v>6000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 s="6">
        <f>Table1[[#This Row],[pledged]]/Table1[[#This Row],[goal]]</f>
        <v>0.10833333333333334</v>
      </c>
      <c r="Q2879" s="12">
        <f>Table1[[#This Row],[pledged]]/Table1[[#This Row],[backers_count]]</f>
        <v>108.33333333333333</v>
      </c>
      <c r="R2879" t="s">
        <v>8317</v>
      </c>
      <c r="S2879" t="s">
        <v>8318</v>
      </c>
      <c r="T2879" s="17">
        <f>(((Table1[[#This Row],[launched_at]]/60)/60)/24)+DATE(1970,1,1)</f>
        <v>42672.955138888887</v>
      </c>
      <c r="U2879" s="17">
        <f>(((Table1[[#This Row],[deadline]]/60)/60)/24)+DATE(1970,1,1)</f>
        <v>42704.708333333328</v>
      </c>
    </row>
    <row r="2880" spans="1:21">
      <c r="A2880">
        <v>2878</v>
      </c>
      <c r="B2880" s="3" t="s">
        <v>2878</v>
      </c>
      <c r="C2880" s="3" t="s">
        <v>6988</v>
      </c>
      <c r="D2880" t="str" cm="1">
        <f t="array" ref="D28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80">
        <v>3000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 s="6">
        <f>Table1[[#This Row],[pledged]]/Table1[[#This Row],[goal]]</f>
        <v>2.1000000000000001E-2</v>
      </c>
      <c r="Q2880" s="12">
        <f>Table1[[#This Row],[pledged]]/Table1[[#This Row],[backers_count]]</f>
        <v>15.75</v>
      </c>
      <c r="R2880" t="s">
        <v>8317</v>
      </c>
      <c r="S2880" t="s">
        <v>8318</v>
      </c>
      <c r="T2880" s="17">
        <f>(((Table1[[#This Row],[launched_at]]/60)/60)/24)+DATE(1970,1,1)</f>
        <v>42128.615682870368</v>
      </c>
      <c r="U2880" s="17">
        <f>(((Table1[[#This Row],[deadline]]/60)/60)/24)+DATE(1970,1,1)</f>
        <v>42188.615682870368</v>
      </c>
    </row>
    <row r="2881" spans="1:21">
      <c r="A2881">
        <v>2879</v>
      </c>
      <c r="B2881" s="3" t="s">
        <v>2879</v>
      </c>
      <c r="C2881" s="3" t="s">
        <v>6989</v>
      </c>
      <c r="D2881" t="str" cm="1">
        <f t="array" ref="D28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881">
        <v>11200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 s="6">
        <f>Table1[[#This Row],[pledged]]/Table1[[#This Row],[goal]]</f>
        <v>2.5892857142857141E-3</v>
      </c>
      <c r="Q2881" s="12">
        <f>Table1[[#This Row],[pledged]]/Table1[[#This Row],[backers_count]]</f>
        <v>29</v>
      </c>
      <c r="R2881" t="s">
        <v>8317</v>
      </c>
      <c r="S2881" t="s">
        <v>8318</v>
      </c>
      <c r="T2881" s="17">
        <f>(((Table1[[#This Row],[launched_at]]/60)/60)/24)+DATE(1970,1,1)</f>
        <v>42359.725243055553</v>
      </c>
      <c r="U2881" s="17">
        <f>(((Table1[[#This Row],[deadline]]/60)/60)/24)+DATE(1970,1,1)</f>
        <v>42389.725243055553</v>
      </c>
    </row>
    <row r="2882" spans="1:21">
      <c r="A2882">
        <v>2880</v>
      </c>
      <c r="B2882" s="3" t="s">
        <v>2880</v>
      </c>
      <c r="C2882" s="3" t="s">
        <v>6990</v>
      </c>
      <c r="D2882" t="str" cm="1">
        <f t="array" ref="D28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882">
        <v>12000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 s="6">
        <f>Table1[[#This Row],[pledged]]/Table1[[#This Row],[goal]]</f>
        <v>0.23333333333333334</v>
      </c>
      <c r="Q2882" s="12">
        <f>Table1[[#This Row],[pledged]]/Table1[[#This Row],[backers_count]]</f>
        <v>96.551724137931032</v>
      </c>
      <c r="R2882" t="s">
        <v>8317</v>
      </c>
      <c r="S2882" t="s">
        <v>8318</v>
      </c>
      <c r="T2882" s="17">
        <f>(((Table1[[#This Row],[launched_at]]/60)/60)/24)+DATE(1970,1,1)</f>
        <v>42192.905694444446</v>
      </c>
      <c r="U2882" s="17">
        <f>(((Table1[[#This Row],[deadline]]/60)/60)/24)+DATE(1970,1,1)</f>
        <v>42236.711805555555</v>
      </c>
    </row>
    <row r="2883" spans="1:21">
      <c r="A2883">
        <v>2881</v>
      </c>
      <c r="B2883" s="3" t="s">
        <v>2881</v>
      </c>
      <c r="C2883" s="3" t="s">
        <v>6991</v>
      </c>
      <c r="D2883" t="str" cm="1">
        <f t="array" ref="D28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883">
        <v>5500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s="6">
        <f>Table1[[#This Row],[pledged]]/Table1[[#This Row],[goal]]</f>
        <v>0</v>
      </c>
      <c r="Q2883" s="12" t="e">
        <f>Table1[[#This Row],[pledged]]/Table1[[#This Row],[backers_count]]</f>
        <v>#DIV/0!</v>
      </c>
      <c r="R2883" t="s">
        <v>8317</v>
      </c>
      <c r="S2883" t="s">
        <v>8318</v>
      </c>
      <c r="T2883" s="17">
        <f>(((Table1[[#This Row],[launched_at]]/60)/60)/24)+DATE(1970,1,1)</f>
        <v>41916.597638888888</v>
      </c>
      <c r="U2883" s="17">
        <f>(((Table1[[#This Row],[deadline]]/60)/60)/24)+DATE(1970,1,1)</f>
        <v>41976.639305555553</v>
      </c>
    </row>
    <row r="2884" spans="1:21">
      <c r="A2884">
        <v>2882</v>
      </c>
      <c r="B2884" s="3" t="s">
        <v>2882</v>
      </c>
      <c r="C2884" s="3" t="s">
        <v>6992</v>
      </c>
      <c r="D2884" t="str" cm="1">
        <f t="array" ref="D28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884">
        <v>750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 s="6">
        <f>Table1[[#This Row],[pledged]]/Table1[[#This Row],[goal]]</f>
        <v>0.33600000000000002</v>
      </c>
      <c r="Q2884" s="12">
        <f>Table1[[#This Row],[pledged]]/Table1[[#This Row],[backers_count]]</f>
        <v>63</v>
      </c>
      <c r="R2884" t="s">
        <v>8317</v>
      </c>
      <c r="S2884" t="s">
        <v>8318</v>
      </c>
      <c r="T2884" s="17">
        <f>(((Table1[[#This Row],[launched_at]]/60)/60)/24)+DATE(1970,1,1)</f>
        <v>42461.596273148149</v>
      </c>
      <c r="U2884" s="17">
        <f>(((Table1[[#This Row],[deadline]]/60)/60)/24)+DATE(1970,1,1)</f>
        <v>42491.596273148149</v>
      </c>
    </row>
    <row r="2885" spans="1:21">
      <c r="A2885">
        <v>2883</v>
      </c>
      <c r="B2885" s="3" t="s">
        <v>2883</v>
      </c>
      <c r="C2885" s="3" t="s">
        <v>6993</v>
      </c>
      <c r="D2885" t="str" cm="1">
        <f t="array" ref="D28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885">
        <v>10000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 s="6">
        <f>Table1[[#This Row],[pledged]]/Table1[[#This Row],[goal]]</f>
        <v>0.1908</v>
      </c>
      <c r="Q2885" s="12">
        <f>Table1[[#This Row],[pledged]]/Table1[[#This Row],[backers_count]]</f>
        <v>381.6</v>
      </c>
      <c r="R2885" t="s">
        <v>8317</v>
      </c>
      <c r="S2885" t="s">
        <v>8318</v>
      </c>
      <c r="T2885" s="17">
        <f>(((Table1[[#This Row],[launched_at]]/60)/60)/24)+DATE(1970,1,1)</f>
        <v>42370.90320601852</v>
      </c>
      <c r="U2885" s="17">
        <f>(((Table1[[#This Row],[deadline]]/60)/60)/24)+DATE(1970,1,1)</f>
        <v>42406.207638888889</v>
      </c>
    </row>
    <row r="2886" spans="1:21">
      <c r="A2886">
        <v>2884</v>
      </c>
      <c r="B2886" s="3" t="s">
        <v>2884</v>
      </c>
      <c r="C2886" s="3" t="s">
        <v>6994</v>
      </c>
      <c r="D2886" t="str" cm="1">
        <f t="array" ref="D28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2886">
        <v>45000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 s="6">
        <f>Table1[[#This Row],[pledged]]/Table1[[#This Row],[goal]]</f>
        <v>4.1111111111111114E-3</v>
      </c>
      <c r="Q2886" s="12">
        <f>Table1[[#This Row],[pledged]]/Table1[[#This Row],[backers_count]]</f>
        <v>46.25</v>
      </c>
      <c r="R2886" t="s">
        <v>8317</v>
      </c>
      <c r="S2886" t="s">
        <v>8318</v>
      </c>
      <c r="T2886" s="17">
        <f>(((Table1[[#This Row],[launched_at]]/60)/60)/24)+DATE(1970,1,1)</f>
        <v>41948.727256944447</v>
      </c>
      <c r="U2886" s="17">
        <f>(((Table1[[#This Row],[deadline]]/60)/60)/24)+DATE(1970,1,1)</f>
        <v>41978.727256944447</v>
      </c>
    </row>
    <row r="2887" spans="1:21">
      <c r="A2887">
        <v>2885</v>
      </c>
      <c r="B2887" s="3" t="s">
        <v>2885</v>
      </c>
      <c r="C2887" s="3" t="s">
        <v>6995</v>
      </c>
      <c r="D2887" t="str" cm="1">
        <f t="array" ref="D28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887">
        <v>400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 s="6">
        <f>Table1[[#This Row],[pledged]]/Table1[[#This Row],[goal]]</f>
        <v>0.32500000000000001</v>
      </c>
      <c r="Q2887" s="12">
        <f>Table1[[#This Row],[pledged]]/Table1[[#This Row],[backers_count]]</f>
        <v>26</v>
      </c>
      <c r="R2887" t="s">
        <v>8317</v>
      </c>
      <c r="S2887" t="s">
        <v>8318</v>
      </c>
      <c r="T2887" s="17">
        <f>(((Table1[[#This Row],[launched_at]]/60)/60)/24)+DATE(1970,1,1)</f>
        <v>42047.07640046296</v>
      </c>
      <c r="U2887" s="17">
        <f>(((Table1[[#This Row],[deadline]]/60)/60)/24)+DATE(1970,1,1)</f>
        <v>42077.034733796296</v>
      </c>
    </row>
    <row r="2888" spans="1:21">
      <c r="A2888">
        <v>2886</v>
      </c>
      <c r="B2888" s="3" t="s">
        <v>2886</v>
      </c>
      <c r="C2888" s="3" t="s">
        <v>6996</v>
      </c>
      <c r="D2888" t="str" cm="1">
        <f t="array" ref="D28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888">
        <v>200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 s="6">
        <f>Table1[[#This Row],[pledged]]/Table1[[#This Row],[goal]]</f>
        <v>0.05</v>
      </c>
      <c r="Q2888" s="12">
        <f>Table1[[#This Row],[pledged]]/Table1[[#This Row],[backers_count]]</f>
        <v>10</v>
      </c>
      <c r="R2888" t="s">
        <v>8317</v>
      </c>
      <c r="S2888" t="s">
        <v>8318</v>
      </c>
      <c r="T2888" s="17">
        <f>(((Table1[[#This Row],[launched_at]]/60)/60)/24)+DATE(1970,1,1)</f>
        <v>42261.632916666669</v>
      </c>
      <c r="U2888" s="17">
        <f>(((Table1[[#This Row],[deadline]]/60)/60)/24)+DATE(1970,1,1)</f>
        <v>42266.165972222225</v>
      </c>
    </row>
    <row r="2889" spans="1:21">
      <c r="A2889">
        <v>2887</v>
      </c>
      <c r="B2889" s="3" t="s">
        <v>2887</v>
      </c>
      <c r="C2889" s="3" t="s">
        <v>6997</v>
      </c>
      <c r="D2889" t="str" cm="1">
        <f t="array" ref="D28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89">
        <v>3000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 s="6">
        <f>Table1[[#This Row],[pledged]]/Table1[[#This Row],[goal]]</f>
        <v>1.6666666666666668E-3</v>
      </c>
      <c r="Q2889" s="12">
        <f>Table1[[#This Row],[pledged]]/Table1[[#This Row],[backers_count]]</f>
        <v>5</v>
      </c>
      <c r="R2889" t="s">
        <v>8317</v>
      </c>
      <c r="S2889" t="s">
        <v>8318</v>
      </c>
      <c r="T2889" s="17">
        <f>(((Table1[[#This Row],[launched_at]]/60)/60)/24)+DATE(1970,1,1)</f>
        <v>41985.427361111113</v>
      </c>
      <c r="U2889" s="17">
        <f>(((Table1[[#This Row],[deadline]]/60)/60)/24)+DATE(1970,1,1)</f>
        <v>42015.427361111113</v>
      </c>
    </row>
    <row r="2890" spans="1:21">
      <c r="A2890">
        <v>2888</v>
      </c>
      <c r="B2890" s="3" t="s">
        <v>2888</v>
      </c>
      <c r="C2890" s="3" t="s">
        <v>6998</v>
      </c>
      <c r="D2890" t="str" cm="1">
        <f t="array" ref="D28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890">
        <v>30000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s="6">
        <f>Table1[[#This Row],[pledged]]/Table1[[#This Row],[goal]]</f>
        <v>0</v>
      </c>
      <c r="Q2890" s="12" t="e">
        <f>Table1[[#This Row],[pledged]]/Table1[[#This Row],[backers_count]]</f>
        <v>#DIV/0!</v>
      </c>
      <c r="R2890" t="s">
        <v>8317</v>
      </c>
      <c r="S2890" t="s">
        <v>8318</v>
      </c>
      <c r="T2890" s="17">
        <f>(((Table1[[#This Row],[launched_at]]/60)/60)/24)+DATE(1970,1,1)</f>
        <v>41922.535185185188</v>
      </c>
      <c r="U2890" s="17">
        <f>(((Table1[[#This Row],[deadline]]/60)/60)/24)+DATE(1970,1,1)</f>
        <v>41930.207638888889</v>
      </c>
    </row>
    <row r="2891" spans="1:21">
      <c r="A2891">
        <v>2889</v>
      </c>
      <c r="B2891" s="3" t="s">
        <v>2889</v>
      </c>
      <c r="C2891" s="3" t="s">
        <v>6999</v>
      </c>
      <c r="D2891" t="str" cm="1">
        <f t="array" ref="D28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91">
        <v>3000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 s="6">
        <f>Table1[[#This Row],[pledged]]/Table1[[#This Row],[goal]]</f>
        <v>0.38066666666666665</v>
      </c>
      <c r="Q2891" s="12">
        <f>Table1[[#This Row],[pledged]]/Table1[[#This Row],[backers_count]]</f>
        <v>81.571428571428569</v>
      </c>
      <c r="R2891" t="s">
        <v>8317</v>
      </c>
      <c r="S2891" t="s">
        <v>8318</v>
      </c>
      <c r="T2891" s="17">
        <f>(((Table1[[#This Row],[launched_at]]/60)/60)/24)+DATE(1970,1,1)</f>
        <v>41850.863252314812</v>
      </c>
      <c r="U2891" s="17">
        <f>(((Table1[[#This Row],[deadline]]/60)/60)/24)+DATE(1970,1,1)</f>
        <v>41880.863252314812</v>
      </c>
    </row>
    <row r="2892" spans="1:21">
      <c r="A2892">
        <v>2890</v>
      </c>
      <c r="B2892" s="3" t="s">
        <v>2890</v>
      </c>
      <c r="C2892" s="3" t="s">
        <v>7000</v>
      </c>
      <c r="D2892" t="str" cm="1">
        <f t="array" ref="D28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92">
        <v>2000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 s="6">
        <f>Table1[[#This Row],[pledged]]/Table1[[#This Row],[goal]]</f>
        <v>1.0500000000000001E-2</v>
      </c>
      <c r="Q2892" s="12">
        <f>Table1[[#This Row],[pledged]]/Table1[[#This Row],[backers_count]]</f>
        <v>7</v>
      </c>
      <c r="R2892" t="s">
        <v>8317</v>
      </c>
      <c r="S2892" t="s">
        <v>8318</v>
      </c>
      <c r="T2892" s="17">
        <f>(((Table1[[#This Row],[launched_at]]/60)/60)/24)+DATE(1970,1,1)</f>
        <v>41831.742962962962</v>
      </c>
      <c r="U2892" s="17">
        <f>(((Table1[[#This Row],[deadline]]/60)/60)/24)+DATE(1970,1,1)</f>
        <v>41860.125</v>
      </c>
    </row>
    <row r="2893" spans="1:21">
      <c r="A2893">
        <v>2891</v>
      </c>
      <c r="B2893" s="3" t="s">
        <v>2891</v>
      </c>
      <c r="C2893" s="3" t="s">
        <v>7001</v>
      </c>
      <c r="D2893" t="str" cm="1">
        <f t="array" ref="D28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893">
        <v>10000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 s="6">
        <f>Table1[[#This Row],[pledged]]/Table1[[#This Row],[goal]]</f>
        <v>2.7300000000000001E-2</v>
      </c>
      <c r="Q2893" s="12">
        <f>Table1[[#This Row],[pledged]]/Table1[[#This Row],[backers_count]]</f>
        <v>27.3</v>
      </c>
      <c r="R2893" t="s">
        <v>8317</v>
      </c>
      <c r="S2893" t="s">
        <v>8318</v>
      </c>
      <c r="T2893" s="17">
        <f>(((Table1[[#This Row],[launched_at]]/60)/60)/24)+DATE(1970,1,1)</f>
        <v>42415.883425925931</v>
      </c>
      <c r="U2893" s="17">
        <f>(((Table1[[#This Row],[deadline]]/60)/60)/24)+DATE(1970,1,1)</f>
        <v>42475.84175925926</v>
      </c>
    </row>
    <row r="2894" spans="1:21">
      <c r="A2894">
        <v>2892</v>
      </c>
      <c r="B2894" s="3" t="s">
        <v>2892</v>
      </c>
      <c r="C2894" s="3" t="s">
        <v>7002</v>
      </c>
      <c r="D2894" t="str" cm="1">
        <f t="array" ref="D28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894">
        <v>5500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 s="6">
        <f>Table1[[#This Row],[pledged]]/Table1[[#This Row],[goal]]</f>
        <v>9.0909090909090912E-2</v>
      </c>
      <c r="Q2894" s="12">
        <f>Table1[[#This Row],[pledged]]/Table1[[#This Row],[backers_count]]</f>
        <v>29.411764705882351</v>
      </c>
      <c r="R2894" t="s">
        <v>8317</v>
      </c>
      <c r="S2894" t="s">
        <v>8318</v>
      </c>
      <c r="T2894" s="17">
        <f>(((Table1[[#This Row],[launched_at]]/60)/60)/24)+DATE(1970,1,1)</f>
        <v>41869.714166666665</v>
      </c>
      <c r="U2894" s="17">
        <f>(((Table1[[#This Row],[deadline]]/60)/60)/24)+DATE(1970,1,1)</f>
        <v>41876.875</v>
      </c>
    </row>
    <row r="2895" spans="1:21">
      <c r="A2895">
        <v>2893</v>
      </c>
      <c r="B2895" s="3" t="s">
        <v>2893</v>
      </c>
      <c r="C2895" s="3" t="s">
        <v>7003</v>
      </c>
      <c r="D2895" t="str" cm="1">
        <f t="array" ref="D28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895">
        <v>5000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 s="6">
        <f>Table1[[#This Row],[pledged]]/Table1[[#This Row],[goal]]</f>
        <v>5.0000000000000001E-3</v>
      </c>
      <c r="Q2895" s="12">
        <f>Table1[[#This Row],[pledged]]/Table1[[#This Row],[backers_count]]</f>
        <v>12.5</v>
      </c>
      <c r="R2895" t="s">
        <v>8317</v>
      </c>
      <c r="S2895" t="s">
        <v>8318</v>
      </c>
      <c r="T2895" s="17">
        <f>(((Table1[[#This Row],[launched_at]]/60)/60)/24)+DATE(1970,1,1)</f>
        <v>41953.773090277777</v>
      </c>
      <c r="U2895" s="17">
        <f>(((Table1[[#This Row],[deadline]]/60)/60)/24)+DATE(1970,1,1)</f>
        <v>42013.083333333328</v>
      </c>
    </row>
    <row r="2896" spans="1:21">
      <c r="A2896">
        <v>2894</v>
      </c>
      <c r="B2896" s="3" t="s">
        <v>2894</v>
      </c>
      <c r="C2896" s="3" t="s">
        <v>7004</v>
      </c>
      <c r="D2896" t="str" cm="1">
        <f t="array" ref="D28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896">
        <v>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s="6">
        <f>Table1[[#This Row],[pledged]]/Table1[[#This Row],[goal]]</f>
        <v>0</v>
      </c>
      <c r="Q2896" s="12" t="e">
        <f>Table1[[#This Row],[pledged]]/Table1[[#This Row],[backers_count]]</f>
        <v>#DIV/0!</v>
      </c>
      <c r="R2896" t="s">
        <v>8317</v>
      </c>
      <c r="S2896" t="s">
        <v>8318</v>
      </c>
      <c r="T2896" s="17">
        <f>(((Table1[[#This Row],[launched_at]]/60)/60)/24)+DATE(1970,1,1)</f>
        <v>42037.986284722225</v>
      </c>
      <c r="U2896" s="17">
        <f>(((Table1[[#This Row],[deadline]]/60)/60)/24)+DATE(1970,1,1)</f>
        <v>42097.944618055553</v>
      </c>
    </row>
    <row r="2897" spans="1:21">
      <c r="A2897">
        <v>2895</v>
      </c>
      <c r="B2897" s="3" t="s">
        <v>2895</v>
      </c>
      <c r="C2897" s="3" t="s">
        <v>7005</v>
      </c>
      <c r="D2897" t="str" cm="1">
        <f t="array" ref="D28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897">
        <v>500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 s="6">
        <f>Table1[[#This Row],[pledged]]/Table1[[#This Row],[goal]]</f>
        <v>4.5999999999999999E-2</v>
      </c>
      <c r="Q2897" s="12">
        <f>Table1[[#This Row],[pledged]]/Table1[[#This Row],[backers_count]]</f>
        <v>5.75</v>
      </c>
      <c r="R2897" t="s">
        <v>8317</v>
      </c>
      <c r="S2897" t="s">
        <v>8318</v>
      </c>
      <c r="T2897" s="17">
        <f>(((Table1[[#This Row],[launched_at]]/60)/60)/24)+DATE(1970,1,1)</f>
        <v>41811.555462962962</v>
      </c>
      <c r="U2897" s="17">
        <f>(((Table1[[#This Row],[deadline]]/60)/60)/24)+DATE(1970,1,1)</f>
        <v>41812.875</v>
      </c>
    </row>
    <row r="2898" spans="1:21" ht="28.8">
      <c r="A2898">
        <v>2896</v>
      </c>
      <c r="B2898" s="3" t="s">
        <v>2896</v>
      </c>
      <c r="C2898" s="3" t="s">
        <v>7006</v>
      </c>
      <c r="D2898" t="str" cm="1">
        <f t="array" ref="D28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898">
        <v>3000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 s="6">
        <f>Table1[[#This Row],[pledged]]/Table1[[#This Row],[goal]]</f>
        <v>0.20833333333333334</v>
      </c>
      <c r="Q2898" s="12">
        <f>Table1[[#This Row],[pledged]]/Table1[[#This Row],[backers_count]]</f>
        <v>52.083333333333336</v>
      </c>
      <c r="R2898" t="s">
        <v>8317</v>
      </c>
      <c r="S2898" t="s">
        <v>8318</v>
      </c>
      <c r="T2898" s="17">
        <f>(((Table1[[#This Row],[launched_at]]/60)/60)/24)+DATE(1970,1,1)</f>
        <v>42701.908807870372</v>
      </c>
      <c r="U2898" s="17">
        <f>(((Table1[[#This Row],[deadline]]/60)/60)/24)+DATE(1970,1,1)</f>
        <v>42716.25</v>
      </c>
    </row>
    <row r="2899" spans="1:21">
      <c r="A2899">
        <v>2897</v>
      </c>
      <c r="B2899" s="3" t="s">
        <v>2897</v>
      </c>
      <c r="C2899" s="3" t="s">
        <v>7007</v>
      </c>
      <c r="D2899" t="str" cm="1">
        <f t="array" ref="D28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899">
        <v>12000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 s="6">
        <f>Table1[[#This Row],[pledged]]/Table1[[#This Row],[goal]]</f>
        <v>4.583333333333333E-2</v>
      </c>
      <c r="Q2899" s="12">
        <f>Table1[[#This Row],[pledged]]/Table1[[#This Row],[backers_count]]</f>
        <v>183.33333333333334</v>
      </c>
      <c r="R2899" t="s">
        <v>8317</v>
      </c>
      <c r="S2899" t="s">
        <v>8318</v>
      </c>
      <c r="T2899" s="17">
        <f>(((Table1[[#This Row],[launched_at]]/60)/60)/24)+DATE(1970,1,1)</f>
        <v>42258.646504629629</v>
      </c>
      <c r="U2899" s="17">
        <f>(((Table1[[#This Row],[deadline]]/60)/60)/24)+DATE(1970,1,1)</f>
        <v>42288.645196759258</v>
      </c>
    </row>
    <row r="2900" spans="1:21">
      <c r="A2900">
        <v>2898</v>
      </c>
      <c r="B2900" s="3" t="s">
        <v>2898</v>
      </c>
      <c r="C2900" s="3" t="s">
        <v>7008</v>
      </c>
      <c r="D2900" t="str" cm="1">
        <f t="array" ref="D29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00">
        <v>7500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 s="6">
        <f>Table1[[#This Row],[pledged]]/Table1[[#This Row],[goal]]</f>
        <v>4.2133333333333335E-2</v>
      </c>
      <c r="Q2900" s="12">
        <f>Table1[[#This Row],[pledged]]/Table1[[#This Row],[backers_count]]</f>
        <v>26.333333333333332</v>
      </c>
      <c r="R2900" t="s">
        <v>8317</v>
      </c>
      <c r="S2900" t="s">
        <v>8318</v>
      </c>
      <c r="T2900" s="17">
        <f>(((Table1[[#This Row],[launched_at]]/60)/60)/24)+DATE(1970,1,1)</f>
        <v>42278.664965277778</v>
      </c>
      <c r="U2900" s="17">
        <f>(((Table1[[#This Row],[deadline]]/60)/60)/24)+DATE(1970,1,1)</f>
        <v>42308.664965277778</v>
      </c>
    </row>
    <row r="2901" spans="1:21">
      <c r="A2901">
        <v>2899</v>
      </c>
      <c r="B2901" s="3" t="s">
        <v>2899</v>
      </c>
      <c r="C2901" s="3" t="s">
        <v>7009</v>
      </c>
      <c r="D2901" t="str" cm="1">
        <f t="array" ref="D29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901">
        <v>10000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s="6">
        <f>Table1[[#This Row],[pledged]]/Table1[[#This Row],[goal]]</f>
        <v>0</v>
      </c>
      <c r="Q2901" s="12" t="e">
        <f>Table1[[#This Row],[pledged]]/Table1[[#This Row],[backers_count]]</f>
        <v>#DIV/0!</v>
      </c>
      <c r="R2901" t="s">
        <v>8317</v>
      </c>
      <c r="S2901" t="s">
        <v>8318</v>
      </c>
      <c r="T2901" s="17">
        <f>(((Table1[[#This Row],[launched_at]]/60)/60)/24)+DATE(1970,1,1)</f>
        <v>42515.078217592592</v>
      </c>
      <c r="U2901" s="17">
        <f>(((Table1[[#This Row],[deadline]]/60)/60)/24)+DATE(1970,1,1)</f>
        <v>42575.078217592592</v>
      </c>
    </row>
    <row r="2902" spans="1:21">
      <c r="A2902">
        <v>2900</v>
      </c>
      <c r="B2902" s="3" t="s">
        <v>2900</v>
      </c>
      <c r="C2902" s="3" t="s">
        <v>7010</v>
      </c>
      <c r="D2902" t="str" cm="1">
        <f t="array" ref="D29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02">
        <v>5500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 s="6">
        <f>Table1[[#This Row],[pledged]]/Table1[[#This Row],[goal]]</f>
        <v>0.61909090909090914</v>
      </c>
      <c r="Q2902" s="12">
        <f>Table1[[#This Row],[pledged]]/Table1[[#This Row],[backers_count]]</f>
        <v>486.42857142857144</v>
      </c>
      <c r="R2902" t="s">
        <v>8317</v>
      </c>
      <c r="S2902" t="s">
        <v>8318</v>
      </c>
      <c r="T2902" s="17">
        <f>(((Table1[[#This Row],[launched_at]]/60)/60)/24)+DATE(1970,1,1)</f>
        <v>41830.234166666669</v>
      </c>
      <c r="U2902" s="17">
        <f>(((Table1[[#This Row],[deadline]]/60)/60)/24)+DATE(1970,1,1)</f>
        <v>41860.234166666669</v>
      </c>
    </row>
    <row r="2903" spans="1:21">
      <c r="A2903">
        <v>2901</v>
      </c>
      <c r="B2903" s="3" t="s">
        <v>2901</v>
      </c>
      <c r="C2903" s="3" t="s">
        <v>7011</v>
      </c>
      <c r="D2903" t="str" cm="1">
        <f t="array" ref="D29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903">
        <v>750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 s="6">
        <f>Table1[[#This Row],[pledged]]/Table1[[#This Row],[goal]]</f>
        <v>8.0000000000000002E-3</v>
      </c>
      <c r="Q2903" s="12">
        <f>Table1[[#This Row],[pledged]]/Table1[[#This Row],[backers_count]]</f>
        <v>3</v>
      </c>
      <c r="R2903" t="s">
        <v>8317</v>
      </c>
      <c r="S2903" t="s">
        <v>8318</v>
      </c>
      <c r="T2903" s="17">
        <f>(((Table1[[#This Row],[launched_at]]/60)/60)/24)+DATE(1970,1,1)</f>
        <v>41982.904386574075</v>
      </c>
      <c r="U2903" s="17">
        <f>(((Table1[[#This Row],[deadline]]/60)/60)/24)+DATE(1970,1,1)</f>
        <v>42042.904386574075</v>
      </c>
    </row>
    <row r="2904" spans="1:21">
      <c r="A2904">
        <v>2902</v>
      </c>
      <c r="B2904" s="3" t="s">
        <v>2902</v>
      </c>
      <c r="C2904" s="3" t="s">
        <v>7012</v>
      </c>
      <c r="D2904" t="str" cm="1">
        <f t="array" ref="D29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904">
        <v>150000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 s="6">
        <f>Table1[[#This Row],[pledged]]/Table1[[#This Row],[goal]]</f>
        <v>1.6666666666666666E-4</v>
      </c>
      <c r="Q2904" s="12">
        <f>Table1[[#This Row],[pledged]]/Table1[[#This Row],[backers_count]]</f>
        <v>25</v>
      </c>
      <c r="R2904" t="s">
        <v>8317</v>
      </c>
      <c r="S2904" t="s">
        <v>8318</v>
      </c>
      <c r="T2904" s="17">
        <f>(((Table1[[#This Row],[launched_at]]/60)/60)/24)+DATE(1970,1,1)</f>
        <v>42210.439768518518</v>
      </c>
      <c r="U2904" s="17">
        <f>(((Table1[[#This Row],[deadline]]/60)/60)/24)+DATE(1970,1,1)</f>
        <v>42240.439768518518</v>
      </c>
    </row>
    <row r="2905" spans="1:21">
      <c r="A2905">
        <v>2903</v>
      </c>
      <c r="B2905" s="3" t="s">
        <v>2903</v>
      </c>
      <c r="C2905" s="3" t="s">
        <v>7013</v>
      </c>
      <c r="D2905" t="str" cm="1">
        <f t="array" ref="D29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05">
        <v>5000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 s="6">
        <f>Table1[[#This Row],[pledged]]/Table1[[#This Row],[goal]]</f>
        <v>7.7999999999999996E-3</v>
      </c>
      <c r="Q2905" s="12">
        <f>Table1[[#This Row],[pledged]]/Table1[[#This Row],[backers_count]]</f>
        <v>9.75</v>
      </c>
      <c r="R2905" t="s">
        <v>8317</v>
      </c>
      <c r="S2905" t="s">
        <v>8318</v>
      </c>
      <c r="T2905" s="17">
        <f>(((Table1[[#This Row],[launched_at]]/60)/60)/24)+DATE(1970,1,1)</f>
        <v>42196.166874999995</v>
      </c>
      <c r="U2905" s="17">
        <f>(((Table1[[#This Row],[deadline]]/60)/60)/24)+DATE(1970,1,1)</f>
        <v>42256.166874999995</v>
      </c>
    </row>
    <row r="2906" spans="1:21">
      <c r="A2906">
        <v>2904</v>
      </c>
      <c r="B2906" s="3" t="s">
        <v>2904</v>
      </c>
      <c r="C2906" s="3" t="s">
        <v>7014</v>
      </c>
      <c r="D2906" t="str" cm="1">
        <f t="array" ref="D29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06">
        <v>1500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 s="6">
        <f>Table1[[#This Row],[pledged]]/Table1[[#This Row],[goal]]</f>
        <v>0.05</v>
      </c>
      <c r="Q2906" s="12">
        <f>Table1[[#This Row],[pledged]]/Table1[[#This Row],[backers_count]]</f>
        <v>18.75</v>
      </c>
      <c r="R2906" t="s">
        <v>8317</v>
      </c>
      <c r="S2906" t="s">
        <v>8318</v>
      </c>
      <c r="T2906" s="17">
        <f>(((Table1[[#This Row],[launched_at]]/60)/60)/24)+DATE(1970,1,1)</f>
        <v>41940.967951388891</v>
      </c>
      <c r="U2906" s="17">
        <f>(((Table1[[#This Row],[deadline]]/60)/60)/24)+DATE(1970,1,1)</f>
        <v>41952.5</v>
      </c>
    </row>
    <row r="2907" spans="1:21">
      <c r="A2907">
        <v>2905</v>
      </c>
      <c r="B2907" s="3" t="s">
        <v>2905</v>
      </c>
      <c r="C2907" s="3" t="s">
        <v>7015</v>
      </c>
      <c r="D2907" t="str" cm="1">
        <f t="array" ref="D29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07">
        <v>3500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 s="6">
        <f>Table1[[#This Row],[pledged]]/Table1[[#This Row],[goal]]</f>
        <v>0.17771428571428571</v>
      </c>
      <c r="Q2907" s="12">
        <f>Table1[[#This Row],[pledged]]/Table1[[#This Row],[backers_count]]</f>
        <v>36.588235294117645</v>
      </c>
      <c r="R2907" t="s">
        <v>8317</v>
      </c>
      <c r="S2907" t="s">
        <v>8318</v>
      </c>
      <c r="T2907" s="17">
        <f>(((Table1[[#This Row],[launched_at]]/60)/60)/24)+DATE(1970,1,1)</f>
        <v>42606.056863425925</v>
      </c>
      <c r="U2907" s="17">
        <f>(((Table1[[#This Row],[deadline]]/60)/60)/24)+DATE(1970,1,1)</f>
        <v>42620.056863425925</v>
      </c>
    </row>
    <row r="2908" spans="1:21">
      <c r="A2908">
        <v>2906</v>
      </c>
      <c r="B2908" s="3" t="s">
        <v>2906</v>
      </c>
      <c r="C2908" s="3" t="s">
        <v>7016</v>
      </c>
      <c r="D2908" t="str" cm="1">
        <f t="array" ref="D29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08">
        <v>6000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 s="6">
        <f>Table1[[#This Row],[pledged]]/Table1[[#This Row],[goal]]</f>
        <v>9.4166666666666662E-2</v>
      </c>
      <c r="Q2908" s="12">
        <f>Table1[[#This Row],[pledged]]/Table1[[#This Row],[backers_count]]</f>
        <v>80.714285714285708</v>
      </c>
      <c r="R2908" t="s">
        <v>8317</v>
      </c>
      <c r="S2908" t="s">
        <v>8318</v>
      </c>
      <c r="T2908" s="17">
        <f>(((Table1[[#This Row],[launched_at]]/60)/60)/24)+DATE(1970,1,1)</f>
        <v>42199.648912037039</v>
      </c>
      <c r="U2908" s="17">
        <f>(((Table1[[#This Row],[deadline]]/60)/60)/24)+DATE(1970,1,1)</f>
        <v>42217.041666666672</v>
      </c>
    </row>
    <row r="2909" spans="1:21">
      <c r="A2909">
        <v>2907</v>
      </c>
      <c r="B2909" s="3" t="s">
        <v>2907</v>
      </c>
      <c r="C2909" s="3" t="s">
        <v>7017</v>
      </c>
      <c r="D2909" t="str" cm="1">
        <f t="array" ref="D29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09">
        <v>2500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 s="6">
        <f>Table1[[#This Row],[pledged]]/Table1[[#This Row],[goal]]</f>
        <v>8.0000000000000004E-4</v>
      </c>
      <c r="Q2909" s="12">
        <f>Table1[[#This Row],[pledged]]/Table1[[#This Row],[backers_count]]</f>
        <v>1</v>
      </c>
      <c r="R2909" t="s">
        <v>8317</v>
      </c>
      <c r="S2909" t="s">
        <v>8318</v>
      </c>
      <c r="T2909" s="17">
        <f>(((Table1[[#This Row],[launched_at]]/60)/60)/24)+DATE(1970,1,1)</f>
        <v>42444.877743055549</v>
      </c>
      <c r="U2909" s="17">
        <f>(((Table1[[#This Row],[deadline]]/60)/60)/24)+DATE(1970,1,1)</f>
        <v>42504.877743055549</v>
      </c>
    </row>
    <row r="2910" spans="1:21" ht="28.8">
      <c r="A2910">
        <v>2908</v>
      </c>
      <c r="B2910" s="3" t="s">
        <v>2908</v>
      </c>
      <c r="C2910" s="3" t="s">
        <v>7018</v>
      </c>
      <c r="D2910" t="str" cm="1">
        <f t="array" ref="D29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10">
        <v>9600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 s="6">
        <f>Table1[[#This Row],[pledged]]/Table1[[#This Row],[goal]]</f>
        <v>2.75E-2</v>
      </c>
      <c r="Q2910" s="12">
        <f>Table1[[#This Row],[pledged]]/Table1[[#This Row],[backers_count]]</f>
        <v>52.8</v>
      </c>
      <c r="R2910" t="s">
        <v>8317</v>
      </c>
      <c r="S2910" t="s">
        <v>8318</v>
      </c>
      <c r="T2910" s="17">
        <f>(((Table1[[#This Row],[launched_at]]/60)/60)/24)+DATE(1970,1,1)</f>
        <v>42499.731701388882</v>
      </c>
      <c r="U2910" s="17">
        <f>(((Table1[[#This Row],[deadline]]/60)/60)/24)+DATE(1970,1,1)</f>
        <v>42529.731701388882</v>
      </c>
    </row>
    <row r="2911" spans="1:21">
      <c r="A2911">
        <v>2909</v>
      </c>
      <c r="B2911" s="3" t="s">
        <v>2909</v>
      </c>
      <c r="C2911" s="3" t="s">
        <v>7019</v>
      </c>
      <c r="D2911" t="str" cm="1">
        <f t="array" ref="D29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911">
        <v>180000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 s="6">
        <f>Table1[[#This Row],[pledged]]/Table1[[#This Row],[goal]]</f>
        <v>1.1111111111111112E-4</v>
      </c>
      <c r="Q2911" s="12">
        <f>Table1[[#This Row],[pledged]]/Table1[[#This Row],[backers_count]]</f>
        <v>20</v>
      </c>
      <c r="R2911" t="s">
        <v>8317</v>
      </c>
      <c r="S2911" t="s">
        <v>8318</v>
      </c>
      <c r="T2911" s="17">
        <f>(((Table1[[#This Row],[launched_at]]/60)/60)/24)+DATE(1970,1,1)</f>
        <v>41929.266215277778</v>
      </c>
      <c r="U2911" s="17">
        <f>(((Table1[[#This Row],[deadline]]/60)/60)/24)+DATE(1970,1,1)</f>
        <v>41968.823611111111</v>
      </c>
    </row>
    <row r="2912" spans="1:21">
      <c r="A2912">
        <v>2910</v>
      </c>
      <c r="B2912" s="3" t="s">
        <v>2910</v>
      </c>
      <c r="C2912" s="3" t="s">
        <v>7020</v>
      </c>
      <c r="D2912" t="str" cm="1">
        <f t="array" ref="D29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2912">
        <v>30000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 s="6">
        <f>Table1[[#This Row],[pledged]]/Table1[[#This Row],[goal]]</f>
        <v>3.3333333333333335E-5</v>
      </c>
      <c r="Q2912" s="12">
        <f>Table1[[#This Row],[pledged]]/Table1[[#This Row],[backers_count]]</f>
        <v>1</v>
      </c>
      <c r="R2912" t="s">
        <v>8317</v>
      </c>
      <c r="S2912" t="s">
        <v>8318</v>
      </c>
      <c r="T2912" s="17">
        <f>(((Table1[[#This Row],[launched_at]]/60)/60)/24)+DATE(1970,1,1)</f>
        <v>42107.841284722221</v>
      </c>
      <c r="U2912" s="17">
        <f>(((Table1[[#This Row],[deadline]]/60)/60)/24)+DATE(1970,1,1)</f>
        <v>42167.841284722221</v>
      </c>
    </row>
    <row r="2913" spans="1:21">
      <c r="A2913">
        <v>2911</v>
      </c>
      <c r="B2913" s="3" t="s">
        <v>2911</v>
      </c>
      <c r="C2913" s="3" t="s">
        <v>7021</v>
      </c>
      <c r="D2913" t="str" cm="1">
        <f t="array" ref="D29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13">
        <v>1800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 s="6">
        <f>Table1[[#This Row],[pledged]]/Table1[[#This Row],[goal]]</f>
        <v>0.36499999999999999</v>
      </c>
      <c r="Q2913" s="12">
        <f>Table1[[#This Row],[pledged]]/Table1[[#This Row],[backers_count]]</f>
        <v>46.928571428571431</v>
      </c>
      <c r="R2913" t="s">
        <v>8317</v>
      </c>
      <c r="S2913" t="s">
        <v>8318</v>
      </c>
      <c r="T2913" s="17">
        <f>(((Table1[[#This Row],[launched_at]]/60)/60)/24)+DATE(1970,1,1)</f>
        <v>42142.768819444449</v>
      </c>
      <c r="U2913" s="17">
        <f>(((Table1[[#This Row],[deadline]]/60)/60)/24)+DATE(1970,1,1)</f>
        <v>42182.768819444449</v>
      </c>
    </row>
    <row r="2914" spans="1:21">
      <c r="A2914">
        <v>2912</v>
      </c>
      <c r="B2914" s="3" t="s">
        <v>2912</v>
      </c>
      <c r="C2914" s="3" t="s">
        <v>7022</v>
      </c>
      <c r="D2914" t="str" cm="1">
        <f t="array" ref="D29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914">
        <v>14440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 s="6">
        <f>Table1[[#This Row],[pledged]]/Table1[[#This Row],[goal]]</f>
        <v>0.14058171745152354</v>
      </c>
      <c r="Q2914" s="12">
        <f>Table1[[#This Row],[pledged]]/Table1[[#This Row],[backers_count]]</f>
        <v>78.07692307692308</v>
      </c>
      <c r="R2914" t="s">
        <v>8317</v>
      </c>
      <c r="S2914" t="s">
        <v>8318</v>
      </c>
      <c r="T2914" s="17">
        <f>(((Table1[[#This Row],[launched_at]]/60)/60)/24)+DATE(1970,1,1)</f>
        <v>42354.131643518514</v>
      </c>
      <c r="U2914" s="17">
        <f>(((Table1[[#This Row],[deadline]]/60)/60)/24)+DATE(1970,1,1)</f>
        <v>42384.131643518514</v>
      </c>
    </row>
    <row r="2915" spans="1:21">
      <c r="A2915">
        <v>2913</v>
      </c>
      <c r="B2915" s="3" t="s">
        <v>2913</v>
      </c>
      <c r="C2915" s="3" t="s">
        <v>7023</v>
      </c>
      <c r="D2915" t="str" cm="1">
        <f t="array" ref="D29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915">
        <v>10000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 s="6">
        <f>Table1[[#This Row],[pledged]]/Table1[[#This Row],[goal]]</f>
        <v>2.0000000000000001E-4</v>
      </c>
      <c r="Q2915" s="12">
        <f>Table1[[#This Row],[pledged]]/Table1[[#This Row],[backers_count]]</f>
        <v>1</v>
      </c>
      <c r="R2915" t="s">
        <v>8317</v>
      </c>
      <c r="S2915" t="s">
        <v>8318</v>
      </c>
      <c r="T2915" s="17">
        <f>(((Table1[[#This Row],[launched_at]]/60)/60)/24)+DATE(1970,1,1)</f>
        <v>41828.922905092593</v>
      </c>
      <c r="U2915" s="17">
        <f>(((Table1[[#This Row],[deadline]]/60)/60)/24)+DATE(1970,1,1)</f>
        <v>41888.922905092593</v>
      </c>
    </row>
    <row r="2916" spans="1:21">
      <c r="A2916">
        <v>2914</v>
      </c>
      <c r="B2916" s="3" t="s">
        <v>2914</v>
      </c>
      <c r="C2916" s="3" t="s">
        <v>7024</v>
      </c>
      <c r="D2916" t="str" cm="1">
        <f t="array" ref="D29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916">
        <v>25000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 s="6">
        <f>Table1[[#This Row],[pledged]]/Table1[[#This Row],[goal]]</f>
        <v>4.0000000000000003E-5</v>
      </c>
      <c r="Q2916" s="12">
        <f>Table1[[#This Row],[pledged]]/Table1[[#This Row],[backers_count]]</f>
        <v>1</v>
      </c>
      <c r="R2916" t="s">
        <v>8317</v>
      </c>
      <c r="S2916" t="s">
        <v>8318</v>
      </c>
      <c r="T2916" s="17">
        <f>(((Table1[[#This Row],[launched_at]]/60)/60)/24)+DATE(1970,1,1)</f>
        <v>42017.907337962963</v>
      </c>
      <c r="U2916" s="17">
        <f>(((Table1[[#This Row],[deadline]]/60)/60)/24)+DATE(1970,1,1)</f>
        <v>42077.865671296298</v>
      </c>
    </row>
    <row r="2917" spans="1:21">
      <c r="A2917">
        <v>2915</v>
      </c>
      <c r="B2917" s="3" t="s">
        <v>2915</v>
      </c>
      <c r="C2917" s="3" t="s">
        <v>7025</v>
      </c>
      <c r="D2917" t="str" cm="1">
        <f t="array" ref="D29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17">
        <v>1000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 s="6">
        <f>Table1[[#This Row],[pledged]]/Table1[[#This Row],[goal]]</f>
        <v>0.61099999999999999</v>
      </c>
      <c r="Q2917" s="12">
        <f>Table1[[#This Row],[pledged]]/Table1[[#This Row],[backers_count]]</f>
        <v>203.66666666666666</v>
      </c>
      <c r="R2917" t="s">
        <v>8317</v>
      </c>
      <c r="S2917" t="s">
        <v>8318</v>
      </c>
      <c r="T2917" s="17">
        <f>(((Table1[[#This Row],[launched_at]]/60)/60)/24)+DATE(1970,1,1)</f>
        <v>42415.398032407407</v>
      </c>
      <c r="U2917" s="17">
        <f>(((Table1[[#This Row],[deadline]]/60)/60)/24)+DATE(1970,1,1)</f>
        <v>42445.356365740736</v>
      </c>
    </row>
    <row r="2918" spans="1:21">
      <c r="A2918">
        <v>2916</v>
      </c>
      <c r="B2918" s="3" t="s">
        <v>2916</v>
      </c>
      <c r="C2918" s="3" t="s">
        <v>7026</v>
      </c>
      <c r="D2918" t="str" cm="1">
        <f t="array" ref="D29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18">
        <v>1850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 s="6">
        <f>Table1[[#This Row],[pledged]]/Table1[[#This Row],[goal]]</f>
        <v>7.8378378378378383E-2</v>
      </c>
      <c r="Q2918" s="12">
        <f>Table1[[#This Row],[pledged]]/Table1[[#This Row],[backers_count]]</f>
        <v>20.714285714285715</v>
      </c>
      <c r="R2918" t="s">
        <v>8317</v>
      </c>
      <c r="S2918" t="s">
        <v>8318</v>
      </c>
      <c r="T2918" s="17">
        <f>(((Table1[[#This Row],[launched_at]]/60)/60)/24)+DATE(1970,1,1)</f>
        <v>41755.476724537039</v>
      </c>
      <c r="U2918" s="17">
        <f>(((Table1[[#This Row],[deadline]]/60)/60)/24)+DATE(1970,1,1)</f>
        <v>41778.476724537039</v>
      </c>
    </row>
    <row r="2919" spans="1:21">
      <c r="A2919">
        <v>2917</v>
      </c>
      <c r="B2919" s="3" t="s">
        <v>2917</v>
      </c>
      <c r="C2919" s="3" t="s">
        <v>7027</v>
      </c>
      <c r="D2919" t="str" cm="1">
        <f t="array" ref="D29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19">
        <v>2000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 s="6">
        <f>Table1[[#This Row],[pledged]]/Table1[[#This Row],[goal]]</f>
        <v>0.2185</v>
      </c>
      <c r="Q2919" s="12">
        <f>Table1[[#This Row],[pledged]]/Table1[[#This Row],[backers_count]]</f>
        <v>48.555555555555557</v>
      </c>
      <c r="R2919" t="s">
        <v>8317</v>
      </c>
      <c r="S2919" t="s">
        <v>8318</v>
      </c>
      <c r="T2919" s="17">
        <f>(((Table1[[#This Row],[launched_at]]/60)/60)/24)+DATE(1970,1,1)</f>
        <v>42245.234340277777</v>
      </c>
      <c r="U2919" s="17">
        <f>(((Table1[[#This Row],[deadline]]/60)/60)/24)+DATE(1970,1,1)</f>
        <v>42263.234340277777</v>
      </c>
    </row>
    <row r="2920" spans="1:21">
      <c r="A2920">
        <v>2918</v>
      </c>
      <c r="B2920" s="3" t="s">
        <v>2918</v>
      </c>
      <c r="C2920" s="3" t="s">
        <v>7028</v>
      </c>
      <c r="D2920" t="str" cm="1">
        <f t="array" ref="D29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20">
        <v>5000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 s="6">
        <f>Table1[[#This Row],[pledged]]/Table1[[#This Row],[goal]]</f>
        <v>0.27239999999999998</v>
      </c>
      <c r="Q2920" s="12">
        <f>Table1[[#This Row],[pledged]]/Table1[[#This Row],[backers_count]]</f>
        <v>68.099999999999994</v>
      </c>
      <c r="R2920" t="s">
        <v>8317</v>
      </c>
      <c r="S2920" t="s">
        <v>8318</v>
      </c>
      <c r="T2920" s="17">
        <f>(((Table1[[#This Row],[launched_at]]/60)/60)/24)+DATE(1970,1,1)</f>
        <v>42278.629710648151</v>
      </c>
      <c r="U2920" s="17">
        <f>(((Table1[[#This Row],[deadline]]/60)/60)/24)+DATE(1970,1,1)</f>
        <v>42306.629710648151</v>
      </c>
    </row>
    <row r="2921" spans="1:21">
      <c r="A2921">
        <v>2919</v>
      </c>
      <c r="B2921" s="3" t="s">
        <v>2919</v>
      </c>
      <c r="C2921" s="3" t="s">
        <v>7029</v>
      </c>
      <c r="D2921" t="str" cm="1">
        <f t="array" ref="D29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921">
        <v>600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 s="6">
        <f>Table1[[#This Row],[pledged]]/Table1[[#This Row],[goal]]</f>
        <v>8.5000000000000006E-2</v>
      </c>
      <c r="Q2921" s="12">
        <f>Table1[[#This Row],[pledged]]/Table1[[#This Row],[backers_count]]</f>
        <v>8.5</v>
      </c>
      <c r="R2921" t="s">
        <v>8317</v>
      </c>
      <c r="S2921" t="s">
        <v>8318</v>
      </c>
      <c r="T2921" s="17">
        <f>(((Table1[[#This Row],[launched_at]]/60)/60)/24)+DATE(1970,1,1)</f>
        <v>41826.61954861111</v>
      </c>
      <c r="U2921" s="17">
        <f>(((Table1[[#This Row],[deadline]]/60)/60)/24)+DATE(1970,1,1)</f>
        <v>41856.61954861111</v>
      </c>
    </row>
    <row r="2922" spans="1:21">
      <c r="A2922">
        <v>2920</v>
      </c>
      <c r="B2922" s="3" t="s">
        <v>2920</v>
      </c>
      <c r="C2922" s="3" t="s">
        <v>7030</v>
      </c>
      <c r="D2922" t="str" cm="1">
        <f t="array" ref="D29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22">
        <v>2500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 s="6">
        <f>Table1[[#This Row],[pledged]]/Table1[[#This Row],[goal]]</f>
        <v>0.26840000000000003</v>
      </c>
      <c r="Q2922" s="12">
        <f>Table1[[#This Row],[pledged]]/Table1[[#This Row],[backers_count]]</f>
        <v>51.615384615384613</v>
      </c>
      <c r="R2922" t="s">
        <v>8317</v>
      </c>
      <c r="S2922" t="s">
        <v>8318</v>
      </c>
      <c r="T2922" s="17">
        <f>(((Table1[[#This Row],[launched_at]]/60)/60)/24)+DATE(1970,1,1)</f>
        <v>42058.792476851857</v>
      </c>
      <c r="U2922" s="17">
        <f>(((Table1[[#This Row],[deadline]]/60)/60)/24)+DATE(1970,1,1)</f>
        <v>42088.750810185185</v>
      </c>
    </row>
    <row r="2923" spans="1:21">
      <c r="A2923">
        <v>2921</v>
      </c>
      <c r="B2923" s="3" t="s">
        <v>2921</v>
      </c>
      <c r="C2923" s="3" t="s">
        <v>7031</v>
      </c>
      <c r="D2923" t="str" cm="1">
        <f t="array" ref="D29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923">
        <v>100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 s="6">
        <f>Table1[[#This Row],[pledged]]/Table1[[#This Row],[goal]]</f>
        <v>1.29</v>
      </c>
      <c r="Q2923" s="12">
        <f>Table1[[#This Row],[pledged]]/Table1[[#This Row],[backers_count]]</f>
        <v>43</v>
      </c>
      <c r="R2923" t="s">
        <v>8317</v>
      </c>
      <c r="S2923" t="s">
        <v>8359</v>
      </c>
      <c r="T2923" s="17">
        <f>(((Table1[[#This Row],[launched_at]]/60)/60)/24)+DATE(1970,1,1)</f>
        <v>41877.886620370373</v>
      </c>
      <c r="U2923" s="17">
        <f>(((Table1[[#This Row],[deadline]]/60)/60)/24)+DATE(1970,1,1)</f>
        <v>41907.886620370373</v>
      </c>
    </row>
    <row r="2924" spans="1:21">
      <c r="A2924">
        <v>2922</v>
      </c>
      <c r="B2924" s="3" t="s">
        <v>2922</v>
      </c>
      <c r="C2924" s="3" t="s">
        <v>7032</v>
      </c>
      <c r="D2924" t="str" cm="1">
        <f t="array" ref="D29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924">
        <v>500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 s="6">
        <f>Table1[[#This Row],[pledged]]/Table1[[#This Row],[goal]]</f>
        <v>1</v>
      </c>
      <c r="Q2924" s="12">
        <f>Table1[[#This Row],[pledged]]/Table1[[#This Row],[backers_count]]</f>
        <v>83.333333333333329</v>
      </c>
      <c r="R2924" t="s">
        <v>8317</v>
      </c>
      <c r="S2924" t="s">
        <v>8359</v>
      </c>
      <c r="T2924" s="17">
        <f>(((Table1[[#This Row],[launched_at]]/60)/60)/24)+DATE(1970,1,1)</f>
        <v>42097.874155092592</v>
      </c>
      <c r="U2924" s="17">
        <f>(((Table1[[#This Row],[deadline]]/60)/60)/24)+DATE(1970,1,1)</f>
        <v>42142.874155092592</v>
      </c>
    </row>
    <row r="2925" spans="1:21">
      <c r="A2925">
        <v>2923</v>
      </c>
      <c r="B2925" s="3" t="s">
        <v>2923</v>
      </c>
      <c r="C2925" s="3" t="s">
        <v>7033</v>
      </c>
      <c r="D2925" t="str" cm="1">
        <f t="array" ref="D29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925">
        <v>300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 s="6">
        <f>Table1[[#This Row],[pledged]]/Table1[[#This Row],[goal]]</f>
        <v>1</v>
      </c>
      <c r="Q2925" s="12">
        <f>Table1[[#This Row],[pledged]]/Table1[[#This Row],[backers_count]]</f>
        <v>30</v>
      </c>
      <c r="R2925" t="s">
        <v>8317</v>
      </c>
      <c r="S2925" t="s">
        <v>8359</v>
      </c>
      <c r="T2925" s="17">
        <f>(((Table1[[#This Row],[launched_at]]/60)/60)/24)+DATE(1970,1,1)</f>
        <v>42013.15253472222</v>
      </c>
      <c r="U2925" s="17">
        <f>(((Table1[[#This Row],[deadline]]/60)/60)/24)+DATE(1970,1,1)</f>
        <v>42028.125</v>
      </c>
    </row>
    <row r="2926" spans="1:21">
      <c r="A2926">
        <v>2924</v>
      </c>
      <c r="B2926" s="3" t="s">
        <v>2924</v>
      </c>
      <c r="C2926" s="3" t="s">
        <v>7034</v>
      </c>
      <c r="D2926" t="str" cm="1">
        <f t="array" ref="D29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926">
        <v>25000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 s="6">
        <f>Table1[[#This Row],[pledged]]/Table1[[#This Row],[goal]]</f>
        <v>1.032</v>
      </c>
      <c r="Q2926" s="12">
        <f>Table1[[#This Row],[pledged]]/Table1[[#This Row],[backers_count]]</f>
        <v>175.51020408163265</v>
      </c>
      <c r="R2926" t="s">
        <v>8317</v>
      </c>
      <c r="S2926" t="s">
        <v>8359</v>
      </c>
      <c r="T2926" s="17">
        <f>(((Table1[[#This Row],[launched_at]]/60)/60)/24)+DATE(1970,1,1)</f>
        <v>42103.556828703702</v>
      </c>
      <c r="U2926" s="17">
        <f>(((Table1[[#This Row],[deadline]]/60)/60)/24)+DATE(1970,1,1)</f>
        <v>42133.165972222225</v>
      </c>
    </row>
    <row r="2927" spans="1:21">
      <c r="A2927">
        <v>2925</v>
      </c>
      <c r="B2927" s="3" t="s">
        <v>2925</v>
      </c>
      <c r="C2927" s="3" t="s">
        <v>7035</v>
      </c>
      <c r="D2927" t="str" cm="1">
        <f t="array" ref="D29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2927">
        <v>45000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 s="6">
        <f>Table1[[#This Row],[pledged]]/Table1[[#This Row],[goal]]</f>
        <v>1.0244597777777777</v>
      </c>
      <c r="Q2927" s="12">
        <f>Table1[[#This Row],[pledged]]/Table1[[#This Row],[backers_count]]</f>
        <v>231.66175879396985</v>
      </c>
      <c r="R2927" t="s">
        <v>8317</v>
      </c>
      <c r="S2927" t="s">
        <v>8359</v>
      </c>
      <c r="T2927" s="17">
        <f>(((Table1[[#This Row],[launched_at]]/60)/60)/24)+DATE(1970,1,1)</f>
        <v>41863.584120370368</v>
      </c>
      <c r="U2927" s="17">
        <f>(((Table1[[#This Row],[deadline]]/60)/60)/24)+DATE(1970,1,1)</f>
        <v>41893.584120370368</v>
      </c>
    </row>
    <row r="2928" spans="1:21">
      <c r="A2928">
        <v>2926</v>
      </c>
      <c r="B2928" s="3" t="s">
        <v>2926</v>
      </c>
      <c r="C2928" s="3" t="s">
        <v>7036</v>
      </c>
      <c r="D2928" t="str" cm="1">
        <f t="array" ref="D29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28">
        <v>3000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 s="6">
        <f>Table1[[#This Row],[pledged]]/Table1[[#This Row],[goal]]</f>
        <v>1.25</v>
      </c>
      <c r="Q2928" s="12">
        <f>Table1[[#This Row],[pledged]]/Table1[[#This Row],[backers_count]]</f>
        <v>75</v>
      </c>
      <c r="R2928" t="s">
        <v>8317</v>
      </c>
      <c r="S2928" t="s">
        <v>8359</v>
      </c>
      <c r="T2928" s="17">
        <f>(((Table1[[#This Row],[launched_at]]/60)/60)/24)+DATE(1970,1,1)</f>
        <v>42044.765960648147</v>
      </c>
      <c r="U2928" s="17">
        <f>(((Table1[[#This Row],[deadline]]/60)/60)/24)+DATE(1970,1,1)</f>
        <v>42058.765960648147</v>
      </c>
    </row>
    <row r="2929" spans="1:21">
      <c r="A2929">
        <v>2927</v>
      </c>
      <c r="B2929" s="3" t="s">
        <v>2927</v>
      </c>
      <c r="C2929" s="3" t="s">
        <v>7037</v>
      </c>
      <c r="D2929" t="str" cm="1">
        <f t="array" ref="D29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29">
        <v>1800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 s="6">
        <f>Table1[[#This Row],[pledged]]/Table1[[#This Row],[goal]]</f>
        <v>1.3083333333333333</v>
      </c>
      <c r="Q2929" s="12">
        <f>Table1[[#This Row],[pledged]]/Table1[[#This Row],[backers_count]]</f>
        <v>112.14285714285714</v>
      </c>
      <c r="R2929" t="s">
        <v>8317</v>
      </c>
      <c r="S2929" t="s">
        <v>8359</v>
      </c>
      <c r="T2929" s="17">
        <f>(((Table1[[#This Row],[launched_at]]/60)/60)/24)+DATE(1970,1,1)</f>
        <v>41806.669317129628</v>
      </c>
      <c r="U2929" s="17">
        <f>(((Table1[[#This Row],[deadline]]/60)/60)/24)+DATE(1970,1,1)</f>
        <v>41835.208333333336</v>
      </c>
    </row>
    <row r="2930" spans="1:21">
      <c r="A2930">
        <v>2928</v>
      </c>
      <c r="B2930" s="3" t="s">
        <v>2928</v>
      </c>
      <c r="C2930" s="3" t="s">
        <v>7038</v>
      </c>
      <c r="D2930" t="str" cm="1">
        <f t="array" ref="D29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30">
        <v>1000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 s="6">
        <f>Table1[[#This Row],[pledged]]/Table1[[#This Row],[goal]]</f>
        <v>1</v>
      </c>
      <c r="Q2930" s="12">
        <f>Table1[[#This Row],[pledged]]/Table1[[#This Row],[backers_count]]</f>
        <v>41.666666666666664</v>
      </c>
      <c r="R2930" t="s">
        <v>8317</v>
      </c>
      <c r="S2930" t="s">
        <v>8359</v>
      </c>
      <c r="T2930" s="17">
        <f>(((Table1[[#This Row],[launched_at]]/60)/60)/24)+DATE(1970,1,1)</f>
        <v>42403.998217592598</v>
      </c>
      <c r="U2930" s="17">
        <f>(((Table1[[#This Row],[deadline]]/60)/60)/24)+DATE(1970,1,1)</f>
        <v>42433.998217592598</v>
      </c>
    </row>
    <row r="2931" spans="1:21">
      <c r="A2931">
        <v>2929</v>
      </c>
      <c r="B2931" s="3" t="s">
        <v>2929</v>
      </c>
      <c r="C2931" s="3" t="s">
        <v>7039</v>
      </c>
      <c r="D2931" t="str" cm="1">
        <f t="array" ref="D29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31">
        <v>8000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 s="6">
        <f>Table1[[#This Row],[pledged]]/Table1[[#This Row],[goal]]</f>
        <v>1.02069375</v>
      </c>
      <c r="Q2931" s="12">
        <f>Table1[[#This Row],[pledged]]/Table1[[#This Row],[backers_count]]</f>
        <v>255.17343750000001</v>
      </c>
      <c r="R2931" t="s">
        <v>8317</v>
      </c>
      <c r="S2931" t="s">
        <v>8359</v>
      </c>
      <c r="T2931" s="17">
        <f>(((Table1[[#This Row],[launched_at]]/60)/60)/24)+DATE(1970,1,1)</f>
        <v>41754.564328703702</v>
      </c>
      <c r="U2931" s="17">
        <f>(((Table1[[#This Row],[deadline]]/60)/60)/24)+DATE(1970,1,1)</f>
        <v>41784.564328703702</v>
      </c>
    </row>
    <row r="2932" spans="1:21">
      <c r="A2932">
        <v>2930</v>
      </c>
      <c r="B2932" s="3" t="s">
        <v>2930</v>
      </c>
      <c r="C2932" s="3" t="s">
        <v>7040</v>
      </c>
      <c r="D2932" t="str" cm="1">
        <f t="array" ref="D29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932">
        <v>10000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 s="6">
        <f>Table1[[#This Row],[pledged]]/Table1[[#This Row],[goal]]</f>
        <v>1.0092000000000001</v>
      </c>
      <c r="Q2932" s="12">
        <f>Table1[[#This Row],[pledged]]/Table1[[#This Row],[backers_count]]</f>
        <v>162.7741935483871</v>
      </c>
      <c r="R2932" t="s">
        <v>8317</v>
      </c>
      <c r="S2932" t="s">
        <v>8359</v>
      </c>
      <c r="T2932" s="17">
        <f>(((Table1[[#This Row],[launched_at]]/60)/60)/24)+DATE(1970,1,1)</f>
        <v>42101.584074074075</v>
      </c>
      <c r="U2932" s="17">
        <f>(((Table1[[#This Row],[deadline]]/60)/60)/24)+DATE(1970,1,1)</f>
        <v>42131.584074074075</v>
      </c>
    </row>
    <row r="2933" spans="1:21">
      <c r="A2933">
        <v>2931</v>
      </c>
      <c r="B2933" s="3" t="s">
        <v>2931</v>
      </c>
      <c r="C2933" s="3" t="s">
        <v>7041</v>
      </c>
      <c r="D2933" t="str" cm="1">
        <f t="array" ref="D29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933">
        <v>750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 s="6">
        <f>Table1[[#This Row],[pledged]]/Table1[[#This Row],[goal]]</f>
        <v>1.06</v>
      </c>
      <c r="Q2933" s="12">
        <f>Table1[[#This Row],[pledged]]/Table1[[#This Row],[backers_count]]</f>
        <v>88.333333333333329</v>
      </c>
      <c r="R2933" t="s">
        <v>8317</v>
      </c>
      <c r="S2933" t="s">
        <v>8359</v>
      </c>
      <c r="T2933" s="17">
        <f>(((Table1[[#This Row],[launched_at]]/60)/60)/24)+DATE(1970,1,1)</f>
        <v>41872.291238425925</v>
      </c>
      <c r="U2933" s="17">
        <f>(((Table1[[#This Row],[deadline]]/60)/60)/24)+DATE(1970,1,1)</f>
        <v>41897.255555555559</v>
      </c>
    </row>
    <row r="2934" spans="1:21">
      <c r="A2934">
        <v>2932</v>
      </c>
      <c r="B2934" s="3" t="s">
        <v>2932</v>
      </c>
      <c r="C2934" s="3" t="s">
        <v>7042</v>
      </c>
      <c r="D2934" t="str" cm="1">
        <f t="array" ref="D29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34">
        <v>3100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 s="6">
        <f>Table1[[#This Row],[pledged]]/Table1[[#This Row],[goal]]</f>
        <v>1.0509677419354839</v>
      </c>
      <c r="Q2934" s="12">
        <f>Table1[[#This Row],[pledged]]/Table1[[#This Row],[backers_count]]</f>
        <v>85.736842105263165</v>
      </c>
      <c r="R2934" t="s">
        <v>8317</v>
      </c>
      <c r="S2934" t="s">
        <v>8359</v>
      </c>
      <c r="T2934" s="17">
        <f>(((Table1[[#This Row],[launched_at]]/60)/60)/24)+DATE(1970,1,1)</f>
        <v>42025.164780092593</v>
      </c>
      <c r="U2934" s="17">
        <f>(((Table1[[#This Row],[deadline]]/60)/60)/24)+DATE(1970,1,1)</f>
        <v>42056.458333333328</v>
      </c>
    </row>
    <row r="2935" spans="1:21">
      <c r="A2935">
        <v>2933</v>
      </c>
      <c r="B2935" s="3" t="s">
        <v>2933</v>
      </c>
      <c r="C2935" s="3" t="s">
        <v>7043</v>
      </c>
      <c r="D2935" t="str" cm="1">
        <f t="array" ref="D29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35">
        <v>2500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 s="6">
        <f>Table1[[#This Row],[pledged]]/Table1[[#This Row],[goal]]</f>
        <v>1.0276000000000001</v>
      </c>
      <c r="Q2935" s="12">
        <f>Table1[[#This Row],[pledged]]/Table1[[#This Row],[backers_count]]</f>
        <v>47.574074074074076</v>
      </c>
      <c r="R2935" t="s">
        <v>8317</v>
      </c>
      <c r="S2935" t="s">
        <v>8359</v>
      </c>
      <c r="T2935" s="17">
        <f>(((Table1[[#This Row],[launched_at]]/60)/60)/24)+DATE(1970,1,1)</f>
        <v>42495.956631944442</v>
      </c>
      <c r="U2935" s="17">
        <f>(((Table1[[#This Row],[deadline]]/60)/60)/24)+DATE(1970,1,1)</f>
        <v>42525.956631944442</v>
      </c>
    </row>
    <row r="2936" spans="1:21">
      <c r="A2936">
        <v>2934</v>
      </c>
      <c r="B2936" s="3" t="s">
        <v>2934</v>
      </c>
      <c r="C2936" s="3" t="s">
        <v>7044</v>
      </c>
      <c r="D2936" t="str" cm="1">
        <f t="array" ref="D29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36">
        <v>2500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 s="6">
        <f>Table1[[#This Row],[pledged]]/Table1[[#This Row],[goal]]</f>
        <v>1.08</v>
      </c>
      <c r="Q2936" s="12">
        <f>Table1[[#This Row],[pledged]]/Table1[[#This Row],[backers_count]]</f>
        <v>72.972972972972968</v>
      </c>
      <c r="R2936" t="s">
        <v>8317</v>
      </c>
      <c r="S2936" t="s">
        <v>8359</v>
      </c>
      <c r="T2936" s="17">
        <f>(((Table1[[#This Row],[launched_at]]/60)/60)/24)+DATE(1970,1,1)</f>
        <v>41775.636157407411</v>
      </c>
      <c r="U2936" s="17">
        <f>(((Table1[[#This Row],[deadline]]/60)/60)/24)+DATE(1970,1,1)</f>
        <v>41805.636157407411</v>
      </c>
    </row>
    <row r="2937" spans="1:21">
      <c r="A2937">
        <v>2935</v>
      </c>
      <c r="B2937" s="3" t="s">
        <v>2935</v>
      </c>
      <c r="C2937" s="3" t="s">
        <v>7045</v>
      </c>
      <c r="D2937" t="str" cm="1">
        <f t="array" ref="D29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37">
        <v>3500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 s="6">
        <f>Table1[[#This Row],[pledged]]/Table1[[#This Row],[goal]]</f>
        <v>1.0088571428571429</v>
      </c>
      <c r="Q2937" s="12">
        <f>Table1[[#This Row],[pledged]]/Table1[[#This Row],[backers_count]]</f>
        <v>90.538461538461533</v>
      </c>
      <c r="R2937" t="s">
        <v>8317</v>
      </c>
      <c r="S2937" t="s">
        <v>8359</v>
      </c>
      <c r="T2937" s="17">
        <f>(((Table1[[#This Row],[launched_at]]/60)/60)/24)+DATE(1970,1,1)</f>
        <v>42553.583425925928</v>
      </c>
      <c r="U2937" s="17">
        <f>(((Table1[[#This Row],[deadline]]/60)/60)/24)+DATE(1970,1,1)</f>
        <v>42611.708333333328</v>
      </c>
    </row>
    <row r="2938" spans="1:21">
      <c r="A2938">
        <v>2936</v>
      </c>
      <c r="B2938" s="3" t="s">
        <v>2936</v>
      </c>
      <c r="C2938" s="3" t="s">
        <v>7046</v>
      </c>
      <c r="D2938" t="str" cm="1">
        <f t="array" ref="D29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38">
        <v>1000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 s="6">
        <f>Table1[[#This Row],[pledged]]/Table1[[#This Row],[goal]]</f>
        <v>1.28</v>
      </c>
      <c r="Q2938" s="12">
        <f>Table1[[#This Row],[pledged]]/Table1[[#This Row],[backers_count]]</f>
        <v>37.647058823529413</v>
      </c>
      <c r="R2938" t="s">
        <v>8317</v>
      </c>
      <c r="S2938" t="s">
        <v>8359</v>
      </c>
      <c r="T2938" s="17">
        <f>(((Table1[[#This Row],[launched_at]]/60)/60)/24)+DATE(1970,1,1)</f>
        <v>41912.650729166664</v>
      </c>
      <c r="U2938" s="17">
        <f>(((Table1[[#This Row],[deadline]]/60)/60)/24)+DATE(1970,1,1)</f>
        <v>41925.207638888889</v>
      </c>
    </row>
    <row r="2939" spans="1:21">
      <c r="A2939">
        <v>2937</v>
      </c>
      <c r="B2939" s="3" t="s">
        <v>2937</v>
      </c>
      <c r="C2939" s="3" t="s">
        <v>7047</v>
      </c>
      <c r="D2939" t="str" cm="1">
        <f t="array" ref="D29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39">
        <v>1500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 s="6">
        <f>Table1[[#This Row],[pledged]]/Table1[[#This Row],[goal]]</f>
        <v>1.3333333333333333</v>
      </c>
      <c r="Q2939" s="12">
        <f>Table1[[#This Row],[pledged]]/Table1[[#This Row],[backers_count]]</f>
        <v>36.363636363636367</v>
      </c>
      <c r="R2939" t="s">
        <v>8317</v>
      </c>
      <c r="S2939" t="s">
        <v>8359</v>
      </c>
      <c r="T2939" s="17">
        <f>(((Table1[[#This Row],[launched_at]]/60)/60)/24)+DATE(1970,1,1)</f>
        <v>41803.457326388889</v>
      </c>
      <c r="U2939" s="17">
        <f>(((Table1[[#This Row],[deadline]]/60)/60)/24)+DATE(1970,1,1)</f>
        <v>41833.457326388889</v>
      </c>
    </row>
    <row r="2940" spans="1:21">
      <c r="A2940">
        <v>2938</v>
      </c>
      <c r="B2940" s="3" t="s">
        <v>2938</v>
      </c>
      <c r="C2940" s="3" t="s">
        <v>7048</v>
      </c>
      <c r="D2940" t="str" cm="1">
        <f t="array" ref="D29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40">
        <v>4000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 s="6">
        <f>Table1[[#This Row],[pledged]]/Table1[[#This Row],[goal]]</f>
        <v>1.0137499999999999</v>
      </c>
      <c r="Q2940" s="12">
        <f>Table1[[#This Row],[pledged]]/Table1[[#This Row],[backers_count]]</f>
        <v>126.71875</v>
      </c>
      <c r="R2940" t="s">
        <v>8317</v>
      </c>
      <c r="S2940" t="s">
        <v>8359</v>
      </c>
      <c r="T2940" s="17">
        <f>(((Table1[[#This Row],[launched_at]]/60)/60)/24)+DATE(1970,1,1)</f>
        <v>42004.703865740739</v>
      </c>
      <c r="U2940" s="17">
        <f>(((Table1[[#This Row],[deadline]]/60)/60)/24)+DATE(1970,1,1)</f>
        <v>42034.703865740739</v>
      </c>
    </row>
    <row r="2941" spans="1:21">
      <c r="A2941">
        <v>2939</v>
      </c>
      <c r="B2941" s="3" t="s">
        <v>2939</v>
      </c>
      <c r="C2941" s="3" t="s">
        <v>7049</v>
      </c>
      <c r="D2941" t="str" cm="1">
        <f t="array" ref="D29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41">
        <v>8000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 s="6">
        <f>Table1[[#This Row],[pledged]]/Table1[[#This Row],[goal]]</f>
        <v>1.0287500000000001</v>
      </c>
      <c r="Q2941" s="12">
        <f>Table1[[#This Row],[pledged]]/Table1[[#This Row],[backers_count]]</f>
        <v>329.2</v>
      </c>
      <c r="R2941" t="s">
        <v>8317</v>
      </c>
      <c r="S2941" t="s">
        <v>8359</v>
      </c>
      <c r="T2941" s="17">
        <f>(((Table1[[#This Row],[launched_at]]/60)/60)/24)+DATE(1970,1,1)</f>
        <v>41845.809166666666</v>
      </c>
      <c r="U2941" s="17">
        <f>(((Table1[[#This Row],[deadline]]/60)/60)/24)+DATE(1970,1,1)</f>
        <v>41879.041666666664</v>
      </c>
    </row>
    <row r="2942" spans="1:21">
      <c r="A2942">
        <v>2940</v>
      </c>
      <c r="B2942" s="3" t="s">
        <v>2940</v>
      </c>
      <c r="C2942" s="3" t="s">
        <v>7050</v>
      </c>
      <c r="D2942" t="str" cm="1">
        <f t="array" ref="D29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42">
        <v>2500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 s="6">
        <f>Table1[[#This Row],[pledged]]/Table1[[#This Row],[goal]]</f>
        <v>1.0724</v>
      </c>
      <c r="Q2942" s="12">
        <f>Table1[[#This Row],[pledged]]/Table1[[#This Row],[backers_count]]</f>
        <v>81.242424242424249</v>
      </c>
      <c r="R2942" t="s">
        <v>8317</v>
      </c>
      <c r="S2942" t="s">
        <v>8359</v>
      </c>
      <c r="T2942" s="17">
        <f>(((Table1[[#This Row],[launched_at]]/60)/60)/24)+DATE(1970,1,1)</f>
        <v>41982.773356481484</v>
      </c>
      <c r="U2942" s="17">
        <f>(((Table1[[#This Row],[deadline]]/60)/60)/24)+DATE(1970,1,1)</f>
        <v>42022.773356481484</v>
      </c>
    </row>
    <row r="2943" spans="1:21">
      <c r="A2943">
        <v>2941</v>
      </c>
      <c r="B2943" s="3" t="s">
        <v>2941</v>
      </c>
      <c r="C2943" s="3" t="s">
        <v>7051</v>
      </c>
      <c r="D2943" t="str" cm="1">
        <f t="array" ref="D29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943">
        <v>25000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 s="6">
        <f>Table1[[#This Row],[pledged]]/Table1[[#This Row],[goal]]</f>
        <v>4.0000000000000003E-5</v>
      </c>
      <c r="Q2943" s="12">
        <f>Table1[[#This Row],[pledged]]/Table1[[#This Row],[backers_count]]</f>
        <v>1</v>
      </c>
      <c r="R2943" t="s">
        <v>8317</v>
      </c>
      <c r="S2943" t="s">
        <v>8357</v>
      </c>
      <c r="T2943" s="17">
        <f>(((Table1[[#This Row],[launched_at]]/60)/60)/24)+DATE(1970,1,1)</f>
        <v>42034.960127314815</v>
      </c>
      <c r="U2943" s="17">
        <f>(((Table1[[#This Row],[deadline]]/60)/60)/24)+DATE(1970,1,1)</f>
        <v>42064.960127314815</v>
      </c>
    </row>
    <row r="2944" spans="1:21">
      <c r="A2944">
        <v>2942</v>
      </c>
      <c r="B2944" s="3" t="s">
        <v>2942</v>
      </c>
      <c r="C2944" s="3" t="s">
        <v>7052</v>
      </c>
      <c r="D2944" t="str" cm="1">
        <f t="array" ref="D29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944">
        <v>200000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 s="6">
        <f>Table1[[#This Row],[pledged]]/Table1[[#This Row],[goal]]</f>
        <v>0.20424999999999999</v>
      </c>
      <c r="Q2944" s="12">
        <f>Table1[[#This Row],[pledged]]/Table1[[#This Row],[backers_count]]</f>
        <v>202.22772277227722</v>
      </c>
      <c r="R2944" t="s">
        <v>8317</v>
      </c>
      <c r="S2944" t="s">
        <v>8357</v>
      </c>
      <c r="T2944" s="17">
        <f>(((Table1[[#This Row],[launched_at]]/60)/60)/24)+DATE(1970,1,1)</f>
        <v>42334.803923611107</v>
      </c>
      <c r="U2944" s="17">
        <f>(((Table1[[#This Row],[deadline]]/60)/60)/24)+DATE(1970,1,1)</f>
        <v>42354.845833333333</v>
      </c>
    </row>
    <row r="2945" spans="1:21">
      <c r="A2945">
        <v>2943</v>
      </c>
      <c r="B2945" s="3" t="s">
        <v>2943</v>
      </c>
      <c r="C2945" s="3" t="s">
        <v>7053</v>
      </c>
      <c r="D2945" t="str" cm="1">
        <f t="array" ref="D29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45">
        <v>3000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 s="6">
        <f>Table1[[#This Row],[pledged]]/Table1[[#This Row],[goal]]</f>
        <v>0</v>
      </c>
      <c r="Q2945" s="12" t="e">
        <f>Table1[[#This Row],[pledged]]/Table1[[#This Row],[backers_count]]</f>
        <v>#DIV/0!</v>
      </c>
      <c r="R2945" t="s">
        <v>8317</v>
      </c>
      <c r="S2945" t="s">
        <v>8357</v>
      </c>
      <c r="T2945" s="17">
        <f>(((Table1[[#This Row],[launched_at]]/60)/60)/24)+DATE(1970,1,1)</f>
        <v>42077.129398148143</v>
      </c>
      <c r="U2945" s="17">
        <f>(((Table1[[#This Row],[deadline]]/60)/60)/24)+DATE(1970,1,1)</f>
        <v>42107.129398148143</v>
      </c>
    </row>
    <row r="2946" spans="1:21">
      <c r="A2946">
        <v>2944</v>
      </c>
      <c r="B2946" s="3" t="s">
        <v>2944</v>
      </c>
      <c r="C2946" s="3" t="s">
        <v>7054</v>
      </c>
      <c r="D2946" t="str" cm="1">
        <f t="array" ref="D29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946">
        <v>10000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 s="6">
        <f>Table1[[#This Row],[pledged]]/Table1[[#This Row],[goal]]</f>
        <v>0.01</v>
      </c>
      <c r="Q2946" s="12">
        <f>Table1[[#This Row],[pledged]]/Table1[[#This Row],[backers_count]]</f>
        <v>100</v>
      </c>
      <c r="R2946" t="s">
        <v>8317</v>
      </c>
      <c r="S2946" t="s">
        <v>8357</v>
      </c>
      <c r="T2946" s="17">
        <f>(((Table1[[#This Row],[launched_at]]/60)/60)/24)+DATE(1970,1,1)</f>
        <v>42132.9143287037</v>
      </c>
      <c r="U2946" s="17">
        <f>(((Table1[[#This Row],[deadline]]/60)/60)/24)+DATE(1970,1,1)</f>
        <v>42162.9143287037</v>
      </c>
    </row>
    <row r="2947" spans="1:21">
      <c r="A2947">
        <v>2945</v>
      </c>
      <c r="B2947" s="3" t="s">
        <v>2945</v>
      </c>
      <c r="C2947" s="3" t="s">
        <v>7055</v>
      </c>
      <c r="D2947" t="str" cm="1">
        <f t="array" ref="D29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947">
        <v>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 s="6">
        <f>Table1[[#This Row],[pledged]]/Table1[[#This Row],[goal]]</f>
        <v>0</v>
      </c>
      <c r="Q2947" s="12" t="e">
        <f>Table1[[#This Row],[pledged]]/Table1[[#This Row],[backers_count]]</f>
        <v>#DIV/0!</v>
      </c>
      <c r="R2947" t="s">
        <v>8317</v>
      </c>
      <c r="S2947" t="s">
        <v>8357</v>
      </c>
      <c r="T2947" s="17">
        <f>(((Table1[[#This Row],[launched_at]]/60)/60)/24)+DATE(1970,1,1)</f>
        <v>42118.139583333337</v>
      </c>
      <c r="U2947" s="17">
        <f>(((Table1[[#This Row],[deadline]]/60)/60)/24)+DATE(1970,1,1)</f>
        <v>42148.139583333337</v>
      </c>
    </row>
    <row r="2948" spans="1:21">
      <c r="A2948">
        <v>2946</v>
      </c>
      <c r="B2948" s="3" t="s">
        <v>2946</v>
      </c>
      <c r="C2948" s="3" t="s">
        <v>7056</v>
      </c>
      <c r="D2948" t="str" cm="1">
        <f t="array" ref="D29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48">
        <v>2000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 s="6">
        <f>Table1[[#This Row],[pledged]]/Table1[[#This Row],[goal]]</f>
        <v>1E-3</v>
      </c>
      <c r="Q2948" s="12">
        <f>Table1[[#This Row],[pledged]]/Table1[[#This Row],[backers_count]]</f>
        <v>1</v>
      </c>
      <c r="R2948" t="s">
        <v>8317</v>
      </c>
      <c r="S2948" t="s">
        <v>8357</v>
      </c>
      <c r="T2948" s="17">
        <f>(((Table1[[#This Row],[launched_at]]/60)/60)/24)+DATE(1970,1,1)</f>
        <v>42567.531157407408</v>
      </c>
      <c r="U2948" s="17">
        <f>(((Table1[[#This Row],[deadline]]/60)/60)/24)+DATE(1970,1,1)</f>
        <v>42597.531157407408</v>
      </c>
    </row>
    <row r="2949" spans="1:21">
      <c r="A2949">
        <v>2947</v>
      </c>
      <c r="B2949" s="3" t="s">
        <v>2947</v>
      </c>
      <c r="C2949" s="3" t="s">
        <v>7057</v>
      </c>
      <c r="D2949" t="str" cm="1">
        <f t="array" ref="D29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949">
        <v>25000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 s="6">
        <f>Table1[[#This Row],[pledged]]/Table1[[#This Row],[goal]]</f>
        <v>4.2880000000000001E-2</v>
      </c>
      <c r="Q2949" s="12">
        <f>Table1[[#This Row],[pledged]]/Table1[[#This Row],[backers_count]]</f>
        <v>82.461538461538467</v>
      </c>
      <c r="R2949" t="s">
        <v>8317</v>
      </c>
      <c r="S2949" t="s">
        <v>8357</v>
      </c>
      <c r="T2949" s="17">
        <f>(((Table1[[#This Row],[launched_at]]/60)/60)/24)+DATE(1970,1,1)</f>
        <v>42649.562118055561</v>
      </c>
      <c r="U2949" s="17">
        <f>(((Table1[[#This Row],[deadline]]/60)/60)/24)+DATE(1970,1,1)</f>
        <v>42698.715972222228</v>
      </c>
    </row>
    <row r="2950" spans="1:21">
      <c r="A2950">
        <v>2948</v>
      </c>
      <c r="B2950" s="3" t="s">
        <v>2948</v>
      </c>
      <c r="C2950" s="3" t="s">
        <v>7058</v>
      </c>
      <c r="D2950" t="str" cm="1">
        <f t="array" ref="D29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950">
        <v>500000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 s="6">
        <f>Table1[[#This Row],[pledged]]/Table1[[#This Row],[goal]]</f>
        <v>4.8000000000000001E-5</v>
      </c>
      <c r="Q2950" s="12">
        <f>Table1[[#This Row],[pledged]]/Table1[[#This Row],[backers_count]]</f>
        <v>2.6666666666666665</v>
      </c>
      <c r="R2950" t="s">
        <v>8317</v>
      </c>
      <c r="S2950" t="s">
        <v>8357</v>
      </c>
      <c r="T2950" s="17">
        <f>(((Table1[[#This Row],[launched_at]]/60)/60)/24)+DATE(1970,1,1)</f>
        <v>42097.649224537032</v>
      </c>
      <c r="U2950" s="17">
        <f>(((Table1[[#This Row],[deadline]]/60)/60)/24)+DATE(1970,1,1)</f>
        <v>42157.649224537032</v>
      </c>
    </row>
    <row r="2951" spans="1:21">
      <c r="A2951">
        <v>2949</v>
      </c>
      <c r="B2951" s="3" t="s">
        <v>2949</v>
      </c>
      <c r="C2951" s="3" t="s">
        <v>7059</v>
      </c>
      <c r="D2951" t="str" cm="1">
        <f t="array" ref="D29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51">
        <v>1000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 s="6">
        <f>Table1[[#This Row],[pledged]]/Table1[[#This Row],[goal]]</f>
        <v>2.5000000000000001E-2</v>
      </c>
      <c r="Q2951" s="12">
        <f>Table1[[#This Row],[pledged]]/Table1[[#This Row],[backers_count]]</f>
        <v>12.5</v>
      </c>
      <c r="R2951" t="s">
        <v>8317</v>
      </c>
      <c r="S2951" t="s">
        <v>8357</v>
      </c>
      <c r="T2951" s="17">
        <f>(((Table1[[#This Row],[launched_at]]/60)/60)/24)+DATE(1970,1,1)</f>
        <v>42297.823113425926</v>
      </c>
      <c r="U2951" s="17">
        <f>(((Table1[[#This Row],[deadline]]/60)/60)/24)+DATE(1970,1,1)</f>
        <v>42327.864780092597</v>
      </c>
    </row>
    <row r="2952" spans="1:21">
      <c r="A2952">
        <v>2950</v>
      </c>
      <c r="B2952" s="3" t="s">
        <v>2950</v>
      </c>
      <c r="C2952" s="3" t="s">
        <v>7060</v>
      </c>
      <c r="D2952" t="str" cm="1">
        <f t="array" ref="D29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952">
        <v>5000000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 s="6">
        <f>Table1[[#This Row],[pledged]]/Table1[[#This Row],[goal]]</f>
        <v>0</v>
      </c>
      <c r="Q2952" s="12" t="e">
        <f>Table1[[#This Row],[pledged]]/Table1[[#This Row],[backers_count]]</f>
        <v>#DIV/0!</v>
      </c>
      <c r="R2952" t="s">
        <v>8317</v>
      </c>
      <c r="S2952" t="s">
        <v>8357</v>
      </c>
      <c r="T2952" s="17">
        <f>(((Table1[[#This Row],[launched_at]]/60)/60)/24)+DATE(1970,1,1)</f>
        <v>42362.36518518519</v>
      </c>
      <c r="U2952" s="17">
        <f>(((Table1[[#This Row],[deadline]]/60)/60)/24)+DATE(1970,1,1)</f>
        <v>42392.36518518519</v>
      </c>
    </row>
    <row r="2953" spans="1:21" ht="28.8">
      <c r="A2953">
        <v>2951</v>
      </c>
      <c r="B2953" s="3" t="s">
        <v>2951</v>
      </c>
      <c r="C2953" s="3" t="s">
        <v>7061</v>
      </c>
      <c r="D2953" t="str" cm="1">
        <f t="array" ref="D29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953">
        <v>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 s="6">
        <f>Table1[[#This Row],[pledged]]/Table1[[#This Row],[goal]]</f>
        <v>2.1919999999999999E-2</v>
      </c>
      <c r="Q2953" s="12">
        <f>Table1[[#This Row],[pledged]]/Table1[[#This Row],[backers_count]]</f>
        <v>18.896551724137932</v>
      </c>
      <c r="R2953" t="s">
        <v>8317</v>
      </c>
      <c r="S2953" t="s">
        <v>8357</v>
      </c>
      <c r="T2953" s="17">
        <f>(((Table1[[#This Row],[launched_at]]/60)/60)/24)+DATE(1970,1,1)</f>
        <v>41872.802928240737</v>
      </c>
      <c r="U2953" s="17">
        <f>(((Table1[[#This Row],[deadline]]/60)/60)/24)+DATE(1970,1,1)</f>
        <v>41917.802928240737</v>
      </c>
    </row>
    <row r="2954" spans="1:21">
      <c r="A2954">
        <v>2952</v>
      </c>
      <c r="B2954" s="3" t="s">
        <v>2952</v>
      </c>
      <c r="C2954" s="3" t="s">
        <v>7062</v>
      </c>
      <c r="D2954" t="str" cm="1">
        <f t="array" ref="D29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954">
        <v>20000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 s="6">
        <f>Table1[[#This Row],[pledged]]/Table1[[#This Row],[goal]]</f>
        <v>8.0250000000000002E-2</v>
      </c>
      <c r="Q2954" s="12">
        <f>Table1[[#This Row],[pledged]]/Table1[[#This Row],[backers_count]]</f>
        <v>200.625</v>
      </c>
      <c r="R2954" t="s">
        <v>8317</v>
      </c>
      <c r="S2954" t="s">
        <v>8357</v>
      </c>
      <c r="T2954" s="17">
        <f>(((Table1[[#This Row],[launched_at]]/60)/60)/24)+DATE(1970,1,1)</f>
        <v>42628.690266203703</v>
      </c>
      <c r="U2954" s="17">
        <f>(((Table1[[#This Row],[deadline]]/60)/60)/24)+DATE(1970,1,1)</f>
        <v>42660.166666666672</v>
      </c>
    </row>
    <row r="2955" spans="1:21">
      <c r="A2955">
        <v>2953</v>
      </c>
      <c r="B2955" s="3" t="s">
        <v>2953</v>
      </c>
      <c r="C2955" s="3" t="s">
        <v>7063</v>
      </c>
      <c r="D2955" t="str" cm="1">
        <f t="array" ref="D29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955">
        <v>400000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 s="6">
        <f>Table1[[#This Row],[pledged]]/Table1[[#This Row],[goal]]</f>
        <v>1.5125E-3</v>
      </c>
      <c r="Q2955" s="12">
        <f>Table1[[#This Row],[pledged]]/Table1[[#This Row],[backers_count]]</f>
        <v>201.66666666666666</v>
      </c>
      <c r="R2955" t="s">
        <v>8317</v>
      </c>
      <c r="S2955" t="s">
        <v>8357</v>
      </c>
      <c r="T2955" s="17">
        <f>(((Table1[[#This Row],[launched_at]]/60)/60)/24)+DATE(1970,1,1)</f>
        <v>42255.791909722218</v>
      </c>
      <c r="U2955" s="17">
        <f>(((Table1[[#This Row],[deadline]]/60)/60)/24)+DATE(1970,1,1)</f>
        <v>42285.791909722218</v>
      </c>
    </row>
    <row r="2956" spans="1:21">
      <c r="A2956">
        <v>2954</v>
      </c>
      <c r="B2956" s="3" t="s">
        <v>2954</v>
      </c>
      <c r="C2956" s="3" t="s">
        <v>7064</v>
      </c>
      <c r="D2956" t="str" cm="1">
        <f t="array" ref="D29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956">
        <v>15000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 s="6">
        <f>Table1[[#This Row],[pledged]]/Table1[[#This Row],[goal]]</f>
        <v>0</v>
      </c>
      <c r="Q2956" s="12" t="e">
        <f>Table1[[#This Row],[pledged]]/Table1[[#This Row],[backers_count]]</f>
        <v>#DIV/0!</v>
      </c>
      <c r="R2956" t="s">
        <v>8317</v>
      </c>
      <c r="S2956" t="s">
        <v>8357</v>
      </c>
      <c r="T2956" s="17">
        <f>(((Table1[[#This Row],[launched_at]]/60)/60)/24)+DATE(1970,1,1)</f>
        <v>42790.583368055552</v>
      </c>
      <c r="U2956" s="17">
        <f>(((Table1[[#This Row],[deadline]]/60)/60)/24)+DATE(1970,1,1)</f>
        <v>42810.541701388895</v>
      </c>
    </row>
    <row r="2957" spans="1:21">
      <c r="A2957">
        <v>2955</v>
      </c>
      <c r="B2957" s="3" t="s">
        <v>2955</v>
      </c>
      <c r="C2957" s="3" t="s">
        <v>7065</v>
      </c>
      <c r="D2957" t="str" cm="1">
        <f t="array" ref="D29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57">
        <v>1200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 s="6">
        <f>Table1[[#This Row],[pledged]]/Table1[[#This Row],[goal]]</f>
        <v>0.59583333333333333</v>
      </c>
      <c r="Q2957" s="12">
        <f>Table1[[#This Row],[pledged]]/Table1[[#This Row],[backers_count]]</f>
        <v>65</v>
      </c>
      <c r="R2957" t="s">
        <v>8317</v>
      </c>
      <c r="S2957" t="s">
        <v>8357</v>
      </c>
      <c r="T2957" s="17">
        <f>(((Table1[[#This Row],[launched_at]]/60)/60)/24)+DATE(1970,1,1)</f>
        <v>42141.741307870368</v>
      </c>
      <c r="U2957" s="17">
        <f>(((Table1[[#This Row],[deadline]]/60)/60)/24)+DATE(1970,1,1)</f>
        <v>42171.741307870368</v>
      </c>
    </row>
    <row r="2958" spans="1:21">
      <c r="A2958">
        <v>2956</v>
      </c>
      <c r="B2958" s="3" t="s">
        <v>2956</v>
      </c>
      <c r="C2958" s="3" t="s">
        <v>7066</v>
      </c>
      <c r="D2958" t="str" cm="1">
        <f t="array" ref="D29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58">
        <v>7900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 s="6">
        <f>Table1[[#This Row],[pledged]]/Table1[[#This Row],[goal]]</f>
        <v>0.16734177215189874</v>
      </c>
      <c r="Q2958" s="12">
        <f>Table1[[#This Row],[pledged]]/Table1[[#This Row],[backers_count]]</f>
        <v>66.099999999999994</v>
      </c>
      <c r="R2958" t="s">
        <v>8317</v>
      </c>
      <c r="S2958" t="s">
        <v>8357</v>
      </c>
      <c r="T2958" s="17">
        <f>(((Table1[[#This Row],[launched_at]]/60)/60)/24)+DATE(1970,1,1)</f>
        <v>42464.958912037036</v>
      </c>
      <c r="U2958" s="17">
        <f>(((Table1[[#This Row],[deadline]]/60)/60)/24)+DATE(1970,1,1)</f>
        <v>42494.958912037036</v>
      </c>
    </row>
    <row r="2959" spans="1:21">
      <c r="A2959">
        <v>2957</v>
      </c>
      <c r="B2959" s="3" t="s">
        <v>2957</v>
      </c>
      <c r="C2959" s="3" t="s">
        <v>7067</v>
      </c>
      <c r="D2959" t="str" cm="1">
        <f t="array" ref="D29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959">
        <v>15000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 s="6">
        <f>Table1[[#This Row],[pledged]]/Table1[[#This Row],[goal]]</f>
        <v>1.8666666666666668E-2</v>
      </c>
      <c r="Q2959" s="12">
        <f>Table1[[#This Row],[pledged]]/Table1[[#This Row],[backers_count]]</f>
        <v>93.333333333333329</v>
      </c>
      <c r="R2959" t="s">
        <v>8317</v>
      </c>
      <c r="S2959" t="s">
        <v>8357</v>
      </c>
      <c r="T2959" s="17">
        <f>(((Table1[[#This Row],[launched_at]]/60)/60)/24)+DATE(1970,1,1)</f>
        <v>42031.011249999996</v>
      </c>
      <c r="U2959" s="17">
        <f>(((Table1[[#This Row],[deadline]]/60)/60)/24)+DATE(1970,1,1)</f>
        <v>42090.969583333332</v>
      </c>
    </row>
    <row r="2960" spans="1:21">
      <c r="A2960">
        <v>2958</v>
      </c>
      <c r="B2960" s="3" t="s">
        <v>2958</v>
      </c>
      <c r="C2960" s="3" t="s">
        <v>7068</v>
      </c>
      <c r="D2960" t="str" cm="1">
        <f t="array" ref="D29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960">
        <v>80000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 s="6">
        <f>Table1[[#This Row],[pledged]]/Table1[[#This Row],[goal]]</f>
        <v>0</v>
      </c>
      <c r="Q2960" s="12" t="e">
        <f>Table1[[#This Row],[pledged]]/Table1[[#This Row],[backers_count]]</f>
        <v>#DIV/0!</v>
      </c>
      <c r="R2960" t="s">
        <v>8317</v>
      </c>
      <c r="S2960" t="s">
        <v>8357</v>
      </c>
      <c r="T2960" s="17">
        <f>(((Table1[[#This Row],[launched_at]]/60)/60)/24)+DATE(1970,1,1)</f>
        <v>42438.779131944444</v>
      </c>
      <c r="U2960" s="17">
        <f>(((Table1[[#This Row],[deadline]]/60)/60)/24)+DATE(1970,1,1)</f>
        <v>42498.73746527778</v>
      </c>
    </row>
    <row r="2961" spans="1:21">
      <c r="A2961">
        <v>2959</v>
      </c>
      <c r="B2961" s="3" t="s">
        <v>2959</v>
      </c>
      <c r="C2961" s="3" t="s">
        <v>7069</v>
      </c>
      <c r="D2961" t="str" cm="1">
        <f t="array" ref="D29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961">
        <v>10000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 s="6">
        <f>Table1[[#This Row],[pledged]]/Table1[[#This Row],[goal]]</f>
        <v>0</v>
      </c>
      <c r="Q2961" s="12" t="e">
        <f>Table1[[#This Row],[pledged]]/Table1[[#This Row],[backers_count]]</f>
        <v>#DIV/0!</v>
      </c>
      <c r="R2961" t="s">
        <v>8317</v>
      </c>
      <c r="S2961" t="s">
        <v>8357</v>
      </c>
      <c r="T2961" s="17">
        <f>(((Table1[[#This Row],[launched_at]]/60)/60)/24)+DATE(1970,1,1)</f>
        <v>42498.008391203708</v>
      </c>
      <c r="U2961" s="17">
        <f>(((Table1[[#This Row],[deadline]]/60)/60)/24)+DATE(1970,1,1)</f>
        <v>42528.008391203708</v>
      </c>
    </row>
    <row r="2962" spans="1:21">
      <c r="A2962">
        <v>2960</v>
      </c>
      <c r="B2962" s="3" t="s">
        <v>2960</v>
      </c>
      <c r="C2962" s="3" t="s">
        <v>7070</v>
      </c>
      <c r="D2962" t="str" cm="1">
        <f t="array" ref="D29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962">
        <v>30000000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 s="6">
        <f>Table1[[#This Row],[pledged]]/Table1[[#This Row],[goal]]</f>
        <v>0</v>
      </c>
      <c r="Q2962" s="12" t="e">
        <f>Table1[[#This Row],[pledged]]/Table1[[#This Row],[backers_count]]</f>
        <v>#DIV/0!</v>
      </c>
      <c r="R2962" t="s">
        <v>8317</v>
      </c>
      <c r="S2962" t="s">
        <v>8357</v>
      </c>
      <c r="T2962" s="17">
        <f>(((Table1[[#This Row],[launched_at]]/60)/60)/24)+DATE(1970,1,1)</f>
        <v>41863.757210648146</v>
      </c>
      <c r="U2962" s="17">
        <f>(((Table1[[#This Row],[deadline]]/60)/60)/24)+DATE(1970,1,1)</f>
        <v>41893.757210648146</v>
      </c>
    </row>
    <row r="2963" spans="1:21">
      <c r="A2963">
        <v>2961</v>
      </c>
      <c r="B2963" s="3" t="s">
        <v>2961</v>
      </c>
      <c r="C2963" s="3" t="s">
        <v>7071</v>
      </c>
      <c r="D2963" t="str" cm="1">
        <f t="array" ref="D29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63">
        <v>5000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 s="6">
        <f>Table1[[#This Row],[pledged]]/Table1[[#This Row],[goal]]</f>
        <v>1.0962000000000001</v>
      </c>
      <c r="Q2963" s="12">
        <f>Table1[[#This Row],[pledged]]/Table1[[#This Row],[backers_count]]</f>
        <v>50.75</v>
      </c>
      <c r="R2963" t="s">
        <v>8317</v>
      </c>
      <c r="S2963" t="s">
        <v>8318</v>
      </c>
      <c r="T2963" s="17">
        <f>(((Table1[[#This Row],[launched_at]]/60)/60)/24)+DATE(1970,1,1)</f>
        <v>42061.212488425925</v>
      </c>
      <c r="U2963" s="17">
        <f>(((Table1[[#This Row],[deadline]]/60)/60)/24)+DATE(1970,1,1)</f>
        <v>42089.166666666672</v>
      </c>
    </row>
    <row r="2964" spans="1:21">
      <c r="A2964">
        <v>2962</v>
      </c>
      <c r="B2964" s="3" t="s">
        <v>2962</v>
      </c>
      <c r="C2964" s="3" t="s">
        <v>7072</v>
      </c>
      <c r="D2964" t="str" cm="1">
        <f t="array" ref="D29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64">
        <v>1000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 s="6">
        <f>Table1[[#This Row],[pledged]]/Table1[[#This Row],[goal]]</f>
        <v>1.218</v>
      </c>
      <c r="Q2964" s="12">
        <f>Table1[[#This Row],[pledged]]/Table1[[#This Row],[backers_count]]</f>
        <v>60.9</v>
      </c>
      <c r="R2964" t="s">
        <v>8317</v>
      </c>
      <c r="S2964" t="s">
        <v>8318</v>
      </c>
      <c r="T2964" s="17">
        <f>(((Table1[[#This Row],[launched_at]]/60)/60)/24)+DATE(1970,1,1)</f>
        <v>42036.24428240741</v>
      </c>
      <c r="U2964" s="17">
        <f>(((Table1[[#This Row],[deadline]]/60)/60)/24)+DATE(1970,1,1)</f>
        <v>42064.290972222225</v>
      </c>
    </row>
    <row r="2965" spans="1:21">
      <c r="A2965">
        <v>2963</v>
      </c>
      <c r="B2965" s="3" t="s">
        <v>2963</v>
      </c>
      <c r="C2965" s="3" t="s">
        <v>7073</v>
      </c>
      <c r="D2965" t="str" cm="1">
        <f t="array" ref="D29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965">
        <v>10000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 s="6">
        <f>Table1[[#This Row],[pledged]]/Table1[[#This Row],[goal]]</f>
        <v>1.0685</v>
      </c>
      <c r="Q2965" s="12">
        <f>Table1[[#This Row],[pledged]]/Table1[[#This Row],[backers_count]]</f>
        <v>109.03061224489795</v>
      </c>
      <c r="R2965" t="s">
        <v>8317</v>
      </c>
      <c r="S2965" t="s">
        <v>8318</v>
      </c>
      <c r="T2965" s="17">
        <f>(((Table1[[#This Row],[launched_at]]/60)/60)/24)+DATE(1970,1,1)</f>
        <v>42157.470185185186</v>
      </c>
      <c r="U2965" s="17">
        <f>(((Table1[[#This Row],[deadline]]/60)/60)/24)+DATE(1970,1,1)</f>
        <v>42187.470185185186</v>
      </c>
    </row>
    <row r="2966" spans="1:21">
      <c r="A2966">
        <v>2964</v>
      </c>
      <c r="B2966" s="3" t="s">
        <v>2964</v>
      </c>
      <c r="C2966" s="3" t="s">
        <v>7074</v>
      </c>
      <c r="D2966" t="str" cm="1">
        <f t="array" ref="D29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66">
        <v>5000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 s="6">
        <f>Table1[[#This Row],[pledged]]/Table1[[#This Row],[goal]]</f>
        <v>1.0071379999999999</v>
      </c>
      <c r="Q2966" s="12">
        <f>Table1[[#This Row],[pledged]]/Table1[[#This Row],[backers_count]]</f>
        <v>25.692295918367346</v>
      </c>
      <c r="R2966" t="s">
        <v>8317</v>
      </c>
      <c r="S2966" t="s">
        <v>8318</v>
      </c>
      <c r="T2966" s="17">
        <f>(((Table1[[#This Row],[launched_at]]/60)/60)/24)+DATE(1970,1,1)</f>
        <v>41827.909942129627</v>
      </c>
      <c r="U2966" s="17">
        <f>(((Table1[[#This Row],[deadline]]/60)/60)/24)+DATE(1970,1,1)</f>
        <v>41857.897222222222</v>
      </c>
    </row>
    <row r="2967" spans="1:21">
      <c r="A2967">
        <v>2965</v>
      </c>
      <c r="B2967" s="3" t="s">
        <v>2965</v>
      </c>
      <c r="C2967" s="3" t="s">
        <v>7075</v>
      </c>
      <c r="D2967" t="str" cm="1">
        <f t="array" ref="D29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67">
        <v>1500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 s="6">
        <f>Table1[[#This Row],[pledged]]/Table1[[#This Row],[goal]]</f>
        <v>1.0900000000000001</v>
      </c>
      <c r="Q2967" s="12">
        <f>Table1[[#This Row],[pledged]]/Table1[[#This Row],[backers_count]]</f>
        <v>41.92307692307692</v>
      </c>
      <c r="R2967" t="s">
        <v>8317</v>
      </c>
      <c r="S2967" t="s">
        <v>8318</v>
      </c>
      <c r="T2967" s="17">
        <f>(((Table1[[#This Row],[launched_at]]/60)/60)/24)+DATE(1970,1,1)</f>
        <v>42162.729548611111</v>
      </c>
      <c r="U2967" s="17">
        <f>(((Table1[[#This Row],[deadline]]/60)/60)/24)+DATE(1970,1,1)</f>
        <v>42192.729548611111</v>
      </c>
    </row>
    <row r="2968" spans="1:21">
      <c r="A2968">
        <v>2966</v>
      </c>
      <c r="B2968" s="3" t="s">
        <v>2966</v>
      </c>
      <c r="C2968" s="3" t="s">
        <v>7076</v>
      </c>
      <c r="D2968" t="str" cm="1">
        <f t="array" ref="D29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968">
        <v>10000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 s="6">
        <f>Table1[[#This Row],[pledged]]/Table1[[#This Row],[goal]]</f>
        <v>1.1363000000000001</v>
      </c>
      <c r="Q2968" s="12">
        <f>Table1[[#This Row],[pledged]]/Table1[[#This Row],[backers_count]]</f>
        <v>88.7734375</v>
      </c>
      <c r="R2968" t="s">
        <v>8317</v>
      </c>
      <c r="S2968" t="s">
        <v>8318</v>
      </c>
      <c r="T2968" s="17">
        <f>(((Table1[[#This Row],[launched_at]]/60)/60)/24)+DATE(1970,1,1)</f>
        <v>42233.738564814819</v>
      </c>
      <c r="U2968" s="17">
        <f>(((Table1[[#This Row],[deadline]]/60)/60)/24)+DATE(1970,1,1)</f>
        <v>42263.738564814819</v>
      </c>
    </row>
    <row r="2969" spans="1:21">
      <c r="A2969">
        <v>2967</v>
      </c>
      <c r="B2969" s="3" t="s">
        <v>2967</v>
      </c>
      <c r="C2969" s="3" t="s">
        <v>7077</v>
      </c>
      <c r="D2969" t="str" cm="1">
        <f t="array" ref="D29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69">
        <v>5000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 s="6">
        <f>Table1[[#This Row],[pledged]]/Table1[[#This Row],[goal]]</f>
        <v>1.1392</v>
      </c>
      <c r="Q2969" s="12">
        <f>Table1[[#This Row],[pledged]]/Table1[[#This Row],[backers_count]]</f>
        <v>80.225352112676063</v>
      </c>
      <c r="R2969" t="s">
        <v>8317</v>
      </c>
      <c r="S2969" t="s">
        <v>8318</v>
      </c>
      <c r="T2969" s="17">
        <f>(((Table1[[#This Row],[launched_at]]/60)/60)/24)+DATE(1970,1,1)</f>
        <v>42042.197824074072</v>
      </c>
      <c r="U2969" s="17">
        <f>(((Table1[[#This Row],[deadline]]/60)/60)/24)+DATE(1970,1,1)</f>
        <v>42072.156157407408</v>
      </c>
    </row>
    <row r="2970" spans="1:21">
      <c r="A2970">
        <v>2968</v>
      </c>
      <c r="B2970" s="3" t="s">
        <v>2968</v>
      </c>
      <c r="C2970" s="3" t="s">
        <v>7078</v>
      </c>
      <c r="D2970" t="str" cm="1">
        <f t="array" ref="D29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70">
        <v>3500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 s="6">
        <f>Table1[[#This Row],[pledged]]/Table1[[#This Row],[goal]]</f>
        <v>1.06</v>
      </c>
      <c r="Q2970" s="12">
        <f>Table1[[#This Row],[pledged]]/Table1[[#This Row],[backers_count]]</f>
        <v>78.936170212765958</v>
      </c>
      <c r="R2970" t="s">
        <v>8317</v>
      </c>
      <c r="S2970" t="s">
        <v>8318</v>
      </c>
      <c r="T2970" s="17">
        <f>(((Table1[[#This Row],[launched_at]]/60)/60)/24)+DATE(1970,1,1)</f>
        <v>42585.523842592593</v>
      </c>
      <c r="U2970" s="17">
        <f>(((Table1[[#This Row],[deadline]]/60)/60)/24)+DATE(1970,1,1)</f>
        <v>42599.165972222225</v>
      </c>
    </row>
    <row r="2971" spans="1:21">
      <c r="A2971">
        <v>2969</v>
      </c>
      <c r="B2971" s="3" t="s">
        <v>2969</v>
      </c>
      <c r="C2971" s="3" t="s">
        <v>7079</v>
      </c>
      <c r="D2971" t="str" cm="1">
        <f t="array" ref="D29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71">
        <v>1000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 s="6">
        <f>Table1[[#This Row],[pledged]]/Table1[[#This Row],[goal]]</f>
        <v>1.625</v>
      </c>
      <c r="Q2971" s="12">
        <f>Table1[[#This Row],[pledged]]/Table1[[#This Row],[backers_count]]</f>
        <v>95.588235294117652</v>
      </c>
      <c r="R2971" t="s">
        <v>8317</v>
      </c>
      <c r="S2971" t="s">
        <v>8318</v>
      </c>
      <c r="T2971" s="17">
        <f>(((Table1[[#This Row],[launched_at]]/60)/60)/24)+DATE(1970,1,1)</f>
        <v>42097.786493055552</v>
      </c>
      <c r="U2971" s="17">
        <f>(((Table1[[#This Row],[deadline]]/60)/60)/24)+DATE(1970,1,1)</f>
        <v>42127.952083333337</v>
      </c>
    </row>
    <row r="2972" spans="1:21">
      <c r="A2972">
        <v>2970</v>
      </c>
      <c r="B2972" s="3" t="s">
        <v>2970</v>
      </c>
      <c r="C2972" s="3" t="s">
        <v>7080</v>
      </c>
      <c r="D2972" t="str" cm="1">
        <f t="array" ref="D29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72">
        <v>6000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 s="6">
        <f>Table1[[#This Row],[pledged]]/Table1[[#This Row],[goal]]</f>
        <v>1.06</v>
      </c>
      <c r="Q2972" s="12">
        <f>Table1[[#This Row],[pledged]]/Table1[[#This Row],[backers_count]]</f>
        <v>69.890109890109883</v>
      </c>
      <c r="R2972" t="s">
        <v>8317</v>
      </c>
      <c r="S2972" t="s">
        <v>8318</v>
      </c>
      <c r="T2972" s="17">
        <f>(((Table1[[#This Row],[launched_at]]/60)/60)/24)+DATE(1970,1,1)</f>
        <v>41808.669571759259</v>
      </c>
      <c r="U2972" s="17">
        <f>(((Table1[[#This Row],[deadline]]/60)/60)/24)+DATE(1970,1,1)</f>
        <v>41838.669571759259</v>
      </c>
    </row>
    <row r="2973" spans="1:21">
      <c r="A2973">
        <v>2971</v>
      </c>
      <c r="B2973" s="3" t="s">
        <v>2971</v>
      </c>
      <c r="C2973" s="3" t="s">
        <v>7081</v>
      </c>
      <c r="D2973" t="str" cm="1">
        <f t="array" ref="D29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73">
        <v>3200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 s="6">
        <f>Table1[[#This Row],[pledged]]/Table1[[#This Row],[goal]]</f>
        <v>1.0015624999999999</v>
      </c>
      <c r="Q2973" s="12">
        <f>Table1[[#This Row],[pledged]]/Table1[[#This Row],[backers_count]]</f>
        <v>74.534883720930239</v>
      </c>
      <c r="R2973" t="s">
        <v>8317</v>
      </c>
      <c r="S2973" t="s">
        <v>8318</v>
      </c>
      <c r="T2973" s="17">
        <f>(((Table1[[#This Row],[launched_at]]/60)/60)/24)+DATE(1970,1,1)</f>
        <v>41852.658310185187</v>
      </c>
      <c r="U2973" s="17">
        <f>(((Table1[[#This Row],[deadline]]/60)/60)/24)+DATE(1970,1,1)</f>
        <v>41882.658310185187</v>
      </c>
    </row>
    <row r="2974" spans="1:21">
      <c r="A2974">
        <v>2972</v>
      </c>
      <c r="B2974" s="3" t="s">
        <v>2972</v>
      </c>
      <c r="C2974" s="3" t="s">
        <v>7082</v>
      </c>
      <c r="D2974" t="str" cm="1">
        <f t="array" ref="D29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74">
        <v>2000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 s="6">
        <f>Table1[[#This Row],[pledged]]/Table1[[#This Row],[goal]]</f>
        <v>1.0535000000000001</v>
      </c>
      <c r="Q2974" s="12">
        <f>Table1[[#This Row],[pledged]]/Table1[[#This Row],[backers_count]]</f>
        <v>123.94117647058823</v>
      </c>
      <c r="R2974" t="s">
        <v>8317</v>
      </c>
      <c r="S2974" t="s">
        <v>8318</v>
      </c>
      <c r="T2974" s="17">
        <f>(((Table1[[#This Row],[launched_at]]/60)/60)/24)+DATE(1970,1,1)</f>
        <v>42694.110185185185</v>
      </c>
      <c r="U2974" s="17">
        <f>(((Table1[[#This Row],[deadline]]/60)/60)/24)+DATE(1970,1,1)</f>
        <v>42709.041666666672</v>
      </c>
    </row>
    <row r="2975" spans="1:21">
      <c r="A2975">
        <v>2973</v>
      </c>
      <c r="B2975" s="3" t="s">
        <v>2973</v>
      </c>
      <c r="C2975" s="3" t="s">
        <v>7083</v>
      </c>
      <c r="D2975" t="str" cm="1">
        <f t="array" ref="D29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75">
        <v>5000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 s="6">
        <f>Table1[[#This Row],[pledged]]/Table1[[#This Row],[goal]]</f>
        <v>1.748</v>
      </c>
      <c r="Q2975" s="12">
        <f>Table1[[#This Row],[pledged]]/Table1[[#This Row],[backers_count]]</f>
        <v>264.84848484848487</v>
      </c>
      <c r="R2975" t="s">
        <v>8317</v>
      </c>
      <c r="S2975" t="s">
        <v>8318</v>
      </c>
      <c r="T2975" s="17">
        <f>(((Table1[[#This Row],[launched_at]]/60)/60)/24)+DATE(1970,1,1)</f>
        <v>42341.818379629629</v>
      </c>
      <c r="U2975" s="17">
        <f>(((Table1[[#This Row],[deadline]]/60)/60)/24)+DATE(1970,1,1)</f>
        <v>42370.166666666672</v>
      </c>
    </row>
    <row r="2976" spans="1:21">
      <c r="A2976">
        <v>2974</v>
      </c>
      <c r="B2976" s="3" t="s">
        <v>2974</v>
      </c>
      <c r="C2976" s="3" t="s">
        <v>7084</v>
      </c>
      <c r="D2976" t="str" cm="1">
        <f t="array" ref="D29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76">
        <v>5000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 s="6">
        <f>Table1[[#This Row],[pledged]]/Table1[[#This Row],[goal]]</f>
        <v>1.02</v>
      </c>
      <c r="Q2976" s="12">
        <f>Table1[[#This Row],[pledged]]/Table1[[#This Row],[backers_count]]</f>
        <v>58.620689655172413</v>
      </c>
      <c r="R2976" t="s">
        <v>8317</v>
      </c>
      <c r="S2976" t="s">
        <v>8318</v>
      </c>
      <c r="T2976" s="17">
        <f>(((Table1[[#This Row],[launched_at]]/60)/60)/24)+DATE(1970,1,1)</f>
        <v>41880.061006944445</v>
      </c>
      <c r="U2976" s="17">
        <f>(((Table1[[#This Row],[deadline]]/60)/60)/24)+DATE(1970,1,1)</f>
        <v>41908.065972222219</v>
      </c>
    </row>
    <row r="2977" spans="1:21">
      <c r="A2977">
        <v>2975</v>
      </c>
      <c r="B2977" s="3" t="s">
        <v>2975</v>
      </c>
      <c r="C2977" s="3" t="s">
        <v>7085</v>
      </c>
      <c r="D2977" t="str" cm="1">
        <f t="array" ref="D29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77">
        <v>8000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 s="6">
        <f>Table1[[#This Row],[pledged]]/Table1[[#This Row],[goal]]</f>
        <v>1.00125</v>
      </c>
      <c r="Q2977" s="12">
        <f>Table1[[#This Row],[pledged]]/Table1[[#This Row],[backers_count]]</f>
        <v>70.884955752212392</v>
      </c>
      <c r="R2977" t="s">
        <v>8317</v>
      </c>
      <c r="S2977" t="s">
        <v>8318</v>
      </c>
      <c r="T2977" s="17">
        <f>(((Table1[[#This Row],[launched_at]]/60)/60)/24)+DATE(1970,1,1)</f>
        <v>41941.683865740742</v>
      </c>
      <c r="U2977" s="17">
        <f>(((Table1[[#This Row],[deadline]]/60)/60)/24)+DATE(1970,1,1)</f>
        <v>41970.125</v>
      </c>
    </row>
    <row r="2978" spans="1:21">
      <c r="A2978">
        <v>2976</v>
      </c>
      <c r="B2978" s="3" t="s">
        <v>2976</v>
      </c>
      <c r="C2978" s="3" t="s">
        <v>7086</v>
      </c>
      <c r="D2978" t="str" cm="1">
        <f t="array" ref="D29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978">
        <v>70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 s="6">
        <f>Table1[[#This Row],[pledged]]/Table1[[#This Row],[goal]]</f>
        <v>1.7142857142857142</v>
      </c>
      <c r="Q2978" s="12">
        <f>Table1[[#This Row],[pledged]]/Table1[[#This Row],[backers_count]]</f>
        <v>8.5714285714285712</v>
      </c>
      <c r="R2978" t="s">
        <v>8317</v>
      </c>
      <c r="S2978" t="s">
        <v>8318</v>
      </c>
      <c r="T2978" s="17">
        <f>(((Table1[[#This Row],[launched_at]]/60)/60)/24)+DATE(1970,1,1)</f>
        <v>42425.730671296296</v>
      </c>
      <c r="U2978" s="17">
        <f>(((Table1[[#This Row],[deadline]]/60)/60)/24)+DATE(1970,1,1)</f>
        <v>42442.5</v>
      </c>
    </row>
    <row r="2979" spans="1:21">
      <c r="A2979">
        <v>2977</v>
      </c>
      <c r="B2979" s="3" t="s">
        <v>2977</v>
      </c>
      <c r="C2979" s="3" t="s">
        <v>7087</v>
      </c>
      <c r="D2979" t="str" cm="1">
        <f t="array" ref="D29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79">
        <v>3000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 s="6">
        <f>Table1[[#This Row],[pledged]]/Table1[[#This Row],[goal]]</f>
        <v>1.1356666666666666</v>
      </c>
      <c r="Q2979" s="12">
        <f>Table1[[#This Row],[pledged]]/Table1[[#This Row],[backers_count]]</f>
        <v>113.56666666666666</v>
      </c>
      <c r="R2979" t="s">
        <v>8317</v>
      </c>
      <c r="S2979" t="s">
        <v>8318</v>
      </c>
      <c r="T2979" s="17">
        <f>(((Table1[[#This Row],[launched_at]]/60)/60)/24)+DATE(1970,1,1)</f>
        <v>42026.88118055556</v>
      </c>
      <c r="U2979" s="17">
        <f>(((Table1[[#This Row],[deadline]]/60)/60)/24)+DATE(1970,1,1)</f>
        <v>42086.093055555553</v>
      </c>
    </row>
    <row r="2980" spans="1:21">
      <c r="A2980">
        <v>2978</v>
      </c>
      <c r="B2980" s="3" t="s">
        <v>2978</v>
      </c>
      <c r="C2980" s="3" t="s">
        <v>7088</v>
      </c>
      <c r="D2980" t="str" cm="1">
        <f t="array" ref="D29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980">
        <v>750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 s="6">
        <f>Table1[[#This Row],[pledged]]/Table1[[#This Row],[goal]]</f>
        <v>1.2946666666666666</v>
      </c>
      <c r="Q2980" s="12">
        <f>Table1[[#This Row],[pledged]]/Table1[[#This Row],[backers_count]]</f>
        <v>60.6875</v>
      </c>
      <c r="R2980" t="s">
        <v>8317</v>
      </c>
      <c r="S2980" t="s">
        <v>8318</v>
      </c>
      <c r="T2980" s="17">
        <f>(((Table1[[#This Row],[launched_at]]/60)/60)/24)+DATE(1970,1,1)</f>
        <v>41922.640590277777</v>
      </c>
      <c r="U2980" s="17">
        <f>(((Table1[[#This Row],[deadline]]/60)/60)/24)+DATE(1970,1,1)</f>
        <v>41932.249305555553</v>
      </c>
    </row>
    <row r="2981" spans="1:21">
      <c r="A2981">
        <v>2979</v>
      </c>
      <c r="B2981" s="3" t="s">
        <v>2979</v>
      </c>
      <c r="C2981" s="3" t="s">
        <v>7089</v>
      </c>
      <c r="D2981" t="str" cm="1">
        <f t="array" ref="D29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81">
        <v>5000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 s="6">
        <f>Table1[[#This Row],[pledged]]/Table1[[#This Row],[goal]]</f>
        <v>1.014</v>
      </c>
      <c r="Q2981" s="12">
        <f>Table1[[#This Row],[pledged]]/Table1[[#This Row],[backers_count]]</f>
        <v>110.21739130434783</v>
      </c>
      <c r="R2981" t="s">
        <v>8317</v>
      </c>
      <c r="S2981" t="s">
        <v>8318</v>
      </c>
      <c r="T2981" s="17">
        <f>(((Table1[[#This Row],[launched_at]]/60)/60)/24)+DATE(1970,1,1)</f>
        <v>41993.824340277773</v>
      </c>
      <c r="U2981" s="17">
        <f>(((Table1[[#This Row],[deadline]]/60)/60)/24)+DATE(1970,1,1)</f>
        <v>42010.25</v>
      </c>
    </row>
    <row r="2982" spans="1:21">
      <c r="A2982">
        <v>2980</v>
      </c>
      <c r="B2982" s="3" t="s">
        <v>2980</v>
      </c>
      <c r="C2982" s="3" t="s">
        <v>7090</v>
      </c>
      <c r="D2982" t="str" cm="1">
        <f t="array" ref="D29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82">
        <v>3000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 s="6">
        <f>Table1[[#This Row],[pledged]]/Table1[[#This Row],[goal]]</f>
        <v>1.0916666666666666</v>
      </c>
      <c r="Q2982" s="12">
        <f>Table1[[#This Row],[pledged]]/Table1[[#This Row],[backers_count]]</f>
        <v>136.45833333333334</v>
      </c>
      <c r="R2982" t="s">
        <v>8317</v>
      </c>
      <c r="S2982" t="s">
        <v>8318</v>
      </c>
      <c r="T2982" s="17">
        <f>(((Table1[[#This Row],[launched_at]]/60)/60)/24)+DATE(1970,1,1)</f>
        <v>42219.915856481486</v>
      </c>
      <c r="U2982" s="17">
        <f>(((Table1[[#This Row],[deadline]]/60)/60)/24)+DATE(1970,1,1)</f>
        <v>42240.083333333328</v>
      </c>
    </row>
    <row r="2983" spans="1:21">
      <c r="A2983">
        <v>2981</v>
      </c>
      <c r="B2983" s="3" t="s">
        <v>2981</v>
      </c>
      <c r="C2983" s="3" t="s">
        <v>7091</v>
      </c>
      <c r="D2983" t="str" cm="1">
        <f t="array" ref="D29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83">
        <v>4000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 s="6">
        <f>Table1[[#This Row],[pledged]]/Table1[[#This Row],[goal]]</f>
        <v>1.28925</v>
      </c>
      <c r="Q2983" s="12">
        <f>Table1[[#This Row],[pledged]]/Table1[[#This Row],[backers_count]]</f>
        <v>53.164948453608247</v>
      </c>
      <c r="R2983" t="s">
        <v>8317</v>
      </c>
      <c r="S2983" t="s">
        <v>8357</v>
      </c>
      <c r="T2983" s="17">
        <f>(((Table1[[#This Row],[launched_at]]/60)/60)/24)+DATE(1970,1,1)</f>
        <v>42225.559675925921</v>
      </c>
      <c r="U2983" s="17">
        <f>(((Table1[[#This Row],[deadline]]/60)/60)/24)+DATE(1970,1,1)</f>
        <v>42270.559675925921</v>
      </c>
    </row>
    <row r="2984" spans="1:21">
      <c r="A2984">
        <v>2982</v>
      </c>
      <c r="B2984" s="3" t="s">
        <v>2982</v>
      </c>
      <c r="C2984" s="3" t="s">
        <v>7092</v>
      </c>
      <c r="D2984" t="str" cm="1">
        <f t="array" ref="D29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84">
        <v>5000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 s="6">
        <f>Table1[[#This Row],[pledged]]/Table1[[#This Row],[goal]]</f>
        <v>1.0206</v>
      </c>
      <c r="Q2984" s="12">
        <f>Table1[[#This Row],[pledged]]/Table1[[#This Row],[backers_count]]</f>
        <v>86.491525423728817</v>
      </c>
      <c r="R2984" t="s">
        <v>8317</v>
      </c>
      <c r="S2984" t="s">
        <v>8357</v>
      </c>
      <c r="T2984" s="17">
        <f>(((Table1[[#This Row],[launched_at]]/60)/60)/24)+DATE(1970,1,1)</f>
        <v>42381.686840277776</v>
      </c>
      <c r="U2984" s="17">
        <f>(((Table1[[#This Row],[deadline]]/60)/60)/24)+DATE(1970,1,1)</f>
        <v>42411.686840277776</v>
      </c>
    </row>
    <row r="2985" spans="1:21">
      <c r="A2985">
        <v>2983</v>
      </c>
      <c r="B2985" s="3" t="s">
        <v>2983</v>
      </c>
      <c r="C2985" s="3" t="s">
        <v>7093</v>
      </c>
      <c r="D2985" t="str" cm="1">
        <f t="array" ref="D29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2985">
        <v>116000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 s="6">
        <f>Table1[[#This Row],[pledged]]/Table1[[#This Row],[goal]]</f>
        <v>1.465395775862069</v>
      </c>
      <c r="Q2985" s="12">
        <f>Table1[[#This Row],[pledged]]/Table1[[#This Row],[backers_count]]</f>
        <v>155.23827397260274</v>
      </c>
      <c r="R2985" t="s">
        <v>8317</v>
      </c>
      <c r="S2985" t="s">
        <v>8357</v>
      </c>
      <c r="T2985" s="17">
        <f>(((Table1[[#This Row],[launched_at]]/60)/60)/24)+DATE(1970,1,1)</f>
        <v>41894.632361111115</v>
      </c>
      <c r="U2985" s="17">
        <f>(((Table1[[#This Row],[deadline]]/60)/60)/24)+DATE(1970,1,1)</f>
        <v>41954.674027777779</v>
      </c>
    </row>
    <row r="2986" spans="1:21">
      <c r="A2986">
        <v>2984</v>
      </c>
      <c r="B2986" s="3" t="s">
        <v>2984</v>
      </c>
      <c r="C2986" s="3" t="s">
        <v>7094</v>
      </c>
      <c r="D2986" t="str" cm="1">
        <f t="array" ref="D29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986">
        <v>25000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 s="6">
        <f>Table1[[#This Row],[pledged]]/Table1[[#This Row],[goal]]</f>
        <v>1.00352</v>
      </c>
      <c r="Q2986" s="12">
        <f>Table1[[#This Row],[pledged]]/Table1[[#This Row],[backers_count]]</f>
        <v>115.08256880733946</v>
      </c>
      <c r="R2986" t="s">
        <v>8317</v>
      </c>
      <c r="S2986" t="s">
        <v>8357</v>
      </c>
      <c r="T2986" s="17">
        <f>(((Table1[[#This Row],[launched_at]]/60)/60)/24)+DATE(1970,1,1)</f>
        <v>42576.278715277775</v>
      </c>
      <c r="U2986" s="17">
        <f>(((Table1[[#This Row],[deadline]]/60)/60)/24)+DATE(1970,1,1)</f>
        <v>42606.278715277775</v>
      </c>
    </row>
    <row r="2987" spans="1:21">
      <c r="A2987">
        <v>2985</v>
      </c>
      <c r="B2987" s="3" t="s">
        <v>2985</v>
      </c>
      <c r="C2987" s="3" t="s">
        <v>7095</v>
      </c>
      <c r="D2987" t="str" cm="1">
        <f t="array" ref="D29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987">
        <v>10000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 s="6">
        <f>Table1[[#This Row],[pledged]]/Table1[[#This Row],[goal]]</f>
        <v>1.2164999999999999</v>
      </c>
      <c r="Q2987" s="12">
        <f>Table1[[#This Row],[pledged]]/Table1[[#This Row],[backers_count]]</f>
        <v>109.5945945945946</v>
      </c>
      <c r="R2987" t="s">
        <v>8317</v>
      </c>
      <c r="S2987" t="s">
        <v>8357</v>
      </c>
      <c r="T2987" s="17">
        <f>(((Table1[[#This Row],[launched_at]]/60)/60)/24)+DATE(1970,1,1)</f>
        <v>42654.973703703698</v>
      </c>
      <c r="U2987" s="17">
        <f>(((Table1[[#This Row],[deadline]]/60)/60)/24)+DATE(1970,1,1)</f>
        <v>42674.166666666672</v>
      </c>
    </row>
    <row r="2988" spans="1:21">
      <c r="A2988">
        <v>2986</v>
      </c>
      <c r="B2988" s="3" t="s">
        <v>2986</v>
      </c>
      <c r="C2988" s="3" t="s">
        <v>7096</v>
      </c>
      <c r="D2988" t="str" cm="1">
        <f t="array" ref="D29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88">
        <v>2400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 s="6">
        <f>Table1[[#This Row],[pledged]]/Table1[[#This Row],[goal]]</f>
        <v>1.0549999999999999</v>
      </c>
      <c r="Q2988" s="12">
        <f>Table1[[#This Row],[pledged]]/Table1[[#This Row],[backers_count]]</f>
        <v>45.214285714285715</v>
      </c>
      <c r="R2988" t="s">
        <v>8317</v>
      </c>
      <c r="S2988" t="s">
        <v>8357</v>
      </c>
      <c r="T2988" s="17">
        <f>(((Table1[[#This Row],[launched_at]]/60)/60)/24)+DATE(1970,1,1)</f>
        <v>42431.500069444446</v>
      </c>
      <c r="U2988" s="17">
        <f>(((Table1[[#This Row],[deadline]]/60)/60)/24)+DATE(1970,1,1)</f>
        <v>42491.458402777775</v>
      </c>
    </row>
    <row r="2989" spans="1:21">
      <c r="A2989">
        <v>2987</v>
      </c>
      <c r="B2989" s="3" t="s">
        <v>2987</v>
      </c>
      <c r="C2989" s="3" t="s">
        <v>7097</v>
      </c>
      <c r="D2989" t="str" cm="1">
        <f t="array" ref="D29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2989">
        <v>25000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 s="6">
        <f>Table1[[#This Row],[pledged]]/Table1[[#This Row],[goal]]</f>
        <v>1.1040080000000001</v>
      </c>
      <c r="Q2989" s="12">
        <f>Table1[[#This Row],[pledged]]/Table1[[#This Row],[backers_count]]</f>
        <v>104.15169811320754</v>
      </c>
      <c r="R2989" t="s">
        <v>8317</v>
      </c>
      <c r="S2989" t="s">
        <v>8357</v>
      </c>
      <c r="T2989" s="17">
        <f>(((Table1[[#This Row],[launched_at]]/60)/60)/24)+DATE(1970,1,1)</f>
        <v>42627.307303240741</v>
      </c>
      <c r="U2989" s="17">
        <f>(((Table1[[#This Row],[deadline]]/60)/60)/24)+DATE(1970,1,1)</f>
        <v>42656</v>
      </c>
    </row>
    <row r="2990" spans="1:21">
      <c r="A2990">
        <v>2988</v>
      </c>
      <c r="B2990" s="3" t="s">
        <v>2988</v>
      </c>
      <c r="C2990" s="3" t="s">
        <v>7098</v>
      </c>
      <c r="D2990" t="str" cm="1">
        <f t="array" ref="D29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90">
        <v>1000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 s="6">
        <f>Table1[[#This Row],[pledged]]/Table1[[#This Row],[goal]]</f>
        <v>1</v>
      </c>
      <c r="Q2990" s="12">
        <f>Table1[[#This Row],[pledged]]/Table1[[#This Row],[backers_count]]</f>
        <v>35.714285714285715</v>
      </c>
      <c r="R2990" t="s">
        <v>8317</v>
      </c>
      <c r="S2990" t="s">
        <v>8357</v>
      </c>
      <c r="T2990" s="17">
        <f>(((Table1[[#This Row],[launched_at]]/60)/60)/24)+DATE(1970,1,1)</f>
        <v>42511.362048611118</v>
      </c>
      <c r="U2990" s="17">
        <f>(((Table1[[#This Row],[deadline]]/60)/60)/24)+DATE(1970,1,1)</f>
        <v>42541.362048611118</v>
      </c>
    </row>
    <row r="2991" spans="1:21">
      <c r="A2991">
        <v>2989</v>
      </c>
      <c r="B2991" s="3" t="s">
        <v>2989</v>
      </c>
      <c r="C2991" s="3" t="s">
        <v>7099</v>
      </c>
      <c r="D2991" t="str" cm="1">
        <f t="array" ref="D29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2991">
        <v>20000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 s="6">
        <f>Table1[[#This Row],[pledged]]/Table1[[#This Row],[goal]]</f>
        <v>1.76535</v>
      </c>
      <c r="Q2991" s="12">
        <f>Table1[[#This Row],[pledged]]/Table1[[#This Row],[backers_count]]</f>
        <v>96.997252747252745</v>
      </c>
      <c r="R2991" t="s">
        <v>8317</v>
      </c>
      <c r="S2991" t="s">
        <v>8357</v>
      </c>
      <c r="T2991" s="17">
        <f>(((Table1[[#This Row],[launched_at]]/60)/60)/24)+DATE(1970,1,1)</f>
        <v>42337.02039351852</v>
      </c>
      <c r="U2991" s="17">
        <f>(((Table1[[#This Row],[deadline]]/60)/60)/24)+DATE(1970,1,1)</f>
        <v>42359.207638888889</v>
      </c>
    </row>
    <row r="2992" spans="1:21">
      <c r="A2992">
        <v>2990</v>
      </c>
      <c r="B2992" s="3" t="s">
        <v>2990</v>
      </c>
      <c r="C2992" s="3" t="s">
        <v>7100</v>
      </c>
      <c r="D2992" t="str" cm="1">
        <f t="array" ref="D29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992">
        <v>10000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 s="6">
        <f>Table1[[#This Row],[pledged]]/Table1[[#This Row],[goal]]</f>
        <v>1</v>
      </c>
      <c r="Q2992" s="12">
        <f>Table1[[#This Row],[pledged]]/Table1[[#This Row],[backers_count]]</f>
        <v>370.37037037037038</v>
      </c>
      <c r="R2992" t="s">
        <v>8317</v>
      </c>
      <c r="S2992" t="s">
        <v>8357</v>
      </c>
      <c r="T2992" s="17">
        <f>(((Table1[[#This Row],[launched_at]]/60)/60)/24)+DATE(1970,1,1)</f>
        <v>42341.57430555555</v>
      </c>
      <c r="U2992" s="17">
        <f>(((Table1[[#This Row],[deadline]]/60)/60)/24)+DATE(1970,1,1)</f>
        <v>42376.57430555555</v>
      </c>
    </row>
    <row r="2993" spans="1:21">
      <c r="A2993">
        <v>2991</v>
      </c>
      <c r="B2993" s="3" t="s">
        <v>2991</v>
      </c>
      <c r="C2993" s="3" t="s">
        <v>7101</v>
      </c>
      <c r="D2993" t="str" cm="1">
        <f t="array" ref="D29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2993">
        <v>8500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 s="6">
        <f>Table1[[#This Row],[pledged]]/Table1[[#This Row],[goal]]</f>
        <v>1.0329411764705883</v>
      </c>
      <c r="Q2993" s="12">
        <f>Table1[[#This Row],[pledged]]/Table1[[#This Row],[backers_count]]</f>
        <v>94.408602150537632</v>
      </c>
      <c r="R2993" t="s">
        <v>8317</v>
      </c>
      <c r="S2993" t="s">
        <v>8357</v>
      </c>
      <c r="T2993" s="17">
        <f>(((Table1[[#This Row],[launched_at]]/60)/60)/24)+DATE(1970,1,1)</f>
        <v>42740.837152777778</v>
      </c>
      <c r="U2993" s="17">
        <f>(((Table1[[#This Row],[deadline]]/60)/60)/24)+DATE(1970,1,1)</f>
        <v>42762.837152777778</v>
      </c>
    </row>
    <row r="2994" spans="1:21">
      <c r="A2994">
        <v>2992</v>
      </c>
      <c r="B2994" s="3" t="s">
        <v>2992</v>
      </c>
      <c r="C2994" s="3" t="s">
        <v>7102</v>
      </c>
      <c r="D2994" t="str" cm="1">
        <f t="array" ref="D29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94">
        <v>3000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 s="6">
        <f>Table1[[#This Row],[pledged]]/Table1[[#This Row],[goal]]</f>
        <v>1.0449999999999999</v>
      </c>
      <c r="Q2994" s="12">
        <f>Table1[[#This Row],[pledged]]/Table1[[#This Row],[backers_count]]</f>
        <v>48.984375</v>
      </c>
      <c r="R2994" t="s">
        <v>8317</v>
      </c>
      <c r="S2994" t="s">
        <v>8357</v>
      </c>
      <c r="T2994" s="17">
        <f>(((Table1[[#This Row],[launched_at]]/60)/60)/24)+DATE(1970,1,1)</f>
        <v>42622.767476851848</v>
      </c>
      <c r="U2994" s="17">
        <f>(((Table1[[#This Row],[deadline]]/60)/60)/24)+DATE(1970,1,1)</f>
        <v>42652.767476851848</v>
      </c>
    </row>
    <row r="2995" spans="1:21">
      <c r="A2995">
        <v>2993</v>
      </c>
      <c r="B2995" s="3" t="s">
        <v>2993</v>
      </c>
      <c r="C2995" s="3" t="s">
        <v>7103</v>
      </c>
      <c r="D2995" t="str" cm="1">
        <f t="array" ref="D29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2995">
        <v>1000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 s="6">
        <f>Table1[[#This Row],[pledged]]/Table1[[#This Row],[goal]]</f>
        <v>1.0029999999999999</v>
      </c>
      <c r="Q2995" s="12">
        <f>Table1[[#This Row],[pledged]]/Table1[[#This Row],[backers_count]]</f>
        <v>45.590909090909093</v>
      </c>
      <c r="R2995" t="s">
        <v>8317</v>
      </c>
      <c r="S2995" t="s">
        <v>8357</v>
      </c>
      <c r="T2995" s="17">
        <f>(((Table1[[#This Row],[launched_at]]/60)/60)/24)+DATE(1970,1,1)</f>
        <v>42390.838738425926</v>
      </c>
      <c r="U2995" s="17">
        <f>(((Table1[[#This Row],[deadline]]/60)/60)/24)+DATE(1970,1,1)</f>
        <v>42420.838738425926</v>
      </c>
    </row>
    <row r="2996" spans="1:21">
      <c r="A2996">
        <v>2994</v>
      </c>
      <c r="B2996" s="3" t="s">
        <v>2994</v>
      </c>
      <c r="C2996" s="3" t="s">
        <v>7104</v>
      </c>
      <c r="D2996" t="str" cm="1">
        <f t="array" ref="D29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2996">
        <v>300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 s="6">
        <f>Table1[[#This Row],[pledged]]/Table1[[#This Row],[goal]]</f>
        <v>4.577466666666667</v>
      </c>
      <c r="Q2996" s="12">
        <f>Table1[[#This Row],[pledged]]/Table1[[#This Row],[backers_count]]</f>
        <v>23.275254237288134</v>
      </c>
      <c r="R2996" t="s">
        <v>8317</v>
      </c>
      <c r="S2996" t="s">
        <v>8357</v>
      </c>
      <c r="T2996" s="17">
        <f>(((Table1[[#This Row],[launched_at]]/60)/60)/24)+DATE(1970,1,1)</f>
        <v>41885.478842592594</v>
      </c>
      <c r="U2996" s="17">
        <f>(((Table1[[#This Row],[deadline]]/60)/60)/24)+DATE(1970,1,1)</f>
        <v>41915.478842592594</v>
      </c>
    </row>
    <row r="2997" spans="1:21">
      <c r="A2997">
        <v>2995</v>
      </c>
      <c r="B2997" s="3" t="s">
        <v>2995</v>
      </c>
      <c r="C2997" s="3" t="s">
        <v>7105</v>
      </c>
      <c r="D2997" t="str" cm="1">
        <f t="array" ref="D29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2997">
        <v>15000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 s="6">
        <f>Table1[[#This Row],[pledged]]/Table1[[#This Row],[goal]]</f>
        <v>1.0496000000000001</v>
      </c>
      <c r="Q2997" s="12">
        <f>Table1[[#This Row],[pledged]]/Table1[[#This Row],[backers_count]]</f>
        <v>63.2289156626506</v>
      </c>
      <c r="R2997" t="s">
        <v>8317</v>
      </c>
      <c r="S2997" t="s">
        <v>8357</v>
      </c>
      <c r="T2997" s="17">
        <f>(((Table1[[#This Row],[launched_at]]/60)/60)/24)+DATE(1970,1,1)</f>
        <v>42724.665173611109</v>
      </c>
      <c r="U2997" s="17">
        <f>(((Table1[[#This Row],[deadline]]/60)/60)/24)+DATE(1970,1,1)</f>
        <v>42754.665173611109</v>
      </c>
    </row>
    <row r="2998" spans="1:21">
      <c r="A2998">
        <v>2996</v>
      </c>
      <c r="B2998" s="3" t="s">
        <v>2996</v>
      </c>
      <c r="C2998" s="3" t="s">
        <v>7106</v>
      </c>
      <c r="D2998" t="str" cm="1">
        <f t="array" ref="D29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2998">
        <v>35000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 s="6">
        <f>Table1[[#This Row],[pledged]]/Table1[[#This Row],[goal]]</f>
        <v>1.7194285714285715</v>
      </c>
      <c r="Q2998" s="12">
        <f>Table1[[#This Row],[pledged]]/Table1[[#This Row],[backers_count]]</f>
        <v>153.5204081632653</v>
      </c>
      <c r="R2998" t="s">
        <v>8317</v>
      </c>
      <c r="S2998" t="s">
        <v>8357</v>
      </c>
      <c r="T2998" s="17">
        <f>(((Table1[[#This Row],[launched_at]]/60)/60)/24)+DATE(1970,1,1)</f>
        <v>42090.912500000006</v>
      </c>
      <c r="U2998" s="17">
        <f>(((Table1[[#This Row],[deadline]]/60)/60)/24)+DATE(1970,1,1)</f>
        <v>42150.912500000006</v>
      </c>
    </row>
    <row r="2999" spans="1:21">
      <c r="A2999">
        <v>2997</v>
      </c>
      <c r="B2999" s="3" t="s">
        <v>2997</v>
      </c>
      <c r="C2999" s="3" t="s">
        <v>7107</v>
      </c>
      <c r="D2999" t="str" cm="1">
        <f t="array" ref="D29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2999">
        <v>10000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 s="6">
        <f>Table1[[#This Row],[pledged]]/Table1[[#This Row],[goal]]</f>
        <v>1.0373000000000001</v>
      </c>
      <c r="Q2999" s="12">
        <f>Table1[[#This Row],[pledged]]/Table1[[#This Row],[backers_count]]</f>
        <v>90.2</v>
      </c>
      <c r="R2999" t="s">
        <v>8317</v>
      </c>
      <c r="S2999" t="s">
        <v>8357</v>
      </c>
      <c r="T2999" s="17">
        <f>(((Table1[[#This Row],[launched_at]]/60)/60)/24)+DATE(1970,1,1)</f>
        <v>42775.733715277776</v>
      </c>
      <c r="U2999" s="17">
        <f>(((Table1[[#This Row],[deadline]]/60)/60)/24)+DATE(1970,1,1)</f>
        <v>42793.207638888889</v>
      </c>
    </row>
    <row r="3000" spans="1:21">
      <c r="A3000">
        <v>2998</v>
      </c>
      <c r="B3000" s="3" t="s">
        <v>2998</v>
      </c>
      <c r="C3000" s="3" t="s">
        <v>7108</v>
      </c>
      <c r="D3000" t="str" cm="1">
        <f t="array" ref="D30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000">
        <v>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 s="6">
        <f>Table1[[#This Row],[pledged]]/Table1[[#This Row],[goal]]</f>
        <v>1.0302899999999999</v>
      </c>
      <c r="Q3000" s="12">
        <f>Table1[[#This Row],[pledged]]/Table1[[#This Row],[backers_count]]</f>
        <v>118.97113163972287</v>
      </c>
      <c r="R3000" t="s">
        <v>8317</v>
      </c>
      <c r="S3000" t="s">
        <v>8357</v>
      </c>
      <c r="T3000" s="17">
        <f>(((Table1[[#This Row],[launched_at]]/60)/60)/24)+DATE(1970,1,1)</f>
        <v>41778.193622685183</v>
      </c>
      <c r="U3000" s="17">
        <f>(((Table1[[#This Row],[deadline]]/60)/60)/24)+DATE(1970,1,1)</f>
        <v>41806.184027777781</v>
      </c>
    </row>
    <row r="3001" spans="1:21">
      <c r="A3001">
        <v>2999</v>
      </c>
      <c r="B3001" s="3" t="s">
        <v>2999</v>
      </c>
      <c r="C3001" s="3" t="s">
        <v>7109</v>
      </c>
      <c r="D3001" t="str" cm="1">
        <f t="array" ref="D30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01">
        <v>1350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 s="6">
        <f>Table1[[#This Row],[pledged]]/Table1[[#This Row],[goal]]</f>
        <v>1.1888888888888889</v>
      </c>
      <c r="Q3001" s="12">
        <f>Table1[[#This Row],[pledged]]/Table1[[#This Row],[backers_count]]</f>
        <v>80.25</v>
      </c>
      <c r="R3001" t="s">
        <v>8317</v>
      </c>
      <c r="S3001" t="s">
        <v>8357</v>
      </c>
      <c r="T3001" s="17">
        <f>(((Table1[[#This Row],[launched_at]]/60)/60)/24)+DATE(1970,1,1)</f>
        <v>42780.740277777775</v>
      </c>
      <c r="U3001" s="17">
        <f>(((Table1[[#This Row],[deadline]]/60)/60)/24)+DATE(1970,1,1)</f>
        <v>42795.083333333328</v>
      </c>
    </row>
    <row r="3002" spans="1:21">
      <c r="A3002">
        <v>3000</v>
      </c>
      <c r="B3002" s="3" t="s">
        <v>3000</v>
      </c>
      <c r="C3002" s="3" t="s">
        <v>7110</v>
      </c>
      <c r="D3002" t="str" cm="1">
        <f t="array" ref="D30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002">
        <v>500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 s="6">
        <f>Table1[[#This Row],[pledged]]/Table1[[#This Row],[goal]]</f>
        <v>1</v>
      </c>
      <c r="Q3002" s="12">
        <f>Table1[[#This Row],[pledged]]/Table1[[#This Row],[backers_count]]</f>
        <v>62.5</v>
      </c>
      <c r="R3002" t="s">
        <v>8317</v>
      </c>
      <c r="S3002" t="s">
        <v>8357</v>
      </c>
      <c r="T3002" s="17">
        <f>(((Table1[[#This Row],[launched_at]]/60)/60)/24)+DATE(1970,1,1)</f>
        <v>42752.827199074076</v>
      </c>
      <c r="U3002" s="17">
        <f>(((Table1[[#This Row],[deadline]]/60)/60)/24)+DATE(1970,1,1)</f>
        <v>42766.75</v>
      </c>
    </row>
    <row r="3003" spans="1:21">
      <c r="A3003">
        <v>3001</v>
      </c>
      <c r="B3003" s="3" t="s">
        <v>3001</v>
      </c>
      <c r="C3003" s="3" t="s">
        <v>7111</v>
      </c>
      <c r="D3003" t="str" cm="1">
        <f t="array" ref="D30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003">
        <v>7214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 s="6">
        <f>Table1[[#This Row],[pledged]]/Table1[[#This Row],[goal]]</f>
        <v>3.1869988910451896</v>
      </c>
      <c r="Q3003" s="12">
        <f>Table1[[#This Row],[pledged]]/Table1[[#This Row],[backers_count]]</f>
        <v>131.37719999999999</v>
      </c>
      <c r="R3003" t="s">
        <v>8317</v>
      </c>
      <c r="S3003" t="s">
        <v>8357</v>
      </c>
      <c r="T3003" s="17">
        <f>(((Table1[[#This Row],[launched_at]]/60)/60)/24)+DATE(1970,1,1)</f>
        <v>42534.895625000005</v>
      </c>
      <c r="U3003" s="17">
        <f>(((Table1[[#This Row],[deadline]]/60)/60)/24)+DATE(1970,1,1)</f>
        <v>42564.895625000005</v>
      </c>
    </row>
    <row r="3004" spans="1:21">
      <c r="A3004">
        <v>3002</v>
      </c>
      <c r="B3004" s="3" t="s">
        <v>3002</v>
      </c>
      <c r="C3004" s="3" t="s">
        <v>7112</v>
      </c>
      <c r="D3004" t="str" cm="1">
        <f t="array" ref="D30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004">
        <v>7000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 s="6">
        <f>Table1[[#This Row],[pledged]]/Table1[[#This Row],[goal]]</f>
        <v>1.0850614285714286</v>
      </c>
      <c r="Q3004" s="12">
        <f>Table1[[#This Row],[pledged]]/Table1[[#This Row],[backers_count]]</f>
        <v>73.032980769230775</v>
      </c>
      <c r="R3004" t="s">
        <v>8317</v>
      </c>
      <c r="S3004" t="s">
        <v>8357</v>
      </c>
      <c r="T3004" s="17">
        <f>(((Table1[[#This Row],[launched_at]]/60)/60)/24)+DATE(1970,1,1)</f>
        <v>41239.83625</v>
      </c>
      <c r="U3004" s="17">
        <f>(((Table1[[#This Row],[deadline]]/60)/60)/24)+DATE(1970,1,1)</f>
        <v>41269.83625</v>
      </c>
    </row>
    <row r="3005" spans="1:21">
      <c r="A3005">
        <v>3003</v>
      </c>
      <c r="B3005" s="3" t="s">
        <v>3003</v>
      </c>
      <c r="C3005" s="3" t="s">
        <v>7113</v>
      </c>
      <c r="D3005" t="str" cm="1">
        <f t="array" ref="D30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05">
        <v>3000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 s="6">
        <f>Table1[[#This Row],[pledged]]/Table1[[#This Row],[goal]]</f>
        <v>1.0116666666666667</v>
      </c>
      <c r="Q3005" s="12">
        <f>Table1[[#This Row],[pledged]]/Table1[[#This Row],[backers_count]]</f>
        <v>178.52941176470588</v>
      </c>
      <c r="R3005" t="s">
        <v>8317</v>
      </c>
      <c r="S3005" t="s">
        <v>8357</v>
      </c>
      <c r="T3005" s="17">
        <f>(((Table1[[#This Row],[launched_at]]/60)/60)/24)+DATE(1970,1,1)</f>
        <v>42398.849259259259</v>
      </c>
      <c r="U3005" s="17">
        <f>(((Table1[[#This Row],[deadline]]/60)/60)/24)+DATE(1970,1,1)</f>
        <v>42430.249305555553</v>
      </c>
    </row>
    <row r="3006" spans="1:21">
      <c r="A3006">
        <v>3004</v>
      </c>
      <c r="B3006" s="3" t="s">
        <v>3004</v>
      </c>
      <c r="C3006" s="3" t="s">
        <v>7114</v>
      </c>
      <c r="D3006" t="str" cm="1">
        <f t="array" ref="D30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3006">
        <v>40000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 s="6">
        <f>Table1[[#This Row],[pledged]]/Table1[[#This Row],[goal]]</f>
        <v>1.12815</v>
      </c>
      <c r="Q3006" s="12">
        <f>Table1[[#This Row],[pledged]]/Table1[[#This Row],[backers_count]]</f>
        <v>162.90974729241879</v>
      </c>
      <c r="R3006" t="s">
        <v>8317</v>
      </c>
      <c r="S3006" t="s">
        <v>8357</v>
      </c>
      <c r="T3006" s="17">
        <f>(((Table1[[#This Row],[launched_at]]/60)/60)/24)+DATE(1970,1,1)</f>
        <v>41928.881064814814</v>
      </c>
      <c r="U3006" s="17">
        <f>(((Table1[[#This Row],[deadline]]/60)/60)/24)+DATE(1970,1,1)</f>
        <v>41958.922731481478</v>
      </c>
    </row>
    <row r="3007" spans="1:21">
      <c r="A3007">
        <v>3005</v>
      </c>
      <c r="B3007" s="3" t="s">
        <v>3005</v>
      </c>
      <c r="C3007" s="3" t="s">
        <v>7115</v>
      </c>
      <c r="D3007" t="str" cm="1">
        <f t="array" ref="D30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007">
        <v>10600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 s="6">
        <f>Table1[[#This Row],[pledged]]/Table1[[#This Row],[goal]]</f>
        <v>1.2049622641509434</v>
      </c>
      <c r="Q3007" s="12">
        <f>Table1[[#This Row],[pledged]]/Table1[[#This Row],[backers_count]]</f>
        <v>108.24237288135593</v>
      </c>
      <c r="R3007" t="s">
        <v>8317</v>
      </c>
      <c r="S3007" t="s">
        <v>8357</v>
      </c>
      <c r="T3007" s="17">
        <f>(((Table1[[#This Row],[launched_at]]/60)/60)/24)+DATE(1970,1,1)</f>
        <v>41888.674826388888</v>
      </c>
      <c r="U3007" s="17">
        <f>(((Table1[[#This Row],[deadline]]/60)/60)/24)+DATE(1970,1,1)</f>
        <v>41918.674826388888</v>
      </c>
    </row>
    <row r="3008" spans="1:21">
      <c r="A3008">
        <v>3006</v>
      </c>
      <c r="B3008" s="3" t="s">
        <v>3006</v>
      </c>
      <c r="C3008" s="3" t="s">
        <v>7116</v>
      </c>
      <c r="D3008" t="str" cm="1">
        <f t="array" ref="D30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008">
        <v>8000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 s="6">
        <f>Table1[[#This Row],[pledged]]/Table1[[#This Row],[goal]]</f>
        <v>1.0774999999999999</v>
      </c>
      <c r="Q3008" s="12">
        <f>Table1[[#This Row],[pledged]]/Table1[[#This Row],[backers_count]]</f>
        <v>88.865979381443296</v>
      </c>
      <c r="R3008" t="s">
        <v>8317</v>
      </c>
      <c r="S3008" t="s">
        <v>8357</v>
      </c>
      <c r="T3008" s="17">
        <f>(((Table1[[#This Row],[launched_at]]/60)/60)/24)+DATE(1970,1,1)</f>
        <v>41957.756840277783</v>
      </c>
      <c r="U3008" s="17">
        <f>(((Table1[[#This Row],[deadline]]/60)/60)/24)+DATE(1970,1,1)</f>
        <v>41987.756840277783</v>
      </c>
    </row>
    <row r="3009" spans="1:21">
      <c r="A3009">
        <v>3007</v>
      </c>
      <c r="B3009" s="3" t="s">
        <v>3007</v>
      </c>
      <c r="C3009" s="3" t="s">
        <v>7117</v>
      </c>
      <c r="D3009" t="str" cm="1">
        <f t="array" ref="D30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009">
        <v>600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 s="6">
        <f>Table1[[#This Row],[pledged]]/Table1[[#This Row],[goal]]</f>
        <v>1.8</v>
      </c>
      <c r="Q3009" s="12">
        <f>Table1[[#This Row],[pledged]]/Table1[[#This Row],[backers_count]]</f>
        <v>54</v>
      </c>
      <c r="R3009" t="s">
        <v>8317</v>
      </c>
      <c r="S3009" t="s">
        <v>8357</v>
      </c>
      <c r="T3009" s="17">
        <f>(((Table1[[#This Row],[launched_at]]/60)/60)/24)+DATE(1970,1,1)</f>
        <v>42098.216238425928</v>
      </c>
      <c r="U3009" s="17">
        <f>(((Table1[[#This Row],[deadline]]/60)/60)/24)+DATE(1970,1,1)</f>
        <v>42119.216238425928</v>
      </c>
    </row>
    <row r="3010" spans="1:21">
      <c r="A3010">
        <v>3008</v>
      </c>
      <c r="B3010" s="3" t="s">
        <v>3008</v>
      </c>
      <c r="C3010" s="3" t="s">
        <v>7118</v>
      </c>
      <c r="D3010" t="str" cm="1">
        <f t="array" ref="D30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10">
        <v>3000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 s="6">
        <f>Table1[[#This Row],[pledged]]/Table1[[#This Row],[goal]]</f>
        <v>1.0116666666666667</v>
      </c>
      <c r="Q3010" s="12">
        <f>Table1[[#This Row],[pledged]]/Table1[[#This Row],[backers_count]]</f>
        <v>116.73076923076923</v>
      </c>
      <c r="R3010" t="s">
        <v>8317</v>
      </c>
      <c r="S3010" t="s">
        <v>8357</v>
      </c>
      <c r="T3010" s="17">
        <f>(((Table1[[#This Row],[launched_at]]/60)/60)/24)+DATE(1970,1,1)</f>
        <v>42360.212025462963</v>
      </c>
      <c r="U3010" s="17">
        <f>(((Table1[[#This Row],[deadline]]/60)/60)/24)+DATE(1970,1,1)</f>
        <v>42390.212025462963</v>
      </c>
    </row>
    <row r="3011" spans="1:21">
      <c r="A3011">
        <v>3009</v>
      </c>
      <c r="B3011" s="3" t="s">
        <v>3009</v>
      </c>
      <c r="C3011" s="3" t="s">
        <v>7119</v>
      </c>
      <c r="D3011" t="str" cm="1">
        <f t="array" ref="D30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011">
        <v>25000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 s="6">
        <f>Table1[[#This Row],[pledged]]/Table1[[#This Row],[goal]]</f>
        <v>1.19756</v>
      </c>
      <c r="Q3011" s="12">
        <f>Table1[[#This Row],[pledged]]/Table1[[#This Row],[backers_count]]</f>
        <v>233.8984375</v>
      </c>
      <c r="R3011" t="s">
        <v>8317</v>
      </c>
      <c r="S3011" t="s">
        <v>8357</v>
      </c>
      <c r="T3011" s="17">
        <f>(((Table1[[#This Row],[launched_at]]/60)/60)/24)+DATE(1970,1,1)</f>
        <v>41939.569907407407</v>
      </c>
      <c r="U3011" s="17">
        <f>(((Table1[[#This Row],[deadline]]/60)/60)/24)+DATE(1970,1,1)</f>
        <v>41969.611574074079</v>
      </c>
    </row>
    <row r="3012" spans="1:21">
      <c r="A3012">
        <v>3010</v>
      </c>
      <c r="B3012" s="3" t="s">
        <v>3010</v>
      </c>
      <c r="C3012" s="3" t="s">
        <v>7120</v>
      </c>
      <c r="D3012" t="str" cm="1">
        <f t="array" ref="D30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12">
        <v>1500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 s="6">
        <f>Table1[[#This Row],[pledged]]/Table1[[#This Row],[goal]]</f>
        <v>1.58</v>
      </c>
      <c r="Q3012" s="12">
        <f>Table1[[#This Row],[pledged]]/Table1[[#This Row],[backers_count]]</f>
        <v>158</v>
      </c>
      <c r="R3012" t="s">
        <v>8317</v>
      </c>
      <c r="S3012" t="s">
        <v>8357</v>
      </c>
      <c r="T3012" s="17">
        <f>(((Table1[[#This Row],[launched_at]]/60)/60)/24)+DATE(1970,1,1)</f>
        <v>41996.832395833335</v>
      </c>
      <c r="U3012" s="17">
        <f>(((Table1[[#This Row],[deadline]]/60)/60)/24)+DATE(1970,1,1)</f>
        <v>42056.832395833335</v>
      </c>
    </row>
    <row r="3013" spans="1:21">
      <c r="A3013">
        <v>3011</v>
      </c>
      <c r="B3013" s="3" t="s">
        <v>3011</v>
      </c>
      <c r="C3013" s="3" t="s">
        <v>7121</v>
      </c>
      <c r="D3013" t="str" cm="1">
        <f t="array" ref="D30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013">
        <v>300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 s="6">
        <f>Table1[[#This Row],[pledged]]/Table1[[#This Row],[goal]]</f>
        <v>1.2366666666666666</v>
      </c>
      <c r="Q3013" s="12">
        <f>Table1[[#This Row],[pledged]]/Table1[[#This Row],[backers_count]]</f>
        <v>14.84</v>
      </c>
      <c r="R3013" t="s">
        <v>8317</v>
      </c>
      <c r="S3013" t="s">
        <v>8357</v>
      </c>
      <c r="T3013" s="17">
        <f>(((Table1[[#This Row],[launched_at]]/60)/60)/24)+DATE(1970,1,1)</f>
        <v>42334.468935185185</v>
      </c>
      <c r="U3013" s="17">
        <f>(((Table1[[#This Row],[deadline]]/60)/60)/24)+DATE(1970,1,1)</f>
        <v>42361.957638888889</v>
      </c>
    </row>
    <row r="3014" spans="1:21">
      <c r="A3014">
        <v>3012</v>
      </c>
      <c r="B3014" s="3" t="s">
        <v>3012</v>
      </c>
      <c r="C3014" s="3" t="s">
        <v>7122</v>
      </c>
      <c r="D3014" t="str" cm="1">
        <f t="array" ref="D30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14">
        <v>4000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 s="6">
        <f>Table1[[#This Row],[pledged]]/Table1[[#This Row],[goal]]</f>
        <v>1.1712499999999999</v>
      </c>
      <c r="Q3014" s="12">
        <f>Table1[[#This Row],[pledged]]/Table1[[#This Row],[backers_count]]</f>
        <v>85.181818181818187</v>
      </c>
      <c r="R3014" t="s">
        <v>8317</v>
      </c>
      <c r="S3014" t="s">
        <v>8357</v>
      </c>
      <c r="T3014" s="17">
        <f>(((Table1[[#This Row],[launched_at]]/60)/60)/24)+DATE(1970,1,1)</f>
        <v>42024.702893518523</v>
      </c>
      <c r="U3014" s="17">
        <f>(((Table1[[#This Row],[deadline]]/60)/60)/24)+DATE(1970,1,1)</f>
        <v>42045.702893518523</v>
      </c>
    </row>
    <row r="3015" spans="1:21">
      <c r="A3015">
        <v>3013</v>
      </c>
      <c r="B3015" s="3" t="s">
        <v>3013</v>
      </c>
      <c r="C3015" s="3" t="s">
        <v>7123</v>
      </c>
      <c r="D3015" t="str" cm="1">
        <f t="array" ref="D30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015">
        <v>10000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 s="6">
        <f>Table1[[#This Row],[pledged]]/Table1[[#This Row],[goal]]</f>
        <v>1.5696000000000001</v>
      </c>
      <c r="Q3015" s="12">
        <f>Table1[[#This Row],[pledged]]/Table1[[#This Row],[backers_count]]</f>
        <v>146.69158878504672</v>
      </c>
      <c r="R3015" t="s">
        <v>8317</v>
      </c>
      <c r="S3015" t="s">
        <v>8357</v>
      </c>
      <c r="T3015" s="17">
        <f>(((Table1[[#This Row],[launched_at]]/60)/60)/24)+DATE(1970,1,1)</f>
        <v>42146.836215277777</v>
      </c>
      <c r="U3015" s="17">
        <f>(((Table1[[#This Row],[deadline]]/60)/60)/24)+DATE(1970,1,1)</f>
        <v>42176.836215277777</v>
      </c>
    </row>
    <row r="3016" spans="1:21">
      <c r="A3016">
        <v>3014</v>
      </c>
      <c r="B3016" s="3" t="s">
        <v>3014</v>
      </c>
      <c r="C3016" s="3" t="s">
        <v>7124</v>
      </c>
      <c r="D3016" t="str" cm="1">
        <f t="array" ref="D30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016">
        <v>25000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 s="6">
        <f>Table1[[#This Row],[pledged]]/Table1[[#This Row],[goal]]</f>
        <v>1.13104</v>
      </c>
      <c r="Q3016" s="12">
        <f>Table1[[#This Row],[pledged]]/Table1[[#This Row],[backers_count]]</f>
        <v>50.764811490125673</v>
      </c>
      <c r="R3016" t="s">
        <v>8317</v>
      </c>
      <c r="S3016" t="s">
        <v>8357</v>
      </c>
      <c r="T3016" s="17">
        <f>(((Table1[[#This Row],[launched_at]]/60)/60)/24)+DATE(1970,1,1)</f>
        <v>41920.123611111114</v>
      </c>
      <c r="U3016" s="17">
        <f>(((Table1[[#This Row],[deadline]]/60)/60)/24)+DATE(1970,1,1)</f>
        <v>41948.208333333336</v>
      </c>
    </row>
    <row r="3017" spans="1:21">
      <c r="A3017">
        <v>3015</v>
      </c>
      <c r="B3017" s="3" t="s">
        <v>3015</v>
      </c>
      <c r="C3017" s="3" t="s">
        <v>7125</v>
      </c>
      <c r="D3017" t="str" cm="1">
        <f t="array" ref="D30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17">
        <v>3400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 s="6">
        <f>Table1[[#This Row],[pledged]]/Table1[[#This Row],[goal]]</f>
        <v>1.0317647058823529</v>
      </c>
      <c r="Q3017" s="12">
        <f>Table1[[#This Row],[pledged]]/Table1[[#This Row],[backers_count]]</f>
        <v>87.7</v>
      </c>
      <c r="R3017" t="s">
        <v>8317</v>
      </c>
      <c r="S3017" t="s">
        <v>8357</v>
      </c>
      <c r="T3017" s="17">
        <f>(((Table1[[#This Row],[launched_at]]/60)/60)/24)+DATE(1970,1,1)</f>
        <v>41785.72729166667</v>
      </c>
      <c r="U3017" s="17">
        <f>(((Table1[[#This Row],[deadline]]/60)/60)/24)+DATE(1970,1,1)</f>
        <v>41801.166666666664</v>
      </c>
    </row>
    <row r="3018" spans="1:21">
      <c r="A3018">
        <v>3016</v>
      </c>
      <c r="B3018" s="3" t="s">
        <v>3016</v>
      </c>
      <c r="C3018" s="3" t="s">
        <v>7126</v>
      </c>
      <c r="D3018" t="str" cm="1">
        <f t="array" ref="D30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018">
        <v>8500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 s="6">
        <f>Table1[[#This Row],[pledged]]/Table1[[#This Row],[goal]]</f>
        <v>1.0261176470588236</v>
      </c>
      <c r="Q3018" s="12">
        <f>Table1[[#This Row],[pledged]]/Table1[[#This Row],[backers_count]]</f>
        <v>242.27777777777777</v>
      </c>
      <c r="R3018" t="s">
        <v>8317</v>
      </c>
      <c r="S3018" t="s">
        <v>8357</v>
      </c>
      <c r="T3018" s="17">
        <f>(((Table1[[#This Row],[launched_at]]/60)/60)/24)+DATE(1970,1,1)</f>
        <v>41778.548055555555</v>
      </c>
      <c r="U3018" s="17">
        <f>(((Table1[[#This Row],[deadline]]/60)/60)/24)+DATE(1970,1,1)</f>
        <v>41838.548055555555</v>
      </c>
    </row>
    <row r="3019" spans="1:21">
      <c r="A3019">
        <v>3017</v>
      </c>
      <c r="B3019" s="3" t="s">
        <v>3017</v>
      </c>
      <c r="C3019" s="3" t="s">
        <v>7127</v>
      </c>
      <c r="D3019" t="str" cm="1">
        <f t="array" ref="D30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019">
        <v>22000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 s="6">
        <f>Table1[[#This Row],[pledged]]/Table1[[#This Row],[goal]]</f>
        <v>1.0584090909090909</v>
      </c>
      <c r="Q3019" s="12">
        <f>Table1[[#This Row],[pledged]]/Table1[[#This Row],[backers_count]]</f>
        <v>146.44654088050314</v>
      </c>
      <c r="R3019" t="s">
        <v>8317</v>
      </c>
      <c r="S3019" t="s">
        <v>8357</v>
      </c>
      <c r="T3019" s="17">
        <f>(((Table1[[#This Row],[launched_at]]/60)/60)/24)+DATE(1970,1,1)</f>
        <v>41841.850034722222</v>
      </c>
      <c r="U3019" s="17">
        <f>(((Table1[[#This Row],[deadline]]/60)/60)/24)+DATE(1970,1,1)</f>
        <v>41871.850034722222</v>
      </c>
    </row>
    <row r="3020" spans="1:21">
      <c r="A3020">
        <v>3018</v>
      </c>
      <c r="B3020" s="3" t="s">
        <v>3018</v>
      </c>
      <c r="C3020" s="3" t="s">
        <v>7128</v>
      </c>
      <c r="D3020" t="str" cm="1">
        <f t="array" ref="D30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20">
        <v>4200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 s="6">
        <f>Table1[[#This Row],[pledged]]/Table1[[#This Row],[goal]]</f>
        <v>1.0071428571428571</v>
      </c>
      <c r="Q3020" s="12">
        <f>Table1[[#This Row],[pledged]]/Table1[[#This Row],[backers_count]]</f>
        <v>103.17073170731707</v>
      </c>
      <c r="R3020" t="s">
        <v>8317</v>
      </c>
      <c r="S3020" t="s">
        <v>8357</v>
      </c>
      <c r="T3020" s="17">
        <f>(((Table1[[#This Row],[launched_at]]/60)/60)/24)+DATE(1970,1,1)</f>
        <v>42163.29833333334</v>
      </c>
      <c r="U3020" s="17">
        <f>(((Table1[[#This Row],[deadline]]/60)/60)/24)+DATE(1970,1,1)</f>
        <v>42205.916666666672</v>
      </c>
    </row>
    <row r="3021" spans="1:21">
      <c r="A3021">
        <v>3019</v>
      </c>
      <c r="B3021" s="3" t="s">
        <v>3019</v>
      </c>
      <c r="C3021" s="3" t="s">
        <v>7129</v>
      </c>
      <c r="D3021" t="str" cm="1">
        <f t="array" ref="D30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021">
        <v>15000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 s="6">
        <f>Table1[[#This Row],[pledged]]/Table1[[#This Row],[goal]]</f>
        <v>1.2123333333333333</v>
      </c>
      <c r="Q3021" s="12">
        <f>Table1[[#This Row],[pledged]]/Table1[[#This Row],[backers_count]]</f>
        <v>80.464601769911511</v>
      </c>
      <c r="R3021" t="s">
        <v>8317</v>
      </c>
      <c r="S3021" t="s">
        <v>8357</v>
      </c>
      <c r="T3021" s="17">
        <f>(((Table1[[#This Row],[launched_at]]/60)/60)/24)+DATE(1970,1,1)</f>
        <v>41758.833564814813</v>
      </c>
      <c r="U3021" s="17">
        <f>(((Table1[[#This Row],[deadline]]/60)/60)/24)+DATE(1970,1,1)</f>
        <v>41786.125</v>
      </c>
    </row>
    <row r="3022" spans="1:21">
      <c r="A3022">
        <v>3020</v>
      </c>
      <c r="B3022" s="3" t="s">
        <v>3020</v>
      </c>
      <c r="C3022" s="3" t="s">
        <v>7130</v>
      </c>
      <c r="D3022" t="str" cm="1">
        <f t="array" ref="D30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022">
        <v>7000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 s="6">
        <f>Table1[[#This Row],[pledged]]/Table1[[#This Row],[goal]]</f>
        <v>1.0057142857142858</v>
      </c>
      <c r="Q3022" s="12">
        <f>Table1[[#This Row],[pledged]]/Table1[[#This Row],[backers_count]]</f>
        <v>234.66666666666666</v>
      </c>
      <c r="R3022" t="s">
        <v>8317</v>
      </c>
      <c r="S3022" t="s">
        <v>8357</v>
      </c>
      <c r="T3022" s="17">
        <f>(((Table1[[#This Row],[launched_at]]/60)/60)/24)+DATE(1970,1,1)</f>
        <v>42170.846446759257</v>
      </c>
      <c r="U3022" s="17">
        <f>(((Table1[[#This Row],[deadline]]/60)/60)/24)+DATE(1970,1,1)</f>
        <v>42230.846446759257</v>
      </c>
    </row>
    <row r="3023" spans="1:21">
      <c r="A3023">
        <v>3021</v>
      </c>
      <c r="B3023" s="3" t="s">
        <v>3021</v>
      </c>
      <c r="C3023" s="3" t="s">
        <v>7131</v>
      </c>
      <c r="D3023" t="str" cm="1">
        <f t="array" ref="D30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23">
        <v>4500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 s="6">
        <f>Table1[[#This Row],[pledged]]/Table1[[#This Row],[goal]]</f>
        <v>1.1602222222222223</v>
      </c>
      <c r="Q3023" s="12">
        <f>Table1[[#This Row],[pledged]]/Table1[[#This Row],[backers_count]]</f>
        <v>50.689320388349515</v>
      </c>
      <c r="R3023" t="s">
        <v>8317</v>
      </c>
      <c r="S3023" t="s">
        <v>8357</v>
      </c>
      <c r="T3023" s="17">
        <f>(((Table1[[#This Row],[launched_at]]/60)/60)/24)+DATE(1970,1,1)</f>
        <v>42660.618854166663</v>
      </c>
      <c r="U3023" s="17">
        <f>(((Table1[[#This Row],[deadline]]/60)/60)/24)+DATE(1970,1,1)</f>
        <v>42696.249305555553</v>
      </c>
    </row>
    <row r="3024" spans="1:21">
      <c r="A3024">
        <v>3022</v>
      </c>
      <c r="B3024" s="3" t="s">
        <v>3022</v>
      </c>
      <c r="C3024" s="3" t="s">
        <v>7132</v>
      </c>
      <c r="D3024" t="str" cm="1">
        <f t="array" ref="D30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024">
        <v>10000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 s="6">
        <f>Table1[[#This Row],[pledged]]/Table1[[#This Row],[goal]]</f>
        <v>1.0087999999999999</v>
      </c>
      <c r="Q3024" s="12">
        <f>Table1[[#This Row],[pledged]]/Table1[[#This Row],[backers_count]]</f>
        <v>162.70967741935485</v>
      </c>
      <c r="R3024" t="s">
        <v>8317</v>
      </c>
      <c r="S3024" t="s">
        <v>8357</v>
      </c>
      <c r="T3024" s="17">
        <f>(((Table1[[#This Row],[launched_at]]/60)/60)/24)+DATE(1970,1,1)</f>
        <v>42564.95380787037</v>
      </c>
      <c r="U3024" s="17">
        <f>(((Table1[[#This Row],[deadline]]/60)/60)/24)+DATE(1970,1,1)</f>
        <v>42609.95380787037</v>
      </c>
    </row>
    <row r="3025" spans="1:21">
      <c r="A3025">
        <v>3023</v>
      </c>
      <c r="B3025" s="3" t="s">
        <v>3023</v>
      </c>
      <c r="C3025" s="3" t="s">
        <v>7133</v>
      </c>
      <c r="D3025" t="str" cm="1">
        <f t="array" ref="D30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025">
        <v>700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 s="6">
        <f>Table1[[#This Row],[pledged]]/Table1[[#This Row],[goal]]</f>
        <v>1.03</v>
      </c>
      <c r="Q3025" s="12">
        <f>Table1[[#This Row],[pledged]]/Table1[[#This Row],[backers_count]]</f>
        <v>120.16666666666667</v>
      </c>
      <c r="R3025" t="s">
        <v>8317</v>
      </c>
      <c r="S3025" t="s">
        <v>8357</v>
      </c>
      <c r="T3025" s="17">
        <f>(((Table1[[#This Row],[launched_at]]/60)/60)/24)+DATE(1970,1,1)</f>
        <v>42121.675763888896</v>
      </c>
      <c r="U3025" s="17">
        <f>(((Table1[[#This Row],[deadline]]/60)/60)/24)+DATE(1970,1,1)</f>
        <v>42166.675763888896</v>
      </c>
    </row>
    <row r="3026" spans="1:21">
      <c r="A3026">
        <v>3024</v>
      </c>
      <c r="B3026" s="3" t="s">
        <v>3024</v>
      </c>
      <c r="C3026" s="3" t="s">
        <v>7134</v>
      </c>
      <c r="D3026" t="str" cm="1">
        <f t="array" ref="D30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026">
        <v>5000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 s="6">
        <f>Table1[[#This Row],[pledged]]/Table1[[#This Row],[goal]]</f>
        <v>2.4641999999999999</v>
      </c>
      <c r="Q3026" s="12">
        <f>Table1[[#This Row],[pledged]]/Table1[[#This Row],[backers_count]]</f>
        <v>67.697802197802204</v>
      </c>
      <c r="R3026" t="s">
        <v>8317</v>
      </c>
      <c r="S3026" t="s">
        <v>8357</v>
      </c>
      <c r="T3026" s="17">
        <f>(((Table1[[#This Row],[launched_at]]/60)/60)/24)+DATE(1970,1,1)</f>
        <v>41158.993923611109</v>
      </c>
      <c r="U3026" s="17">
        <f>(((Table1[[#This Row],[deadline]]/60)/60)/24)+DATE(1970,1,1)</f>
        <v>41188.993923611109</v>
      </c>
    </row>
    <row r="3027" spans="1:21">
      <c r="A3027">
        <v>3025</v>
      </c>
      <c r="B3027" s="3" t="s">
        <v>3025</v>
      </c>
      <c r="C3027" s="3" t="s">
        <v>7135</v>
      </c>
      <c r="D3027" t="str" cm="1">
        <f t="array" ref="D30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27">
        <v>2500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 s="6">
        <f>Table1[[#This Row],[pledged]]/Table1[[#This Row],[goal]]</f>
        <v>3.0219999999999998</v>
      </c>
      <c r="Q3027" s="12">
        <f>Table1[[#This Row],[pledged]]/Table1[[#This Row],[backers_count]]</f>
        <v>52.103448275862071</v>
      </c>
      <c r="R3027" t="s">
        <v>8317</v>
      </c>
      <c r="S3027" t="s">
        <v>8357</v>
      </c>
      <c r="T3027" s="17">
        <f>(((Table1[[#This Row],[launched_at]]/60)/60)/24)+DATE(1970,1,1)</f>
        <v>41761.509409722225</v>
      </c>
      <c r="U3027" s="17">
        <f>(((Table1[[#This Row],[deadline]]/60)/60)/24)+DATE(1970,1,1)</f>
        <v>41789.666666666664</v>
      </c>
    </row>
    <row r="3028" spans="1:21">
      <c r="A3028">
        <v>3026</v>
      </c>
      <c r="B3028" s="3" t="s">
        <v>3026</v>
      </c>
      <c r="C3028" s="3" t="s">
        <v>7136</v>
      </c>
      <c r="D3028" t="str" cm="1">
        <f t="array" ref="D30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028">
        <v>900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 s="6">
        <f>Table1[[#This Row],[pledged]]/Table1[[#This Row],[goal]]</f>
        <v>1.4333333333333333</v>
      </c>
      <c r="Q3028" s="12">
        <f>Table1[[#This Row],[pledged]]/Table1[[#This Row],[backers_count]]</f>
        <v>51.6</v>
      </c>
      <c r="R3028" t="s">
        <v>8317</v>
      </c>
      <c r="S3028" t="s">
        <v>8357</v>
      </c>
      <c r="T3028" s="17">
        <f>(((Table1[[#This Row],[launched_at]]/60)/60)/24)+DATE(1970,1,1)</f>
        <v>42783.459398148145</v>
      </c>
      <c r="U3028" s="17">
        <f>(((Table1[[#This Row],[deadline]]/60)/60)/24)+DATE(1970,1,1)</f>
        <v>42797.459398148145</v>
      </c>
    </row>
    <row r="3029" spans="1:21">
      <c r="A3029">
        <v>3027</v>
      </c>
      <c r="B3029" s="3" t="s">
        <v>3027</v>
      </c>
      <c r="C3029" s="3" t="s">
        <v>7137</v>
      </c>
      <c r="D3029" t="str" cm="1">
        <f t="array" ref="D30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3029">
        <v>40000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 s="6">
        <f>Table1[[#This Row],[pledged]]/Table1[[#This Row],[goal]]</f>
        <v>1.3144</v>
      </c>
      <c r="Q3029" s="12">
        <f>Table1[[#This Row],[pledged]]/Table1[[#This Row],[backers_count]]</f>
        <v>164.3</v>
      </c>
      <c r="R3029" t="s">
        <v>8317</v>
      </c>
      <c r="S3029" t="s">
        <v>8357</v>
      </c>
      <c r="T3029" s="17">
        <f>(((Table1[[#This Row],[launched_at]]/60)/60)/24)+DATE(1970,1,1)</f>
        <v>42053.704293981486</v>
      </c>
      <c r="U3029" s="17">
        <f>(((Table1[[#This Row],[deadline]]/60)/60)/24)+DATE(1970,1,1)</f>
        <v>42083.662627314814</v>
      </c>
    </row>
    <row r="3030" spans="1:21">
      <c r="A3030">
        <v>3028</v>
      </c>
      <c r="B3030" s="3" t="s">
        <v>3028</v>
      </c>
      <c r="C3030" s="3" t="s">
        <v>7138</v>
      </c>
      <c r="D3030" t="str" cm="1">
        <f t="array" ref="D30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030">
        <v>5000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 s="6">
        <f>Table1[[#This Row],[pledged]]/Table1[[#This Row],[goal]]</f>
        <v>1.6801999999999999</v>
      </c>
      <c r="Q3030" s="12">
        <f>Table1[[#This Row],[pledged]]/Table1[[#This Row],[backers_count]]</f>
        <v>84.858585858585855</v>
      </c>
      <c r="R3030" t="s">
        <v>8317</v>
      </c>
      <c r="S3030" t="s">
        <v>8357</v>
      </c>
      <c r="T3030" s="17">
        <f>(((Table1[[#This Row],[launched_at]]/60)/60)/24)+DATE(1970,1,1)</f>
        <v>42567.264178240745</v>
      </c>
      <c r="U3030" s="17">
        <f>(((Table1[[#This Row],[deadline]]/60)/60)/24)+DATE(1970,1,1)</f>
        <v>42597.264178240745</v>
      </c>
    </row>
    <row r="3031" spans="1:21">
      <c r="A3031">
        <v>3029</v>
      </c>
      <c r="B3031" s="3" t="s">
        <v>3029</v>
      </c>
      <c r="C3031" s="3" t="s">
        <v>7139</v>
      </c>
      <c r="D3031" t="str" cm="1">
        <f t="array" ref="D30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3031">
        <v>30000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 s="6">
        <f>Table1[[#This Row],[pledged]]/Table1[[#This Row],[goal]]</f>
        <v>1.0967666666666667</v>
      </c>
      <c r="Q3031" s="12">
        <f>Table1[[#This Row],[pledged]]/Table1[[#This Row],[backers_count]]</f>
        <v>94.548850574712645</v>
      </c>
      <c r="R3031" t="s">
        <v>8317</v>
      </c>
      <c r="S3031" t="s">
        <v>8357</v>
      </c>
      <c r="T3031" s="17">
        <f>(((Table1[[#This Row],[launched_at]]/60)/60)/24)+DATE(1970,1,1)</f>
        <v>41932.708877314813</v>
      </c>
      <c r="U3031" s="17">
        <f>(((Table1[[#This Row],[deadline]]/60)/60)/24)+DATE(1970,1,1)</f>
        <v>41961.190972222219</v>
      </c>
    </row>
    <row r="3032" spans="1:21">
      <c r="A3032">
        <v>3030</v>
      </c>
      <c r="B3032" s="3" t="s">
        <v>3030</v>
      </c>
      <c r="C3032" s="3" t="s">
        <v>7140</v>
      </c>
      <c r="D3032" t="str" cm="1">
        <f t="array" ref="D30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32">
        <v>1750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 s="6">
        <f>Table1[[#This Row],[pledged]]/Table1[[#This Row],[goal]]</f>
        <v>1.0668571428571429</v>
      </c>
      <c r="Q3032" s="12">
        <f>Table1[[#This Row],[pledged]]/Table1[[#This Row],[backers_count]]</f>
        <v>45.536585365853661</v>
      </c>
      <c r="R3032" t="s">
        <v>8317</v>
      </c>
      <c r="S3032" t="s">
        <v>8357</v>
      </c>
      <c r="T3032" s="17">
        <f>(((Table1[[#This Row],[launched_at]]/60)/60)/24)+DATE(1970,1,1)</f>
        <v>42233.747349537036</v>
      </c>
      <c r="U3032" s="17">
        <f>(((Table1[[#This Row],[deadline]]/60)/60)/24)+DATE(1970,1,1)</f>
        <v>42263.747349537036</v>
      </c>
    </row>
    <row r="3033" spans="1:21" ht="43.2">
      <c r="A3033">
        <v>3031</v>
      </c>
      <c r="B3033" s="3" t="s">
        <v>3031</v>
      </c>
      <c r="C3033" s="3" t="s">
        <v>7141</v>
      </c>
      <c r="D3033" t="str" cm="1">
        <f t="array" ref="D30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33">
        <v>1500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 s="6">
        <f>Table1[[#This Row],[pledged]]/Table1[[#This Row],[goal]]</f>
        <v>1</v>
      </c>
      <c r="Q3033" s="12">
        <f>Table1[[#This Row],[pledged]]/Table1[[#This Row],[backers_count]]</f>
        <v>51.724137931034484</v>
      </c>
      <c r="R3033" t="s">
        <v>8317</v>
      </c>
      <c r="S3033" t="s">
        <v>8357</v>
      </c>
      <c r="T3033" s="17">
        <f>(((Table1[[#This Row],[launched_at]]/60)/60)/24)+DATE(1970,1,1)</f>
        <v>42597.882488425923</v>
      </c>
      <c r="U3033" s="17">
        <f>(((Table1[[#This Row],[deadline]]/60)/60)/24)+DATE(1970,1,1)</f>
        <v>42657.882488425923</v>
      </c>
    </row>
    <row r="3034" spans="1:21">
      <c r="A3034">
        <v>3032</v>
      </c>
      <c r="B3034" s="3" t="s">
        <v>3032</v>
      </c>
      <c r="C3034" s="3" t="s">
        <v>7142</v>
      </c>
      <c r="D3034" t="str" cm="1">
        <f t="array" ref="D30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34">
        <v>1000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 s="6">
        <f>Table1[[#This Row],[pledged]]/Table1[[#This Row],[goal]]</f>
        <v>1.272</v>
      </c>
      <c r="Q3034" s="12">
        <f>Table1[[#This Row],[pledged]]/Table1[[#This Row],[backers_count]]</f>
        <v>50.88</v>
      </c>
      <c r="R3034" t="s">
        <v>8317</v>
      </c>
      <c r="S3034" t="s">
        <v>8357</v>
      </c>
      <c r="T3034" s="17">
        <f>(((Table1[[#This Row],[launched_at]]/60)/60)/24)+DATE(1970,1,1)</f>
        <v>42228.044664351852</v>
      </c>
      <c r="U3034" s="17">
        <f>(((Table1[[#This Row],[deadline]]/60)/60)/24)+DATE(1970,1,1)</f>
        <v>42258.044664351852</v>
      </c>
    </row>
    <row r="3035" spans="1:21">
      <c r="A3035">
        <v>3033</v>
      </c>
      <c r="B3035" s="3" t="s">
        <v>3033</v>
      </c>
      <c r="C3035" s="3" t="s">
        <v>7143</v>
      </c>
      <c r="D3035" t="str" cm="1">
        <f t="array" ref="D30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35">
        <v>3000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 s="6">
        <f>Table1[[#This Row],[pledged]]/Table1[[#This Row],[goal]]</f>
        <v>1.4653333333333334</v>
      </c>
      <c r="Q3035" s="12">
        <f>Table1[[#This Row],[pledged]]/Table1[[#This Row],[backers_count]]</f>
        <v>191.13043478260869</v>
      </c>
      <c r="R3035" t="s">
        <v>8317</v>
      </c>
      <c r="S3035" t="s">
        <v>8357</v>
      </c>
      <c r="T3035" s="17">
        <f>(((Table1[[#This Row],[launched_at]]/60)/60)/24)+DATE(1970,1,1)</f>
        <v>42570.110243055555</v>
      </c>
      <c r="U3035" s="17">
        <f>(((Table1[[#This Row],[deadline]]/60)/60)/24)+DATE(1970,1,1)</f>
        <v>42600.110243055555</v>
      </c>
    </row>
    <row r="3036" spans="1:21" ht="43.2">
      <c r="A3036">
        <v>3034</v>
      </c>
      <c r="B3036" s="3" t="s">
        <v>3034</v>
      </c>
      <c r="C3036" s="3" t="s">
        <v>7144</v>
      </c>
      <c r="D3036" t="str" cm="1">
        <f t="array" ref="D30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036">
        <v>100000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 s="6">
        <f>Table1[[#This Row],[pledged]]/Table1[[#This Row],[goal]]</f>
        <v>1.1253599999999999</v>
      </c>
      <c r="Q3036" s="12">
        <f>Table1[[#This Row],[pledged]]/Table1[[#This Row],[backers_count]]</f>
        <v>89.314285714285717</v>
      </c>
      <c r="R3036" t="s">
        <v>8317</v>
      </c>
      <c r="S3036" t="s">
        <v>8357</v>
      </c>
      <c r="T3036" s="17">
        <f>(((Table1[[#This Row],[launched_at]]/60)/60)/24)+DATE(1970,1,1)</f>
        <v>42644.535358796296</v>
      </c>
      <c r="U3036" s="17">
        <f>(((Table1[[#This Row],[deadline]]/60)/60)/24)+DATE(1970,1,1)</f>
        <v>42675.165972222225</v>
      </c>
    </row>
    <row r="3037" spans="1:21">
      <c r="A3037">
        <v>3035</v>
      </c>
      <c r="B3037" s="3" t="s">
        <v>3035</v>
      </c>
      <c r="C3037" s="3" t="s">
        <v>7145</v>
      </c>
      <c r="D3037" t="str" cm="1">
        <f t="array" ref="D30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037">
        <v>25000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 s="6">
        <f>Table1[[#This Row],[pledged]]/Table1[[#This Row],[goal]]</f>
        <v>1.0878684000000001</v>
      </c>
      <c r="Q3037" s="12">
        <f>Table1[[#This Row],[pledged]]/Table1[[#This Row],[backers_count]]</f>
        <v>88.588631921824103</v>
      </c>
      <c r="R3037" t="s">
        <v>8317</v>
      </c>
      <c r="S3037" t="s">
        <v>8357</v>
      </c>
      <c r="T3037" s="17">
        <f>(((Table1[[#This Row],[launched_at]]/60)/60)/24)+DATE(1970,1,1)</f>
        <v>41368.560289351852</v>
      </c>
      <c r="U3037" s="17">
        <f>(((Table1[[#This Row],[deadline]]/60)/60)/24)+DATE(1970,1,1)</f>
        <v>41398.560289351852</v>
      </c>
    </row>
    <row r="3038" spans="1:21">
      <c r="A3038">
        <v>3036</v>
      </c>
      <c r="B3038" s="3" t="s">
        <v>3036</v>
      </c>
      <c r="C3038" s="3" t="s">
        <v>7146</v>
      </c>
      <c r="D3038" t="str" cm="1">
        <f t="array" ref="D30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038">
        <v>25000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 s="6">
        <f>Table1[[#This Row],[pledged]]/Table1[[#This Row],[goal]]</f>
        <v>1.26732</v>
      </c>
      <c r="Q3038" s="12">
        <f>Table1[[#This Row],[pledged]]/Table1[[#This Row],[backers_count]]</f>
        <v>96.300911854103347</v>
      </c>
      <c r="R3038" t="s">
        <v>8317</v>
      </c>
      <c r="S3038" t="s">
        <v>8357</v>
      </c>
      <c r="T3038" s="17">
        <f>(((Table1[[#This Row],[launched_at]]/60)/60)/24)+DATE(1970,1,1)</f>
        <v>41466.785231481481</v>
      </c>
      <c r="U3038" s="17">
        <f>(((Table1[[#This Row],[deadline]]/60)/60)/24)+DATE(1970,1,1)</f>
        <v>41502.499305555553</v>
      </c>
    </row>
    <row r="3039" spans="1:21" ht="28.8">
      <c r="A3039">
        <v>3037</v>
      </c>
      <c r="B3039" s="3" t="s">
        <v>3037</v>
      </c>
      <c r="C3039" s="3" t="s">
        <v>7147</v>
      </c>
      <c r="D3039" t="str" cm="1">
        <f t="array" ref="D30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039">
        <v>500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 s="6">
        <f>Table1[[#This Row],[pledged]]/Table1[[#This Row],[goal]]</f>
        <v>2.1320000000000001</v>
      </c>
      <c r="Q3039" s="12">
        <f>Table1[[#This Row],[pledged]]/Table1[[#This Row],[backers_count]]</f>
        <v>33.3125</v>
      </c>
      <c r="R3039" t="s">
        <v>8317</v>
      </c>
      <c r="S3039" t="s">
        <v>8357</v>
      </c>
      <c r="T3039" s="17">
        <f>(((Table1[[#This Row],[launched_at]]/60)/60)/24)+DATE(1970,1,1)</f>
        <v>40378.893206018518</v>
      </c>
      <c r="U3039" s="17">
        <f>(((Table1[[#This Row],[deadline]]/60)/60)/24)+DATE(1970,1,1)</f>
        <v>40453.207638888889</v>
      </c>
    </row>
    <row r="3040" spans="1:21">
      <c r="A3040">
        <v>3038</v>
      </c>
      <c r="B3040" s="3" t="s">
        <v>3038</v>
      </c>
      <c r="C3040" s="3" t="s">
        <v>7148</v>
      </c>
      <c r="D3040" t="str" cm="1">
        <f t="array" ref="D30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40">
        <v>1000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 s="6">
        <f>Table1[[#This Row],[pledged]]/Table1[[#This Row],[goal]]</f>
        <v>1.0049999999999999</v>
      </c>
      <c r="Q3040" s="12">
        <f>Table1[[#This Row],[pledged]]/Table1[[#This Row],[backers_count]]</f>
        <v>37.222222222222221</v>
      </c>
      <c r="R3040" t="s">
        <v>8317</v>
      </c>
      <c r="S3040" t="s">
        <v>8357</v>
      </c>
      <c r="T3040" s="17">
        <f>(((Table1[[#This Row],[launched_at]]/60)/60)/24)+DATE(1970,1,1)</f>
        <v>42373.252280092594</v>
      </c>
      <c r="U3040" s="17">
        <f>(((Table1[[#This Row],[deadline]]/60)/60)/24)+DATE(1970,1,1)</f>
        <v>42433.252280092594</v>
      </c>
    </row>
    <row r="3041" spans="1:21">
      <c r="A3041">
        <v>3039</v>
      </c>
      <c r="B3041" s="3" t="s">
        <v>3039</v>
      </c>
      <c r="C3041" s="3" t="s">
        <v>7149</v>
      </c>
      <c r="D3041" t="str" cm="1">
        <f t="array" ref="D30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041">
        <v>20000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 s="6">
        <f>Table1[[#This Row],[pledged]]/Table1[[#This Row],[goal]]</f>
        <v>1.0871389999999999</v>
      </c>
      <c r="Q3041" s="12">
        <f>Table1[[#This Row],[pledged]]/Table1[[#This Row],[backers_count]]</f>
        <v>92.130423728813554</v>
      </c>
      <c r="R3041" t="s">
        <v>8317</v>
      </c>
      <c r="S3041" t="s">
        <v>8357</v>
      </c>
      <c r="T3041" s="17">
        <f>(((Table1[[#This Row],[launched_at]]/60)/60)/24)+DATE(1970,1,1)</f>
        <v>41610.794421296298</v>
      </c>
      <c r="U3041" s="17">
        <f>(((Table1[[#This Row],[deadline]]/60)/60)/24)+DATE(1970,1,1)</f>
        <v>41637.332638888889</v>
      </c>
    </row>
    <row r="3042" spans="1:21">
      <c r="A3042">
        <v>3040</v>
      </c>
      <c r="B3042" s="3" t="s">
        <v>3040</v>
      </c>
      <c r="C3042" s="3" t="s">
        <v>7150</v>
      </c>
      <c r="D3042" t="str" cm="1">
        <f t="array" ref="D30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42">
        <v>3000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 s="6">
        <f>Table1[[#This Row],[pledged]]/Table1[[#This Row],[goal]]</f>
        <v>1.075</v>
      </c>
      <c r="Q3042" s="12">
        <f>Table1[[#This Row],[pledged]]/Table1[[#This Row],[backers_count]]</f>
        <v>76.785714285714292</v>
      </c>
      <c r="R3042" t="s">
        <v>8317</v>
      </c>
      <c r="S3042" t="s">
        <v>8357</v>
      </c>
      <c r="T3042" s="17">
        <f>(((Table1[[#This Row],[launched_at]]/60)/60)/24)+DATE(1970,1,1)</f>
        <v>42177.791909722218</v>
      </c>
      <c r="U3042" s="17">
        <f>(((Table1[[#This Row],[deadline]]/60)/60)/24)+DATE(1970,1,1)</f>
        <v>42181.958333333328</v>
      </c>
    </row>
    <row r="3043" spans="1:21">
      <c r="A3043">
        <v>3041</v>
      </c>
      <c r="B3043" s="3" t="s">
        <v>3041</v>
      </c>
      <c r="C3043" s="3" t="s">
        <v>7151</v>
      </c>
      <c r="D3043" t="str" cm="1">
        <f t="array" ref="D30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043">
        <v>8300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 s="6">
        <f>Table1[[#This Row],[pledged]]/Table1[[#This Row],[goal]]</f>
        <v>1.1048192771084338</v>
      </c>
      <c r="Q3043" s="12">
        <f>Table1[[#This Row],[pledged]]/Table1[[#This Row],[backers_count]]</f>
        <v>96.526315789473685</v>
      </c>
      <c r="R3043" t="s">
        <v>8317</v>
      </c>
      <c r="S3043" t="s">
        <v>8357</v>
      </c>
      <c r="T3043" s="17">
        <f>(((Table1[[#This Row],[launched_at]]/60)/60)/24)+DATE(1970,1,1)</f>
        <v>42359.868611111116</v>
      </c>
      <c r="U3043" s="17">
        <f>(((Table1[[#This Row],[deadline]]/60)/60)/24)+DATE(1970,1,1)</f>
        <v>42389.868611111116</v>
      </c>
    </row>
    <row r="3044" spans="1:21">
      <c r="A3044">
        <v>3042</v>
      </c>
      <c r="B3044" s="3" t="s">
        <v>3042</v>
      </c>
      <c r="C3044" s="3" t="s">
        <v>7152</v>
      </c>
      <c r="D3044" t="str" cm="1">
        <f t="array" ref="D30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44">
        <v>1500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 s="6">
        <f>Table1[[#This Row],[pledged]]/Table1[[#This Row],[goal]]</f>
        <v>1.28</v>
      </c>
      <c r="Q3044" s="12">
        <f>Table1[[#This Row],[pledged]]/Table1[[#This Row],[backers_count]]</f>
        <v>51.891891891891895</v>
      </c>
      <c r="R3044" t="s">
        <v>8317</v>
      </c>
      <c r="S3044" t="s">
        <v>8357</v>
      </c>
      <c r="T3044" s="17">
        <f>(((Table1[[#This Row],[launched_at]]/60)/60)/24)+DATE(1970,1,1)</f>
        <v>42253.688043981485</v>
      </c>
      <c r="U3044" s="17">
        <f>(((Table1[[#This Row],[deadline]]/60)/60)/24)+DATE(1970,1,1)</f>
        <v>42283.688043981485</v>
      </c>
    </row>
    <row r="3045" spans="1:21">
      <c r="A3045">
        <v>3043</v>
      </c>
      <c r="B3045" s="3" t="s">
        <v>3043</v>
      </c>
      <c r="C3045" s="3" t="s">
        <v>7153</v>
      </c>
      <c r="D3045" t="str" cm="1">
        <f t="array" ref="D30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045">
        <v>15000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 s="6">
        <f>Table1[[#This Row],[pledged]]/Table1[[#This Row],[goal]]</f>
        <v>1.1000666666666667</v>
      </c>
      <c r="Q3045" s="12">
        <f>Table1[[#This Row],[pledged]]/Table1[[#This Row],[backers_count]]</f>
        <v>128.9140625</v>
      </c>
      <c r="R3045" t="s">
        <v>8317</v>
      </c>
      <c r="S3045" t="s">
        <v>8357</v>
      </c>
      <c r="T3045" s="17">
        <f>(((Table1[[#This Row],[launched_at]]/60)/60)/24)+DATE(1970,1,1)</f>
        <v>42083.070590277777</v>
      </c>
      <c r="U3045" s="17">
        <f>(((Table1[[#This Row],[deadline]]/60)/60)/24)+DATE(1970,1,1)</f>
        <v>42110.118055555555</v>
      </c>
    </row>
    <row r="3046" spans="1:21">
      <c r="A3046">
        <v>3044</v>
      </c>
      <c r="B3046" s="3" t="s">
        <v>3044</v>
      </c>
      <c r="C3046" s="3" t="s">
        <v>7154</v>
      </c>
      <c r="D3046" t="str" cm="1">
        <f t="array" ref="D30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046">
        <v>12000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 s="6">
        <f>Table1[[#This Row],[pledged]]/Table1[[#This Row],[goal]]</f>
        <v>1.0934166666666667</v>
      </c>
      <c r="Q3046" s="12">
        <f>Table1[[#This Row],[pledged]]/Table1[[#This Row],[backers_count]]</f>
        <v>84.108974358974365</v>
      </c>
      <c r="R3046" t="s">
        <v>8317</v>
      </c>
      <c r="S3046" t="s">
        <v>8357</v>
      </c>
      <c r="T3046" s="17">
        <f>(((Table1[[#This Row],[launched_at]]/60)/60)/24)+DATE(1970,1,1)</f>
        <v>42387.7268287037</v>
      </c>
      <c r="U3046" s="17">
        <f>(((Table1[[#This Row],[deadline]]/60)/60)/24)+DATE(1970,1,1)</f>
        <v>42402.7268287037</v>
      </c>
    </row>
    <row r="3047" spans="1:21">
      <c r="A3047">
        <v>3045</v>
      </c>
      <c r="B3047" s="3" t="s">
        <v>3045</v>
      </c>
      <c r="C3047" s="3" t="s">
        <v>7155</v>
      </c>
      <c r="D3047" t="str" cm="1">
        <f t="array" ref="D30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47">
        <v>4000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 s="6">
        <f>Table1[[#This Row],[pledged]]/Table1[[#This Row],[goal]]</f>
        <v>1.3270650000000002</v>
      </c>
      <c r="Q3047" s="12">
        <f>Table1[[#This Row],[pledged]]/Table1[[#This Row],[backers_count]]</f>
        <v>82.941562500000003</v>
      </c>
      <c r="R3047" t="s">
        <v>8317</v>
      </c>
      <c r="S3047" t="s">
        <v>8357</v>
      </c>
      <c r="T3047" s="17">
        <f>(((Table1[[#This Row],[launched_at]]/60)/60)/24)+DATE(1970,1,1)</f>
        <v>41843.155729166669</v>
      </c>
      <c r="U3047" s="17">
        <f>(((Table1[[#This Row],[deadline]]/60)/60)/24)+DATE(1970,1,1)</f>
        <v>41873.155729166669</v>
      </c>
    </row>
    <row r="3048" spans="1:21">
      <c r="A3048">
        <v>3046</v>
      </c>
      <c r="B3048" s="3" t="s">
        <v>3046</v>
      </c>
      <c r="C3048" s="3" t="s">
        <v>7156</v>
      </c>
      <c r="D3048" t="str" cm="1">
        <f t="array" ref="D30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048">
        <v>7900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 s="6">
        <f>Table1[[#This Row],[pledged]]/Table1[[#This Row],[goal]]</f>
        <v>1.9084810126582279</v>
      </c>
      <c r="Q3048" s="12">
        <f>Table1[[#This Row],[pledged]]/Table1[[#This Row],[backers_count]]</f>
        <v>259.94827586206895</v>
      </c>
      <c r="R3048" t="s">
        <v>8317</v>
      </c>
      <c r="S3048" t="s">
        <v>8357</v>
      </c>
      <c r="T3048" s="17">
        <f>(((Table1[[#This Row],[launched_at]]/60)/60)/24)+DATE(1970,1,1)</f>
        <v>41862.803078703706</v>
      </c>
      <c r="U3048" s="17">
        <f>(((Table1[[#This Row],[deadline]]/60)/60)/24)+DATE(1970,1,1)</f>
        <v>41892.202777777777</v>
      </c>
    </row>
    <row r="3049" spans="1:21">
      <c r="A3049">
        <v>3047</v>
      </c>
      <c r="B3049" s="3" t="s">
        <v>3047</v>
      </c>
      <c r="C3049" s="3" t="s">
        <v>7157</v>
      </c>
      <c r="D3049" t="str" cm="1">
        <f t="array" ref="D30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049">
        <v>500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 s="6">
        <f>Table1[[#This Row],[pledged]]/Table1[[#This Row],[goal]]</f>
        <v>1.49</v>
      </c>
      <c r="Q3049" s="12">
        <f>Table1[[#This Row],[pledged]]/Table1[[#This Row],[backers_count]]</f>
        <v>37.25</v>
      </c>
      <c r="R3049" t="s">
        <v>8317</v>
      </c>
      <c r="S3049" t="s">
        <v>8357</v>
      </c>
      <c r="T3049" s="17">
        <f>(((Table1[[#This Row],[launched_at]]/60)/60)/24)+DATE(1970,1,1)</f>
        <v>42443.989050925928</v>
      </c>
      <c r="U3049" s="17">
        <f>(((Table1[[#This Row],[deadline]]/60)/60)/24)+DATE(1970,1,1)</f>
        <v>42487.552777777775</v>
      </c>
    </row>
    <row r="3050" spans="1:21">
      <c r="A3050">
        <v>3048</v>
      </c>
      <c r="B3050" s="3" t="s">
        <v>3048</v>
      </c>
      <c r="C3050" s="3" t="s">
        <v>7158</v>
      </c>
      <c r="D3050" t="str" cm="1">
        <f t="array" ref="D30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050">
        <v>5000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 s="6">
        <f>Table1[[#This Row],[pledged]]/Table1[[#This Row],[goal]]</f>
        <v>1.6639999999999999</v>
      </c>
      <c r="Q3050" s="12">
        <f>Table1[[#This Row],[pledged]]/Table1[[#This Row],[backers_count]]</f>
        <v>177.02127659574469</v>
      </c>
      <c r="R3050" t="s">
        <v>8317</v>
      </c>
      <c r="S3050" t="s">
        <v>8357</v>
      </c>
      <c r="T3050" s="17">
        <f>(((Table1[[#This Row],[launched_at]]/60)/60)/24)+DATE(1970,1,1)</f>
        <v>41975.901180555549</v>
      </c>
      <c r="U3050" s="17">
        <f>(((Table1[[#This Row],[deadline]]/60)/60)/24)+DATE(1970,1,1)</f>
        <v>42004.890277777777</v>
      </c>
    </row>
    <row r="3051" spans="1:21">
      <c r="A3051">
        <v>3049</v>
      </c>
      <c r="B3051" s="3" t="s">
        <v>3049</v>
      </c>
      <c r="C3051" s="3" t="s">
        <v>7159</v>
      </c>
      <c r="D3051" t="str" cm="1">
        <f t="array" ref="D30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51">
        <v>3750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 s="6">
        <f>Table1[[#This Row],[pledged]]/Table1[[#This Row],[goal]]</f>
        <v>1.0666666666666667</v>
      </c>
      <c r="Q3051" s="12">
        <f>Table1[[#This Row],[pledged]]/Table1[[#This Row],[backers_count]]</f>
        <v>74.074074074074076</v>
      </c>
      <c r="R3051" t="s">
        <v>8317</v>
      </c>
      <c r="S3051" t="s">
        <v>8357</v>
      </c>
      <c r="T3051" s="17">
        <f>(((Table1[[#This Row],[launched_at]]/60)/60)/24)+DATE(1970,1,1)</f>
        <v>42139.014525462961</v>
      </c>
      <c r="U3051" s="17">
        <f>(((Table1[[#This Row],[deadline]]/60)/60)/24)+DATE(1970,1,1)</f>
        <v>42169.014525462961</v>
      </c>
    </row>
    <row r="3052" spans="1:21">
      <c r="A3052">
        <v>3050</v>
      </c>
      <c r="B3052" s="3" t="s">
        <v>3050</v>
      </c>
      <c r="C3052" s="3" t="s">
        <v>7160</v>
      </c>
      <c r="D3052" t="str" cm="1">
        <f t="array" ref="D30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052">
        <v>600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 s="6">
        <f>Table1[[#This Row],[pledged]]/Table1[[#This Row],[goal]]</f>
        <v>1.06</v>
      </c>
      <c r="Q3052" s="12">
        <f>Table1[[#This Row],[pledged]]/Table1[[#This Row],[backers_count]]</f>
        <v>70.666666666666671</v>
      </c>
      <c r="R3052" t="s">
        <v>8317</v>
      </c>
      <c r="S3052" t="s">
        <v>8357</v>
      </c>
      <c r="T3052" s="17">
        <f>(((Table1[[#This Row],[launched_at]]/60)/60)/24)+DATE(1970,1,1)</f>
        <v>42465.16851851852</v>
      </c>
      <c r="U3052" s="17">
        <f>(((Table1[[#This Row],[deadline]]/60)/60)/24)+DATE(1970,1,1)</f>
        <v>42495.16851851852</v>
      </c>
    </row>
    <row r="3053" spans="1:21">
      <c r="A3053">
        <v>3051</v>
      </c>
      <c r="B3053" s="3" t="s">
        <v>3051</v>
      </c>
      <c r="C3053" s="3" t="s">
        <v>7161</v>
      </c>
      <c r="D3053" t="str" cm="1">
        <f t="array" ref="D30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53">
        <v>3500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 s="6">
        <f>Table1[[#This Row],[pledged]]/Table1[[#This Row],[goal]]</f>
        <v>0.23628571428571429</v>
      </c>
      <c r="Q3053" s="12">
        <f>Table1[[#This Row],[pledged]]/Table1[[#This Row],[backers_count]]</f>
        <v>23.62857142857143</v>
      </c>
      <c r="R3053" t="s">
        <v>8317</v>
      </c>
      <c r="S3053" t="s">
        <v>8357</v>
      </c>
      <c r="T3053" s="17">
        <f>(((Table1[[#This Row],[launched_at]]/60)/60)/24)+DATE(1970,1,1)</f>
        <v>42744.416030092587</v>
      </c>
      <c r="U3053" s="17">
        <f>(((Table1[[#This Row],[deadline]]/60)/60)/24)+DATE(1970,1,1)</f>
        <v>42774.416030092587</v>
      </c>
    </row>
    <row r="3054" spans="1:21">
      <c r="A3054">
        <v>3052</v>
      </c>
      <c r="B3054" s="3" t="s">
        <v>3052</v>
      </c>
      <c r="C3054" s="3" t="s">
        <v>7162</v>
      </c>
      <c r="D3054" t="str" cm="1">
        <f t="array" ref="D30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054">
        <v>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 s="6">
        <f>Table1[[#This Row],[pledged]]/Table1[[#This Row],[goal]]</f>
        <v>1.5E-3</v>
      </c>
      <c r="Q3054" s="12">
        <f>Table1[[#This Row],[pledged]]/Table1[[#This Row],[backers_count]]</f>
        <v>37.5</v>
      </c>
      <c r="R3054" t="s">
        <v>8317</v>
      </c>
      <c r="S3054" t="s">
        <v>8357</v>
      </c>
      <c r="T3054" s="17">
        <f>(((Table1[[#This Row],[launched_at]]/60)/60)/24)+DATE(1970,1,1)</f>
        <v>42122.670069444444</v>
      </c>
      <c r="U3054" s="17">
        <f>(((Table1[[#This Row],[deadline]]/60)/60)/24)+DATE(1970,1,1)</f>
        <v>42152.665972222225</v>
      </c>
    </row>
    <row r="3055" spans="1:21">
      <c r="A3055">
        <v>3053</v>
      </c>
      <c r="B3055" s="3" t="s">
        <v>3053</v>
      </c>
      <c r="C3055" s="3" t="s">
        <v>7163</v>
      </c>
      <c r="D3055" t="str" cm="1">
        <f t="array" ref="D30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055">
        <v>10000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 s="6">
        <f>Table1[[#This Row],[pledged]]/Table1[[#This Row],[goal]]</f>
        <v>4.0000000000000001E-3</v>
      </c>
      <c r="Q3055" s="12">
        <f>Table1[[#This Row],[pledged]]/Table1[[#This Row],[backers_count]]</f>
        <v>13.333333333333334</v>
      </c>
      <c r="R3055" t="s">
        <v>8317</v>
      </c>
      <c r="S3055" t="s">
        <v>8357</v>
      </c>
      <c r="T3055" s="17">
        <f>(((Table1[[#This Row],[launched_at]]/60)/60)/24)+DATE(1970,1,1)</f>
        <v>41862.761724537035</v>
      </c>
      <c r="U3055" s="17">
        <f>(((Table1[[#This Row],[deadline]]/60)/60)/24)+DATE(1970,1,1)</f>
        <v>41914.165972222225</v>
      </c>
    </row>
    <row r="3056" spans="1:21">
      <c r="A3056">
        <v>3054</v>
      </c>
      <c r="B3056" s="3" t="s">
        <v>3054</v>
      </c>
      <c r="C3056" s="3" t="s">
        <v>7164</v>
      </c>
      <c r="D3056" t="str" cm="1">
        <f t="array" ref="D30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056">
        <v>300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 s="6">
        <f>Table1[[#This Row],[pledged]]/Table1[[#This Row],[goal]]</f>
        <v>0</v>
      </c>
      <c r="Q3056" s="12" t="e">
        <f>Table1[[#This Row],[pledged]]/Table1[[#This Row],[backers_count]]</f>
        <v>#DIV/0!</v>
      </c>
      <c r="R3056" t="s">
        <v>8317</v>
      </c>
      <c r="S3056" t="s">
        <v>8357</v>
      </c>
      <c r="T3056" s="17">
        <f>(((Table1[[#This Row],[launched_at]]/60)/60)/24)+DATE(1970,1,1)</f>
        <v>42027.832800925928</v>
      </c>
      <c r="U3056" s="17">
        <f>(((Table1[[#This Row],[deadline]]/60)/60)/24)+DATE(1970,1,1)</f>
        <v>42065.044444444444</v>
      </c>
    </row>
    <row r="3057" spans="1:21">
      <c r="A3057">
        <v>3055</v>
      </c>
      <c r="B3057" s="3" t="s">
        <v>3055</v>
      </c>
      <c r="C3057" s="3" t="s">
        <v>7165</v>
      </c>
      <c r="D3057" t="str" cm="1">
        <f t="array" ref="D30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057">
        <v>20000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 s="6">
        <f>Table1[[#This Row],[pledged]]/Table1[[#This Row],[goal]]</f>
        <v>5.0000000000000002E-5</v>
      </c>
      <c r="Q3057" s="12">
        <f>Table1[[#This Row],[pledged]]/Table1[[#This Row],[backers_count]]</f>
        <v>1</v>
      </c>
      <c r="R3057" t="s">
        <v>8317</v>
      </c>
      <c r="S3057" t="s">
        <v>8357</v>
      </c>
      <c r="T3057" s="17">
        <f>(((Table1[[#This Row],[launched_at]]/60)/60)/24)+DATE(1970,1,1)</f>
        <v>41953.95821759259</v>
      </c>
      <c r="U3057" s="17">
        <f>(((Table1[[#This Row],[deadline]]/60)/60)/24)+DATE(1970,1,1)</f>
        <v>42013.95821759259</v>
      </c>
    </row>
    <row r="3058" spans="1:21">
      <c r="A3058">
        <v>3056</v>
      </c>
      <c r="B3058" s="3" t="s">
        <v>3056</v>
      </c>
      <c r="C3058" s="3" t="s">
        <v>7166</v>
      </c>
      <c r="D3058" t="str" cm="1">
        <f t="array" ref="D30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058">
        <v>25000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 s="6">
        <f>Table1[[#This Row],[pledged]]/Table1[[#This Row],[goal]]</f>
        <v>0</v>
      </c>
      <c r="Q3058" s="12" t="e">
        <f>Table1[[#This Row],[pledged]]/Table1[[#This Row],[backers_count]]</f>
        <v>#DIV/0!</v>
      </c>
      <c r="R3058" t="s">
        <v>8317</v>
      </c>
      <c r="S3058" t="s">
        <v>8357</v>
      </c>
      <c r="T3058" s="17">
        <f>(((Table1[[#This Row],[launched_at]]/60)/60)/24)+DATE(1970,1,1)</f>
        <v>41851.636388888888</v>
      </c>
      <c r="U3058" s="17">
        <f>(((Table1[[#This Row],[deadline]]/60)/60)/24)+DATE(1970,1,1)</f>
        <v>41911.636388888888</v>
      </c>
    </row>
    <row r="3059" spans="1:21">
      <c r="A3059">
        <v>3057</v>
      </c>
      <c r="B3059" s="3" t="s">
        <v>3057</v>
      </c>
      <c r="C3059" s="3" t="s">
        <v>7167</v>
      </c>
      <c r="D3059" t="str" cm="1">
        <f t="array" ref="D30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059">
        <v>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 s="6">
        <f>Table1[[#This Row],[pledged]]/Table1[[#This Row],[goal]]</f>
        <v>0</v>
      </c>
      <c r="Q3059" s="12" t="e">
        <f>Table1[[#This Row],[pledged]]/Table1[[#This Row],[backers_count]]</f>
        <v>#DIV/0!</v>
      </c>
      <c r="R3059" t="s">
        <v>8317</v>
      </c>
      <c r="S3059" t="s">
        <v>8357</v>
      </c>
      <c r="T3059" s="17">
        <f>(((Table1[[#This Row],[launched_at]]/60)/60)/24)+DATE(1970,1,1)</f>
        <v>42433.650590277779</v>
      </c>
      <c r="U3059" s="17">
        <f>(((Table1[[#This Row],[deadline]]/60)/60)/24)+DATE(1970,1,1)</f>
        <v>42463.608923611115</v>
      </c>
    </row>
    <row r="3060" spans="1:21">
      <c r="A3060">
        <v>3058</v>
      </c>
      <c r="B3060" s="3" t="s">
        <v>3058</v>
      </c>
      <c r="C3060" s="3" t="s">
        <v>7168</v>
      </c>
      <c r="D3060" t="str" cm="1">
        <f t="array" ref="D30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060">
        <v>18000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 s="6">
        <f>Table1[[#This Row],[pledged]]/Table1[[#This Row],[goal]]</f>
        <v>1.6666666666666666E-4</v>
      </c>
      <c r="Q3060" s="12">
        <f>Table1[[#This Row],[pledged]]/Table1[[#This Row],[backers_count]]</f>
        <v>1</v>
      </c>
      <c r="R3060" t="s">
        <v>8317</v>
      </c>
      <c r="S3060" t="s">
        <v>8357</v>
      </c>
      <c r="T3060" s="17">
        <f>(((Table1[[#This Row],[launched_at]]/60)/60)/24)+DATE(1970,1,1)</f>
        <v>42460.374305555553</v>
      </c>
      <c r="U3060" s="17">
        <f>(((Table1[[#This Row],[deadline]]/60)/60)/24)+DATE(1970,1,1)</f>
        <v>42510.374305555553</v>
      </c>
    </row>
    <row r="3061" spans="1:21">
      <c r="A3061">
        <v>3059</v>
      </c>
      <c r="B3061" s="3" t="s">
        <v>3059</v>
      </c>
      <c r="C3061" s="3" t="s">
        <v>7169</v>
      </c>
      <c r="D3061" t="str" cm="1">
        <f t="array" ref="D30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061">
        <v>15000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 s="6">
        <f>Table1[[#This Row],[pledged]]/Table1[[#This Row],[goal]]</f>
        <v>3.0066666666666665E-2</v>
      </c>
      <c r="Q3061" s="12">
        <f>Table1[[#This Row],[pledged]]/Table1[[#This Row],[backers_count]]</f>
        <v>41</v>
      </c>
      <c r="R3061" t="s">
        <v>8317</v>
      </c>
      <c r="S3061" t="s">
        <v>8357</v>
      </c>
      <c r="T3061" s="17">
        <f>(((Table1[[#This Row],[launched_at]]/60)/60)/24)+DATE(1970,1,1)</f>
        <v>41829.935717592591</v>
      </c>
      <c r="U3061" s="17">
        <f>(((Table1[[#This Row],[deadline]]/60)/60)/24)+DATE(1970,1,1)</f>
        <v>41859.935717592591</v>
      </c>
    </row>
    <row r="3062" spans="1:21">
      <c r="A3062">
        <v>3060</v>
      </c>
      <c r="B3062" s="3" t="s">
        <v>3060</v>
      </c>
      <c r="C3062" s="3" t="s">
        <v>7170</v>
      </c>
      <c r="D3062" t="str" cm="1">
        <f t="array" ref="D30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062">
        <v>220000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 s="6">
        <f>Table1[[#This Row],[pledged]]/Table1[[#This Row],[goal]]</f>
        <v>1.5227272727272728E-3</v>
      </c>
      <c r="Q3062" s="12">
        <f>Table1[[#This Row],[pledged]]/Table1[[#This Row],[backers_count]]</f>
        <v>55.833333333333336</v>
      </c>
      <c r="R3062" t="s">
        <v>8317</v>
      </c>
      <c r="S3062" t="s">
        <v>8357</v>
      </c>
      <c r="T3062" s="17">
        <f>(((Table1[[#This Row],[launched_at]]/60)/60)/24)+DATE(1970,1,1)</f>
        <v>42245.274699074071</v>
      </c>
      <c r="U3062" s="17">
        <f>(((Table1[[#This Row],[deadline]]/60)/60)/24)+DATE(1970,1,1)</f>
        <v>42275.274699074071</v>
      </c>
    </row>
    <row r="3063" spans="1:21">
      <c r="A3063">
        <v>3061</v>
      </c>
      <c r="B3063" s="3" t="s">
        <v>3061</v>
      </c>
      <c r="C3063" s="3" t="s">
        <v>7171</v>
      </c>
      <c r="D3063" t="str" cm="1">
        <f t="array" ref="D30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063">
        <v>1000000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 s="6">
        <f>Table1[[#This Row],[pledged]]/Table1[[#This Row],[goal]]</f>
        <v>0</v>
      </c>
      <c r="Q3063" s="12" t="e">
        <f>Table1[[#This Row],[pledged]]/Table1[[#This Row],[backers_count]]</f>
        <v>#DIV/0!</v>
      </c>
      <c r="R3063" t="s">
        <v>8317</v>
      </c>
      <c r="S3063" t="s">
        <v>8357</v>
      </c>
      <c r="T3063" s="17">
        <f>(((Table1[[#This Row],[launched_at]]/60)/60)/24)+DATE(1970,1,1)</f>
        <v>41834.784120370372</v>
      </c>
      <c r="U3063" s="17">
        <f>(((Table1[[#This Row],[deadline]]/60)/60)/24)+DATE(1970,1,1)</f>
        <v>41864.784120370372</v>
      </c>
    </row>
    <row r="3064" spans="1:21">
      <c r="A3064">
        <v>3062</v>
      </c>
      <c r="B3064" s="3" t="s">
        <v>3062</v>
      </c>
      <c r="C3064" s="3" t="s">
        <v>7172</v>
      </c>
      <c r="D3064" t="str" cm="1">
        <f t="array" ref="D30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064">
        <v>10000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 s="6">
        <f>Table1[[#This Row],[pledged]]/Table1[[#This Row],[goal]]</f>
        <v>0.66839999999999999</v>
      </c>
      <c r="Q3064" s="12">
        <f>Table1[[#This Row],[pledged]]/Table1[[#This Row],[backers_count]]</f>
        <v>99.761194029850742</v>
      </c>
      <c r="R3064" t="s">
        <v>8317</v>
      </c>
      <c r="S3064" t="s">
        <v>8357</v>
      </c>
      <c r="T3064" s="17">
        <f>(((Table1[[#This Row],[launched_at]]/60)/60)/24)+DATE(1970,1,1)</f>
        <v>42248.535787037035</v>
      </c>
      <c r="U3064" s="17">
        <f>(((Table1[[#This Row],[deadline]]/60)/60)/24)+DATE(1970,1,1)</f>
        <v>42277.75</v>
      </c>
    </row>
    <row r="3065" spans="1:21">
      <c r="A3065">
        <v>3063</v>
      </c>
      <c r="B3065" s="3" t="s">
        <v>3063</v>
      </c>
      <c r="C3065" s="3" t="s">
        <v>7173</v>
      </c>
      <c r="D3065" t="str" cm="1">
        <f t="array" ref="D30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65">
        <v>3000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 s="6">
        <f>Table1[[#This Row],[pledged]]/Table1[[#This Row],[goal]]</f>
        <v>0.19566666666666666</v>
      </c>
      <c r="Q3065" s="12">
        <f>Table1[[#This Row],[pledged]]/Table1[[#This Row],[backers_count]]</f>
        <v>25.521739130434781</v>
      </c>
      <c r="R3065" t="s">
        <v>8317</v>
      </c>
      <c r="S3065" t="s">
        <v>8357</v>
      </c>
      <c r="T3065" s="17">
        <f>(((Table1[[#This Row],[launched_at]]/60)/60)/24)+DATE(1970,1,1)</f>
        <v>42630.922893518517</v>
      </c>
      <c r="U3065" s="17">
        <f>(((Table1[[#This Row],[deadline]]/60)/60)/24)+DATE(1970,1,1)</f>
        <v>42665.922893518517</v>
      </c>
    </row>
    <row r="3066" spans="1:21">
      <c r="A3066">
        <v>3064</v>
      </c>
      <c r="B3066" s="3" t="s">
        <v>3064</v>
      </c>
      <c r="C3066" s="3" t="s">
        <v>7174</v>
      </c>
      <c r="D3066" t="str" cm="1">
        <f t="array" ref="D30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066">
        <v>75000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 s="6">
        <f>Table1[[#This Row],[pledged]]/Table1[[#This Row],[goal]]</f>
        <v>0.11294666666666667</v>
      </c>
      <c r="Q3066" s="12">
        <f>Table1[[#This Row],[pledged]]/Table1[[#This Row],[backers_count]]</f>
        <v>117.65277777777777</v>
      </c>
      <c r="R3066" t="s">
        <v>8317</v>
      </c>
      <c r="S3066" t="s">
        <v>8357</v>
      </c>
      <c r="T3066" s="17">
        <f>(((Table1[[#This Row],[launched_at]]/60)/60)/24)+DATE(1970,1,1)</f>
        <v>42299.130162037036</v>
      </c>
      <c r="U3066" s="17">
        <f>(((Table1[[#This Row],[deadline]]/60)/60)/24)+DATE(1970,1,1)</f>
        <v>42330.290972222225</v>
      </c>
    </row>
    <row r="3067" spans="1:21">
      <c r="A3067">
        <v>3065</v>
      </c>
      <c r="B3067" s="3" t="s">
        <v>3065</v>
      </c>
      <c r="C3067" s="3" t="s">
        <v>7175</v>
      </c>
      <c r="D3067" t="str" cm="1">
        <f t="array" ref="D30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067">
        <v>25000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 s="6">
        <f>Table1[[#This Row],[pledged]]/Table1[[#This Row],[goal]]</f>
        <v>4.0000000000000002E-4</v>
      </c>
      <c r="Q3067" s="12">
        <f>Table1[[#This Row],[pledged]]/Table1[[#This Row],[backers_count]]</f>
        <v>5</v>
      </c>
      <c r="R3067" t="s">
        <v>8317</v>
      </c>
      <c r="S3067" t="s">
        <v>8357</v>
      </c>
      <c r="T3067" s="17">
        <f>(((Table1[[#This Row],[launched_at]]/60)/60)/24)+DATE(1970,1,1)</f>
        <v>41825.055231481485</v>
      </c>
      <c r="U3067" s="17">
        <f>(((Table1[[#This Row],[deadline]]/60)/60)/24)+DATE(1970,1,1)</f>
        <v>41850.055231481485</v>
      </c>
    </row>
    <row r="3068" spans="1:21">
      <c r="A3068">
        <v>3066</v>
      </c>
      <c r="B3068" s="3" t="s">
        <v>3066</v>
      </c>
      <c r="C3068" s="3" t="s">
        <v>7176</v>
      </c>
      <c r="D3068" t="str" cm="1">
        <f t="array" ref="D30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068">
        <v>350000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 s="6">
        <f>Table1[[#This Row],[pledged]]/Table1[[#This Row],[goal]]</f>
        <v>0.11985714285714286</v>
      </c>
      <c r="Q3068" s="12">
        <f>Table1[[#This Row],[pledged]]/Table1[[#This Row],[backers_count]]</f>
        <v>2796.6666666666665</v>
      </c>
      <c r="R3068" t="s">
        <v>8317</v>
      </c>
      <c r="S3068" t="s">
        <v>8357</v>
      </c>
      <c r="T3068" s="17">
        <f>(((Table1[[#This Row],[launched_at]]/60)/60)/24)+DATE(1970,1,1)</f>
        <v>42531.228437500002</v>
      </c>
      <c r="U3068" s="17">
        <f>(((Table1[[#This Row],[deadline]]/60)/60)/24)+DATE(1970,1,1)</f>
        <v>42561.228437500002</v>
      </c>
    </row>
    <row r="3069" spans="1:21">
      <c r="A3069">
        <v>3067</v>
      </c>
      <c r="B3069" s="3" t="s">
        <v>3067</v>
      </c>
      <c r="C3069" s="3" t="s">
        <v>7177</v>
      </c>
      <c r="D3069" t="str" cm="1">
        <f t="array" ref="D30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069">
        <v>8000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 s="6">
        <f>Table1[[#This Row],[pledged]]/Table1[[#This Row],[goal]]</f>
        <v>2.5000000000000001E-2</v>
      </c>
      <c r="Q3069" s="12">
        <f>Table1[[#This Row],[pledged]]/Table1[[#This Row],[backers_count]]</f>
        <v>200</v>
      </c>
      <c r="R3069" t="s">
        <v>8317</v>
      </c>
      <c r="S3069" t="s">
        <v>8357</v>
      </c>
      <c r="T3069" s="17">
        <f>(((Table1[[#This Row],[launched_at]]/60)/60)/24)+DATE(1970,1,1)</f>
        <v>42226.938414351855</v>
      </c>
      <c r="U3069" s="17">
        <f>(((Table1[[#This Row],[deadline]]/60)/60)/24)+DATE(1970,1,1)</f>
        <v>42256.938414351855</v>
      </c>
    </row>
    <row r="3070" spans="1:21">
      <c r="A3070">
        <v>3068</v>
      </c>
      <c r="B3070" s="3" t="s">
        <v>3068</v>
      </c>
      <c r="C3070" s="3" t="s">
        <v>7178</v>
      </c>
      <c r="D3070" t="str" cm="1">
        <f t="array" ref="D30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070">
        <v>250000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 s="6">
        <f>Table1[[#This Row],[pledged]]/Table1[[#This Row],[goal]]</f>
        <v>6.9999999999999999E-4</v>
      </c>
      <c r="Q3070" s="12">
        <f>Table1[[#This Row],[pledged]]/Table1[[#This Row],[backers_count]]</f>
        <v>87.5</v>
      </c>
      <c r="R3070" t="s">
        <v>8317</v>
      </c>
      <c r="S3070" t="s">
        <v>8357</v>
      </c>
      <c r="T3070" s="17">
        <f>(((Table1[[#This Row],[launched_at]]/60)/60)/24)+DATE(1970,1,1)</f>
        <v>42263.691574074073</v>
      </c>
      <c r="U3070" s="17">
        <f>(((Table1[[#This Row],[deadline]]/60)/60)/24)+DATE(1970,1,1)</f>
        <v>42293.691574074073</v>
      </c>
    </row>
    <row r="3071" spans="1:21">
      <c r="A3071">
        <v>3069</v>
      </c>
      <c r="B3071" s="3" t="s">
        <v>3069</v>
      </c>
      <c r="C3071" s="3" t="s">
        <v>7179</v>
      </c>
      <c r="D3071" t="str" cm="1">
        <f t="array" ref="D30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71">
        <v>1000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 s="6">
        <f>Table1[[#This Row],[pledged]]/Table1[[#This Row],[goal]]</f>
        <v>0.14099999999999999</v>
      </c>
      <c r="Q3071" s="12">
        <f>Table1[[#This Row],[pledged]]/Table1[[#This Row],[backers_count]]</f>
        <v>20.142857142857142</v>
      </c>
      <c r="R3071" t="s">
        <v>8317</v>
      </c>
      <c r="S3071" t="s">
        <v>8357</v>
      </c>
      <c r="T3071" s="17">
        <f>(((Table1[[#This Row],[launched_at]]/60)/60)/24)+DATE(1970,1,1)</f>
        <v>41957.833726851852</v>
      </c>
      <c r="U3071" s="17">
        <f>(((Table1[[#This Row],[deadline]]/60)/60)/24)+DATE(1970,1,1)</f>
        <v>41987.833726851852</v>
      </c>
    </row>
    <row r="3072" spans="1:21">
      <c r="A3072">
        <v>3070</v>
      </c>
      <c r="B3072" s="3" t="s">
        <v>3070</v>
      </c>
      <c r="C3072" s="3" t="s">
        <v>7180</v>
      </c>
      <c r="D3072" t="str" cm="1">
        <f t="array" ref="D30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072">
        <v>10000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 s="6">
        <f>Table1[[#This Row],[pledged]]/Table1[[#This Row],[goal]]</f>
        <v>3.3399999999999999E-2</v>
      </c>
      <c r="Q3072" s="12">
        <f>Table1[[#This Row],[pledged]]/Table1[[#This Row],[backers_count]]</f>
        <v>20.875</v>
      </c>
      <c r="R3072" t="s">
        <v>8317</v>
      </c>
      <c r="S3072" t="s">
        <v>8357</v>
      </c>
      <c r="T3072" s="17">
        <f>(((Table1[[#This Row],[launched_at]]/60)/60)/24)+DATE(1970,1,1)</f>
        <v>42690.733437499999</v>
      </c>
      <c r="U3072" s="17">
        <f>(((Table1[[#This Row],[deadline]]/60)/60)/24)+DATE(1970,1,1)</f>
        <v>42711.733437499999</v>
      </c>
    </row>
    <row r="3073" spans="1:21">
      <c r="A3073">
        <v>3071</v>
      </c>
      <c r="B3073" s="3" t="s">
        <v>3071</v>
      </c>
      <c r="C3073" s="3" t="s">
        <v>7181</v>
      </c>
      <c r="D3073" t="str" cm="1">
        <f t="array" ref="D30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073">
        <v>12000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 s="6">
        <f>Table1[[#This Row],[pledged]]/Table1[[#This Row],[goal]]</f>
        <v>0.59775</v>
      </c>
      <c r="Q3073" s="12">
        <f>Table1[[#This Row],[pledged]]/Table1[[#This Row],[backers_count]]</f>
        <v>61.307692307692307</v>
      </c>
      <c r="R3073" t="s">
        <v>8317</v>
      </c>
      <c r="S3073" t="s">
        <v>8357</v>
      </c>
      <c r="T3073" s="17">
        <f>(((Table1[[#This Row],[launched_at]]/60)/60)/24)+DATE(1970,1,1)</f>
        <v>42097.732418981483</v>
      </c>
      <c r="U3073" s="17">
        <f>(((Table1[[#This Row],[deadline]]/60)/60)/24)+DATE(1970,1,1)</f>
        <v>42115.249305555553</v>
      </c>
    </row>
    <row r="3074" spans="1:21">
      <c r="A3074">
        <v>3072</v>
      </c>
      <c r="B3074" s="3" t="s">
        <v>3072</v>
      </c>
      <c r="C3074" s="3" t="s">
        <v>7182</v>
      </c>
      <c r="D3074" t="str" cm="1">
        <f t="array" ref="D30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074">
        <v>12000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 s="6">
        <f>Table1[[#This Row],[pledged]]/Table1[[#This Row],[goal]]</f>
        <v>1.6666666666666666E-4</v>
      </c>
      <c r="Q3074" s="12">
        <f>Table1[[#This Row],[pledged]]/Table1[[#This Row],[backers_count]]</f>
        <v>1</v>
      </c>
      <c r="R3074" t="s">
        <v>8317</v>
      </c>
      <c r="S3074" t="s">
        <v>8357</v>
      </c>
      <c r="T3074" s="17">
        <f>(((Table1[[#This Row],[launched_at]]/60)/60)/24)+DATE(1970,1,1)</f>
        <v>42658.690532407403</v>
      </c>
      <c r="U3074" s="17">
        <f>(((Table1[[#This Row],[deadline]]/60)/60)/24)+DATE(1970,1,1)</f>
        <v>42673.073611111111</v>
      </c>
    </row>
    <row r="3075" spans="1:21">
      <c r="A3075">
        <v>3073</v>
      </c>
      <c r="B3075" s="3" t="s">
        <v>3073</v>
      </c>
      <c r="C3075" s="3" t="s">
        <v>7183</v>
      </c>
      <c r="D3075" t="str" cm="1">
        <f t="array" ref="D30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075">
        <v>2800000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 s="6">
        <f>Table1[[#This Row],[pledged]]/Table1[[#This Row],[goal]]</f>
        <v>2.3035714285714285E-4</v>
      </c>
      <c r="Q3075" s="12">
        <f>Table1[[#This Row],[pledged]]/Table1[[#This Row],[backers_count]]</f>
        <v>92.142857142857139</v>
      </c>
      <c r="R3075" t="s">
        <v>8317</v>
      </c>
      <c r="S3075" t="s">
        <v>8357</v>
      </c>
      <c r="T3075" s="17">
        <f>(((Table1[[#This Row],[launched_at]]/60)/60)/24)+DATE(1970,1,1)</f>
        <v>42111.684027777781</v>
      </c>
      <c r="U3075" s="17">
        <f>(((Table1[[#This Row],[deadline]]/60)/60)/24)+DATE(1970,1,1)</f>
        <v>42169.804861111115</v>
      </c>
    </row>
    <row r="3076" spans="1:21" ht="28.8">
      <c r="A3076">
        <v>3074</v>
      </c>
      <c r="B3076" s="3" t="s">
        <v>3074</v>
      </c>
      <c r="C3076" s="3" t="s">
        <v>7184</v>
      </c>
      <c r="D3076" t="str" cm="1">
        <f t="array" ref="D30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076">
        <v>25000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 s="6">
        <f>Table1[[#This Row],[pledged]]/Table1[[#This Row],[goal]]</f>
        <v>8.8000000000000003E-4</v>
      </c>
      <c r="Q3076" s="12">
        <f>Table1[[#This Row],[pledged]]/Table1[[#This Row],[backers_count]]</f>
        <v>7.333333333333333</v>
      </c>
      <c r="R3076" t="s">
        <v>8317</v>
      </c>
      <c r="S3076" t="s">
        <v>8357</v>
      </c>
      <c r="T3076" s="17">
        <f>(((Table1[[#This Row],[launched_at]]/60)/60)/24)+DATE(1970,1,1)</f>
        <v>42409.571284722217</v>
      </c>
      <c r="U3076" s="17">
        <f>(((Table1[[#This Row],[deadline]]/60)/60)/24)+DATE(1970,1,1)</f>
        <v>42439.571284722217</v>
      </c>
    </row>
    <row r="3077" spans="1:21">
      <c r="A3077">
        <v>3075</v>
      </c>
      <c r="B3077" s="3" t="s">
        <v>3075</v>
      </c>
      <c r="C3077" s="3" t="s">
        <v>7185</v>
      </c>
      <c r="D3077" t="str" cm="1">
        <f t="array" ref="D30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077">
        <v>15000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 s="6">
        <f>Table1[[#This Row],[pledged]]/Table1[[#This Row],[goal]]</f>
        <v>8.6400000000000005E-2</v>
      </c>
      <c r="Q3077" s="12">
        <f>Table1[[#This Row],[pledged]]/Table1[[#This Row],[backers_count]]</f>
        <v>64.8</v>
      </c>
      <c r="R3077" t="s">
        <v>8317</v>
      </c>
      <c r="S3077" t="s">
        <v>8357</v>
      </c>
      <c r="T3077" s="17">
        <f>(((Table1[[#This Row],[launched_at]]/60)/60)/24)+DATE(1970,1,1)</f>
        <v>42551.102314814809</v>
      </c>
      <c r="U3077" s="17">
        <f>(((Table1[[#This Row],[deadline]]/60)/60)/24)+DATE(1970,1,1)</f>
        <v>42601.102314814809</v>
      </c>
    </row>
    <row r="3078" spans="1:21">
      <c r="A3078">
        <v>3076</v>
      </c>
      <c r="B3078" s="3" t="s">
        <v>3076</v>
      </c>
      <c r="C3078" s="3" t="s">
        <v>7186</v>
      </c>
      <c r="D3078" t="str" cm="1">
        <f t="array" ref="D30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078">
        <v>10000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 s="6">
        <f>Table1[[#This Row],[pledged]]/Table1[[#This Row],[goal]]</f>
        <v>0.15060000000000001</v>
      </c>
      <c r="Q3078" s="12">
        <f>Table1[[#This Row],[pledged]]/Table1[[#This Row],[backers_count]]</f>
        <v>30.12</v>
      </c>
      <c r="R3078" t="s">
        <v>8317</v>
      </c>
      <c r="S3078" t="s">
        <v>8357</v>
      </c>
      <c r="T3078" s="17">
        <f>(((Table1[[#This Row],[launched_at]]/60)/60)/24)+DATE(1970,1,1)</f>
        <v>42226.651886574073</v>
      </c>
      <c r="U3078" s="17">
        <f>(((Table1[[#This Row],[deadline]]/60)/60)/24)+DATE(1970,1,1)</f>
        <v>42286.651886574073</v>
      </c>
    </row>
    <row r="3079" spans="1:21">
      <c r="A3079">
        <v>3077</v>
      </c>
      <c r="B3079" s="3" t="s">
        <v>3077</v>
      </c>
      <c r="C3079" s="3" t="s">
        <v>7187</v>
      </c>
      <c r="D3079" t="str" cm="1">
        <f t="array" ref="D30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079">
        <v>22000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 s="6">
        <f>Table1[[#This Row],[pledged]]/Table1[[#This Row],[goal]]</f>
        <v>4.7727272727272731E-3</v>
      </c>
      <c r="Q3079" s="12">
        <f>Table1[[#This Row],[pledged]]/Table1[[#This Row],[backers_count]]</f>
        <v>52.5</v>
      </c>
      <c r="R3079" t="s">
        <v>8317</v>
      </c>
      <c r="S3079" t="s">
        <v>8357</v>
      </c>
      <c r="T3079" s="17">
        <f>(((Table1[[#This Row],[launched_at]]/60)/60)/24)+DATE(1970,1,1)</f>
        <v>42766.956921296296</v>
      </c>
      <c r="U3079" s="17">
        <f>(((Table1[[#This Row],[deadline]]/60)/60)/24)+DATE(1970,1,1)</f>
        <v>42796.956921296296</v>
      </c>
    </row>
    <row r="3080" spans="1:21">
      <c r="A3080">
        <v>3078</v>
      </c>
      <c r="B3080" s="3" t="s">
        <v>3078</v>
      </c>
      <c r="C3080" s="3" t="s">
        <v>7188</v>
      </c>
      <c r="D3080" t="str" cm="1">
        <f t="array" ref="D30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080">
        <v>60000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 s="6">
        <f>Table1[[#This Row],[pledged]]/Table1[[#This Row],[goal]]</f>
        <v>1.1833333333333333E-3</v>
      </c>
      <c r="Q3080" s="12">
        <f>Table1[[#This Row],[pledged]]/Table1[[#This Row],[backers_count]]</f>
        <v>23.666666666666668</v>
      </c>
      <c r="R3080" t="s">
        <v>8317</v>
      </c>
      <c r="S3080" t="s">
        <v>8357</v>
      </c>
      <c r="T3080" s="17">
        <f>(((Table1[[#This Row],[launched_at]]/60)/60)/24)+DATE(1970,1,1)</f>
        <v>42031.138831018514</v>
      </c>
      <c r="U3080" s="17">
        <f>(((Table1[[#This Row],[deadline]]/60)/60)/24)+DATE(1970,1,1)</f>
        <v>42061.138831018514</v>
      </c>
    </row>
    <row r="3081" spans="1:21">
      <c r="A3081">
        <v>3079</v>
      </c>
      <c r="B3081" s="3" t="s">
        <v>3079</v>
      </c>
      <c r="C3081" s="3" t="s">
        <v>7189</v>
      </c>
      <c r="D3081" t="str" cm="1">
        <f t="array" ref="D30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081">
        <v>1333666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 s="6">
        <f>Table1[[#This Row],[pledged]]/Table1[[#This Row],[goal]]</f>
        <v>8.4173998587352451E-3</v>
      </c>
      <c r="Q3081" s="12">
        <f>Table1[[#This Row],[pledged]]/Table1[[#This Row],[backers_count]]</f>
        <v>415.77777777777777</v>
      </c>
      <c r="R3081" t="s">
        <v>8317</v>
      </c>
      <c r="S3081" t="s">
        <v>8357</v>
      </c>
      <c r="T3081" s="17">
        <f>(((Table1[[#This Row],[launched_at]]/60)/60)/24)+DATE(1970,1,1)</f>
        <v>42055.713368055556</v>
      </c>
      <c r="U3081" s="17">
        <f>(((Table1[[#This Row],[deadline]]/60)/60)/24)+DATE(1970,1,1)</f>
        <v>42085.671701388885</v>
      </c>
    </row>
    <row r="3082" spans="1:21">
      <c r="A3082">
        <v>3080</v>
      </c>
      <c r="B3082" s="3" t="s">
        <v>3080</v>
      </c>
      <c r="C3082" s="3" t="s">
        <v>7190</v>
      </c>
      <c r="D3082" t="str" cm="1">
        <f t="array" ref="D30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082">
        <v>2000000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 s="6">
        <f>Table1[[#This Row],[pledged]]/Table1[[#This Row],[goal]]</f>
        <v>1.8799999999999999E-4</v>
      </c>
      <c r="Q3082" s="12">
        <f>Table1[[#This Row],[pledged]]/Table1[[#This Row],[backers_count]]</f>
        <v>53.714285714285715</v>
      </c>
      <c r="R3082" t="s">
        <v>8317</v>
      </c>
      <c r="S3082" t="s">
        <v>8357</v>
      </c>
      <c r="T3082" s="17">
        <f>(((Table1[[#This Row],[launched_at]]/60)/60)/24)+DATE(1970,1,1)</f>
        <v>41940.028287037036</v>
      </c>
      <c r="U3082" s="17">
        <f>(((Table1[[#This Row],[deadline]]/60)/60)/24)+DATE(1970,1,1)</f>
        <v>42000.0699537037</v>
      </c>
    </row>
    <row r="3083" spans="1:21">
      <c r="A3083">
        <v>3081</v>
      </c>
      <c r="B3083" s="3" t="s">
        <v>3081</v>
      </c>
      <c r="C3083" s="3" t="s">
        <v>7191</v>
      </c>
      <c r="D3083" t="str" cm="1">
        <f t="array" ref="D30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083">
        <v>1000000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 s="6">
        <f>Table1[[#This Row],[pledged]]/Table1[[#This Row],[goal]]</f>
        <v>2.1029999999999998E-3</v>
      </c>
      <c r="Q3083" s="12">
        <f>Table1[[#This Row],[pledged]]/Table1[[#This Row],[backers_count]]</f>
        <v>420.6</v>
      </c>
      <c r="R3083" t="s">
        <v>8317</v>
      </c>
      <c r="S3083" t="s">
        <v>8357</v>
      </c>
      <c r="T3083" s="17">
        <f>(((Table1[[#This Row],[launched_at]]/60)/60)/24)+DATE(1970,1,1)</f>
        <v>42237.181608796294</v>
      </c>
      <c r="U3083" s="17">
        <f>(((Table1[[#This Row],[deadline]]/60)/60)/24)+DATE(1970,1,1)</f>
        <v>42267.181608796294</v>
      </c>
    </row>
    <row r="3084" spans="1:21">
      <c r="A3084">
        <v>3082</v>
      </c>
      <c r="B3084" s="3" t="s">
        <v>3082</v>
      </c>
      <c r="C3084" s="3" t="s">
        <v>7192</v>
      </c>
      <c r="D3084" t="str" cm="1">
        <f t="array" ref="D30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084">
        <v>9000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 s="6">
        <f>Table1[[#This Row],[pledged]]/Table1[[#This Row],[goal]]</f>
        <v>0</v>
      </c>
      <c r="Q3084" s="12" t="e">
        <f>Table1[[#This Row],[pledged]]/Table1[[#This Row],[backers_count]]</f>
        <v>#DIV/0!</v>
      </c>
      <c r="R3084" t="s">
        <v>8317</v>
      </c>
      <c r="S3084" t="s">
        <v>8357</v>
      </c>
      <c r="T3084" s="17">
        <f>(((Table1[[#This Row],[launched_at]]/60)/60)/24)+DATE(1970,1,1)</f>
        <v>42293.922986111109</v>
      </c>
      <c r="U3084" s="17">
        <f>(((Table1[[#This Row],[deadline]]/60)/60)/24)+DATE(1970,1,1)</f>
        <v>42323.96465277778</v>
      </c>
    </row>
    <row r="3085" spans="1:21" ht="43.2">
      <c r="A3085">
        <v>3083</v>
      </c>
      <c r="B3085" s="3" t="s">
        <v>3083</v>
      </c>
      <c r="C3085" s="3" t="s">
        <v>7193</v>
      </c>
      <c r="D3085" t="str" cm="1">
        <f t="array" ref="D30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085">
        <v>20000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 s="6">
        <f>Table1[[#This Row],[pledged]]/Table1[[#This Row],[goal]]</f>
        <v>2.8E-3</v>
      </c>
      <c r="Q3085" s="12">
        <f>Table1[[#This Row],[pledged]]/Table1[[#This Row],[backers_count]]</f>
        <v>18.666666666666668</v>
      </c>
      <c r="R3085" t="s">
        <v>8317</v>
      </c>
      <c r="S3085" t="s">
        <v>8357</v>
      </c>
      <c r="T3085" s="17">
        <f>(((Table1[[#This Row],[launched_at]]/60)/60)/24)+DATE(1970,1,1)</f>
        <v>41853.563402777778</v>
      </c>
      <c r="U3085" s="17">
        <f>(((Table1[[#This Row],[deadline]]/60)/60)/24)+DATE(1970,1,1)</f>
        <v>41883.208333333336</v>
      </c>
    </row>
    <row r="3086" spans="1:21">
      <c r="A3086">
        <v>3084</v>
      </c>
      <c r="B3086" s="3" t="s">
        <v>3084</v>
      </c>
      <c r="C3086" s="3" t="s">
        <v>7194</v>
      </c>
      <c r="D3086" t="str" cm="1">
        <f t="array" ref="D30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86">
        <v>4059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 s="6">
        <f>Table1[[#This Row],[pledged]]/Table1[[#This Row],[goal]]</f>
        <v>0.11579206701157921</v>
      </c>
      <c r="Q3086" s="12">
        <f>Table1[[#This Row],[pledged]]/Table1[[#This Row],[backers_count]]</f>
        <v>78.333333333333329</v>
      </c>
      <c r="R3086" t="s">
        <v>8317</v>
      </c>
      <c r="S3086" t="s">
        <v>8357</v>
      </c>
      <c r="T3086" s="17">
        <f>(((Table1[[#This Row],[launched_at]]/60)/60)/24)+DATE(1970,1,1)</f>
        <v>42100.723738425921</v>
      </c>
      <c r="U3086" s="17">
        <f>(((Table1[[#This Row],[deadline]]/60)/60)/24)+DATE(1970,1,1)</f>
        <v>42129.783333333333</v>
      </c>
    </row>
    <row r="3087" spans="1:21">
      <c r="A3087">
        <v>3085</v>
      </c>
      <c r="B3087" s="3" t="s">
        <v>3085</v>
      </c>
      <c r="C3087" s="3" t="s">
        <v>7195</v>
      </c>
      <c r="D3087" t="str" cm="1">
        <f t="array" ref="D30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087">
        <v>25000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 s="6">
        <f>Table1[[#This Row],[pledged]]/Table1[[#This Row],[goal]]</f>
        <v>2.4400000000000002E-2</v>
      </c>
      <c r="Q3087" s="12">
        <f>Table1[[#This Row],[pledged]]/Table1[[#This Row],[backers_count]]</f>
        <v>67.777777777777771</v>
      </c>
      <c r="R3087" t="s">
        <v>8317</v>
      </c>
      <c r="S3087" t="s">
        <v>8357</v>
      </c>
      <c r="T3087" s="17">
        <f>(((Table1[[#This Row],[launched_at]]/60)/60)/24)+DATE(1970,1,1)</f>
        <v>42246.883784722217</v>
      </c>
      <c r="U3087" s="17">
        <f>(((Table1[[#This Row],[deadline]]/60)/60)/24)+DATE(1970,1,1)</f>
        <v>42276.883784722217</v>
      </c>
    </row>
    <row r="3088" spans="1:21">
      <c r="A3088">
        <v>3086</v>
      </c>
      <c r="B3088" s="3" t="s">
        <v>3086</v>
      </c>
      <c r="C3088" s="3" t="s">
        <v>7196</v>
      </c>
      <c r="D3088" t="str" cm="1">
        <f t="array" ref="D30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088">
        <v>20000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 s="6">
        <f>Table1[[#This Row],[pledged]]/Table1[[#This Row],[goal]]</f>
        <v>2.5000000000000001E-3</v>
      </c>
      <c r="Q3088" s="12">
        <f>Table1[[#This Row],[pledged]]/Table1[[#This Row],[backers_count]]</f>
        <v>16.666666666666668</v>
      </c>
      <c r="R3088" t="s">
        <v>8317</v>
      </c>
      <c r="S3088" t="s">
        <v>8357</v>
      </c>
      <c r="T3088" s="17">
        <f>(((Table1[[#This Row],[launched_at]]/60)/60)/24)+DATE(1970,1,1)</f>
        <v>42173.67082175926</v>
      </c>
      <c r="U3088" s="17">
        <f>(((Table1[[#This Row],[deadline]]/60)/60)/24)+DATE(1970,1,1)</f>
        <v>42233.67082175926</v>
      </c>
    </row>
    <row r="3089" spans="1:21">
      <c r="A3089">
        <v>3087</v>
      </c>
      <c r="B3089" s="3" t="s">
        <v>3087</v>
      </c>
      <c r="C3089" s="3" t="s">
        <v>7197</v>
      </c>
      <c r="D3089" t="str" cm="1">
        <f t="array" ref="D30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089">
        <v>20000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 s="6">
        <f>Table1[[#This Row],[pledged]]/Table1[[#This Row],[goal]]</f>
        <v>6.2500000000000003E-3</v>
      </c>
      <c r="Q3089" s="12">
        <f>Table1[[#This Row],[pledged]]/Table1[[#This Row],[backers_count]]</f>
        <v>62.5</v>
      </c>
      <c r="R3089" t="s">
        <v>8317</v>
      </c>
      <c r="S3089" t="s">
        <v>8357</v>
      </c>
      <c r="T3089" s="17">
        <f>(((Table1[[#This Row],[launched_at]]/60)/60)/24)+DATE(1970,1,1)</f>
        <v>42665.150347222225</v>
      </c>
      <c r="U3089" s="17">
        <f>(((Table1[[#This Row],[deadline]]/60)/60)/24)+DATE(1970,1,1)</f>
        <v>42725.192013888889</v>
      </c>
    </row>
    <row r="3090" spans="1:21">
      <c r="A3090">
        <v>3088</v>
      </c>
      <c r="B3090" s="3" t="s">
        <v>3088</v>
      </c>
      <c r="C3090" s="3" t="s">
        <v>7198</v>
      </c>
      <c r="D3090" t="str" cm="1">
        <f t="array" ref="D30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090">
        <v>65000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 s="6">
        <f>Table1[[#This Row],[pledged]]/Table1[[#This Row],[goal]]</f>
        <v>1.9384615384615384E-3</v>
      </c>
      <c r="Q3090" s="12">
        <f>Table1[[#This Row],[pledged]]/Table1[[#This Row],[backers_count]]</f>
        <v>42</v>
      </c>
      <c r="R3090" t="s">
        <v>8317</v>
      </c>
      <c r="S3090" t="s">
        <v>8357</v>
      </c>
      <c r="T3090" s="17">
        <f>(((Table1[[#This Row],[launched_at]]/60)/60)/24)+DATE(1970,1,1)</f>
        <v>41981.57230324074</v>
      </c>
      <c r="U3090" s="17">
        <f>(((Table1[[#This Row],[deadline]]/60)/60)/24)+DATE(1970,1,1)</f>
        <v>42012.570138888885</v>
      </c>
    </row>
    <row r="3091" spans="1:21">
      <c r="A3091">
        <v>3089</v>
      </c>
      <c r="B3091" s="3" t="s">
        <v>3089</v>
      </c>
      <c r="C3091" s="3" t="s">
        <v>7199</v>
      </c>
      <c r="D3091" t="str" cm="1">
        <f t="array" ref="D30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091">
        <v>25000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 s="6">
        <f>Table1[[#This Row],[pledged]]/Table1[[#This Row],[goal]]</f>
        <v>0.23416000000000001</v>
      </c>
      <c r="Q3091" s="12">
        <f>Table1[[#This Row],[pledged]]/Table1[[#This Row],[backers_count]]</f>
        <v>130.0888888888889</v>
      </c>
      <c r="R3091" t="s">
        <v>8317</v>
      </c>
      <c r="S3091" t="s">
        <v>8357</v>
      </c>
      <c r="T3091" s="17">
        <f>(((Table1[[#This Row],[launched_at]]/60)/60)/24)+DATE(1970,1,1)</f>
        <v>42528.542627314819</v>
      </c>
      <c r="U3091" s="17">
        <f>(((Table1[[#This Row],[deadline]]/60)/60)/24)+DATE(1970,1,1)</f>
        <v>42560.082638888889</v>
      </c>
    </row>
    <row r="3092" spans="1:21">
      <c r="A3092">
        <v>3090</v>
      </c>
      <c r="B3092" s="3" t="s">
        <v>3090</v>
      </c>
      <c r="C3092" s="3" t="s">
        <v>7200</v>
      </c>
      <c r="D3092" t="str" cm="1">
        <f t="array" ref="D30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092">
        <v>225000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 s="6">
        <f>Table1[[#This Row],[pledged]]/Table1[[#This Row],[goal]]</f>
        <v>5.080888888888889E-2</v>
      </c>
      <c r="Q3092" s="12">
        <f>Table1[[#This Row],[pledged]]/Table1[[#This Row],[backers_count]]</f>
        <v>1270.2222222222222</v>
      </c>
      <c r="R3092" t="s">
        <v>8317</v>
      </c>
      <c r="S3092" t="s">
        <v>8357</v>
      </c>
      <c r="T3092" s="17">
        <f>(((Table1[[#This Row],[launched_at]]/60)/60)/24)+DATE(1970,1,1)</f>
        <v>42065.818807870368</v>
      </c>
      <c r="U3092" s="17">
        <f>(((Table1[[#This Row],[deadline]]/60)/60)/24)+DATE(1970,1,1)</f>
        <v>42125.777141203704</v>
      </c>
    </row>
    <row r="3093" spans="1:21">
      <c r="A3093">
        <v>3091</v>
      </c>
      <c r="B3093" s="3" t="s">
        <v>3091</v>
      </c>
      <c r="C3093" s="3" t="s">
        <v>7201</v>
      </c>
      <c r="D3093" t="str" cm="1">
        <f t="array" ref="D30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093">
        <v>5000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 s="6">
        <f>Table1[[#This Row],[pledged]]/Table1[[#This Row],[goal]]</f>
        <v>0.15920000000000001</v>
      </c>
      <c r="Q3093" s="12">
        <f>Table1[[#This Row],[pledged]]/Table1[[#This Row],[backers_count]]</f>
        <v>88.444444444444443</v>
      </c>
      <c r="R3093" t="s">
        <v>8317</v>
      </c>
      <c r="S3093" t="s">
        <v>8357</v>
      </c>
      <c r="T3093" s="17">
        <f>(((Table1[[#This Row],[launched_at]]/60)/60)/24)+DATE(1970,1,1)</f>
        <v>42566.948414351849</v>
      </c>
      <c r="U3093" s="17">
        <f>(((Table1[[#This Row],[deadline]]/60)/60)/24)+DATE(1970,1,1)</f>
        <v>42596.948414351849</v>
      </c>
    </row>
    <row r="3094" spans="1:21">
      <c r="A3094">
        <v>3092</v>
      </c>
      <c r="B3094" s="3" t="s">
        <v>3092</v>
      </c>
      <c r="C3094" s="3" t="s">
        <v>7202</v>
      </c>
      <c r="D3094" t="str" cm="1">
        <f t="array" ref="D30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094">
        <v>100000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 s="6">
        <f>Table1[[#This Row],[pledged]]/Table1[[#This Row],[goal]]</f>
        <v>1.1831900000000001E-2</v>
      </c>
      <c r="Q3094" s="12">
        <f>Table1[[#This Row],[pledged]]/Table1[[#This Row],[backers_count]]</f>
        <v>56.342380952380957</v>
      </c>
      <c r="R3094" t="s">
        <v>8317</v>
      </c>
      <c r="S3094" t="s">
        <v>8357</v>
      </c>
      <c r="T3094" s="17">
        <f>(((Table1[[#This Row],[launched_at]]/60)/60)/24)+DATE(1970,1,1)</f>
        <v>42255.619351851856</v>
      </c>
      <c r="U3094" s="17">
        <f>(((Table1[[#This Row],[deadline]]/60)/60)/24)+DATE(1970,1,1)</f>
        <v>42292.916666666672</v>
      </c>
    </row>
    <row r="3095" spans="1:21">
      <c r="A3095">
        <v>3093</v>
      </c>
      <c r="B3095" s="3" t="s">
        <v>3093</v>
      </c>
      <c r="C3095" s="3" t="s">
        <v>7203</v>
      </c>
      <c r="D3095" t="str" cm="1">
        <f t="array" ref="D30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095">
        <v>4000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 s="6">
        <f>Table1[[#This Row],[pledged]]/Table1[[#This Row],[goal]]</f>
        <v>0.22750000000000001</v>
      </c>
      <c r="Q3095" s="12">
        <f>Table1[[#This Row],[pledged]]/Table1[[#This Row],[backers_count]]</f>
        <v>53.529411764705884</v>
      </c>
      <c r="R3095" t="s">
        <v>8317</v>
      </c>
      <c r="S3095" t="s">
        <v>8357</v>
      </c>
      <c r="T3095" s="17">
        <f>(((Table1[[#This Row],[launched_at]]/60)/60)/24)+DATE(1970,1,1)</f>
        <v>41760.909039351849</v>
      </c>
      <c r="U3095" s="17">
        <f>(((Table1[[#This Row],[deadline]]/60)/60)/24)+DATE(1970,1,1)</f>
        <v>41791.165972222225</v>
      </c>
    </row>
    <row r="3096" spans="1:21">
      <c r="A3096">
        <v>3094</v>
      </c>
      <c r="B3096" s="3" t="s">
        <v>3094</v>
      </c>
      <c r="C3096" s="3" t="s">
        <v>7204</v>
      </c>
      <c r="D3096" t="str" cm="1">
        <f t="array" ref="D30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096">
        <v>100000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 s="6">
        <f>Table1[[#This Row],[pledged]]/Table1[[#This Row],[goal]]</f>
        <v>2.5000000000000001E-4</v>
      </c>
      <c r="Q3096" s="12">
        <f>Table1[[#This Row],[pledged]]/Table1[[#This Row],[backers_count]]</f>
        <v>25</v>
      </c>
      <c r="R3096" t="s">
        <v>8317</v>
      </c>
      <c r="S3096" t="s">
        <v>8357</v>
      </c>
      <c r="T3096" s="17">
        <f>(((Table1[[#This Row],[launched_at]]/60)/60)/24)+DATE(1970,1,1)</f>
        <v>42207.795787037037</v>
      </c>
      <c r="U3096" s="17">
        <f>(((Table1[[#This Row],[deadline]]/60)/60)/24)+DATE(1970,1,1)</f>
        <v>42267.795787037037</v>
      </c>
    </row>
    <row r="3097" spans="1:21">
      <c r="A3097">
        <v>3095</v>
      </c>
      <c r="B3097" s="3" t="s">
        <v>3095</v>
      </c>
      <c r="C3097" s="3" t="s">
        <v>7205</v>
      </c>
      <c r="D3097" t="str" cm="1">
        <f t="array" ref="D30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097">
        <v>14920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 s="6">
        <f>Table1[[#This Row],[pledged]]/Table1[[#This Row],[goal]]</f>
        <v>3.351206434316354E-3</v>
      </c>
      <c r="Q3097" s="12">
        <f>Table1[[#This Row],[pledged]]/Table1[[#This Row],[backers_count]]</f>
        <v>50</v>
      </c>
      <c r="R3097" t="s">
        <v>8317</v>
      </c>
      <c r="S3097" t="s">
        <v>8357</v>
      </c>
      <c r="T3097" s="17">
        <f>(((Table1[[#This Row],[launched_at]]/60)/60)/24)+DATE(1970,1,1)</f>
        <v>42523.025231481486</v>
      </c>
      <c r="U3097" s="17">
        <f>(((Table1[[#This Row],[deadline]]/60)/60)/24)+DATE(1970,1,1)</f>
        <v>42583.025231481486</v>
      </c>
    </row>
    <row r="3098" spans="1:21">
      <c r="A3098">
        <v>3096</v>
      </c>
      <c r="B3098" s="3" t="s">
        <v>3096</v>
      </c>
      <c r="C3098" s="3" t="s">
        <v>7206</v>
      </c>
      <c r="D3098" t="str" cm="1">
        <f t="array" ref="D30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098">
        <v>20000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 s="6">
        <f>Table1[[#This Row],[pledged]]/Table1[[#This Row],[goal]]</f>
        <v>3.9750000000000001E-2</v>
      </c>
      <c r="Q3098" s="12">
        <f>Table1[[#This Row],[pledged]]/Table1[[#This Row],[backers_count]]</f>
        <v>56.785714285714285</v>
      </c>
      <c r="R3098" t="s">
        <v>8317</v>
      </c>
      <c r="S3098" t="s">
        <v>8357</v>
      </c>
      <c r="T3098" s="17">
        <f>(((Table1[[#This Row],[launched_at]]/60)/60)/24)+DATE(1970,1,1)</f>
        <v>42114.825532407413</v>
      </c>
      <c r="U3098" s="17">
        <f>(((Table1[[#This Row],[deadline]]/60)/60)/24)+DATE(1970,1,1)</f>
        <v>42144.825532407413</v>
      </c>
    </row>
    <row r="3099" spans="1:21">
      <c r="A3099">
        <v>3097</v>
      </c>
      <c r="B3099" s="3" t="s">
        <v>3097</v>
      </c>
      <c r="C3099" s="3" t="s">
        <v>7207</v>
      </c>
      <c r="D3099" t="str" cm="1">
        <f t="array" ref="D30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099">
        <v>10000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 s="6">
        <f>Table1[[#This Row],[pledged]]/Table1[[#This Row],[goal]]</f>
        <v>0.17150000000000001</v>
      </c>
      <c r="Q3099" s="12">
        <f>Table1[[#This Row],[pledged]]/Table1[[#This Row],[backers_count]]</f>
        <v>40.833333333333336</v>
      </c>
      <c r="R3099" t="s">
        <v>8317</v>
      </c>
      <c r="S3099" t="s">
        <v>8357</v>
      </c>
      <c r="T3099" s="17">
        <f>(((Table1[[#This Row],[launched_at]]/60)/60)/24)+DATE(1970,1,1)</f>
        <v>42629.503483796296</v>
      </c>
      <c r="U3099" s="17">
        <f>(((Table1[[#This Row],[deadline]]/60)/60)/24)+DATE(1970,1,1)</f>
        <v>42650.583333333328</v>
      </c>
    </row>
    <row r="3100" spans="1:21">
      <c r="A3100">
        <v>3098</v>
      </c>
      <c r="B3100" s="3" t="s">
        <v>3098</v>
      </c>
      <c r="C3100" s="3" t="s">
        <v>7208</v>
      </c>
      <c r="D3100" t="str" cm="1">
        <f t="array" ref="D31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45000 to 49999</v>
      </c>
      <c r="E3100">
        <v>48725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 s="6">
        <f>Table1[[#This Row],[pledged]]/Table1[[#This Row],[goal]]</f>
        <v>3.608004104669061E-2</v>
      </c>
      <c r="Q3100" s="12">
        <f>Table1[[#This Row],[pledged]]/Table1[[#This Row],[backers_count]]</f>
        <v>65.111111111111114</v>
      </c>
      <c r="R3100" t="s">
        <v>8317</v>
      </c>
      <c r="S3100" t="s">
        <v>8357</v>
      </c>
      <c r="T3100" s="17">
        <f>(((Table1[[#This Row],[launched_at]]/60)/60)/24)+DATE(1970,1,1)</f>
        <v>42359.792233796295</v>
      </c>
      <c r="U3100" s="17">
        <f>(((Table1[[#This Row],[deadline]]/60)/60)/24)+DATE(1970,1,1)</f>
        <v>42408.01180555555</v>
      </c>
    </row>
    <row r="3101" spans="1:21">
      <c r="A3101">
        <v>3099</v>
      </c>
      <c r="B3101" s="3" t="s">
        <v>3099</v>
      </c>
      <c r="C3101" s="3" t="s">
        <v>7209</v>
      </c>
      <c r="D3101" t="str" cm="1">
        <f t="array" ref="D31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01">
        <v>2000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 s="6">
        <f>Table1[[#This Row],[pledged]]/Table1[[#This Row],[goal]]</f>
        <v>0.13900000000000001</v>
      </c>
      <c r="Q3101" s="12">
        <f>Table1[[#This Row],[pledged]]/Table1[[#This Row],[backers_count]]</f>
        <v>55.6</v>
      </c>
      <c r="R3101" t="s">
        <v>8317</v>
      </c>
      <c r="S3101" t="s">
        <v>8357</v>
      </c>
      <c r="T3101" s="17">
        <f>(((Table1[[#This Row],[launched_at]]/60)/60)/24)+DATE(1970,1,1)</f>
        <v>42382.189710648148</v>
      </c>
      <c r="U3101" s="17">
        <f>(((Table1[[#This Row],[deadline]]/60)/60)/24)+DATE(1970,1,1)</f>
        <v>42412.189710648148</v>
      </c>
    </row>
    <row r="3102" spans="1:21">
      <c r="A3102">
        <v>3100</v>
      </c>
      <c r="B3102" s="3" t="s">
        <v>3100</v>
      </c>
      <c r="C3102" s="3" t="s">
        <v>7210</v>
      </c>
      <c r="D3102" t="str" cm="1">
        <f t="array" ref="D31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102">
        <v>12000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 s="6">
        <f>Table1[[#This Row],[pledged]]/Table1[[#This Row],[goal]]</f>
        <v>0.15225</v>
      </c>
      <c r="Q3102" s="12">
        <f>Table1[[#This Row],[pledged]]/Table1[[#This Row],[backers_count]]</f>
        <v>140.53846153846155</v>
      </c>
      <c r="R3102" t="s">
        <v>8317</v>
      </c>
      <c r="S3102" t="s">
        <v>8357</v>
      </c>
      <c r="T3102" s="17">
        <f>(((Table1[[#This Row],[launched_at]]/60)/60)/24)+DATE(1970,1,1)</f>
        <v>41902.622395833336</v>
      </c>
      <c r="U3102" s="17">
        <f>(((Table1[[#This Row],[deadline]]/60)/60)/24)+DATE(1970,1,1)</f>
        <v>41932.622395833336</v>
      </c>
    </row>
    <row r="3103" spans="1:21">
      <c r="A3103">
        <v>3101</v>
      </c>
      <c r="B3103" s="3" t="s">
        <v>3101</v>
      </c>
      <c r="C3103" s="3" t="s">
        <v>7211</v>
      </c>
      <c r="D3103" t="str" cm="1">
        <f t="array" ref="D31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03">
        <v>2500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 s="6">
        <f>Table1[[#This Row],[pledged]]/Table1[[#This Row],[goal]]</f>
        <v>0.12</v>
      </c>
      <c r="Q3103" s="12">
        <f>Table1[[#This Row],[pledged]]/Table1[[#This Row],[backers_count]]</f>
        <v>25</v>
      </c>
      <c r="R3103" t="s">
        <v>8317</v>
      </c>
      <c r="S3103" t="s">
        <v>8357</v>
      </c>
      <c r="T3103" s="17">
        <f>(((Table1[[#This Row],[launched_at]]/60)/60)/24)+DATE(1970,1,1)</f>
        <v>42171.383530092593</v>
      </c>
      <c r="U3103" s="17">
        <f>(((Table1[[#This Row],[deadline]]/60)/60)/24)+DATE(1970,1,1)</f>
        <v>42201.330555555556</v>
      </c>
    </row>
    <row r="3104" spans="1:21">
      <c r="A3104">
        <v>3102</v>
      </c>
      <c r="B3104" s="3" t="s">
        <v>3102</v>
      </c>
      <c r="C3104" s="3" t="s">
        <v>7212</v>
      </c>
      <c r="D3104" t="str" cm="1">
        <f t="array" ref="D31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104">
        <v>16000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 s="6">
        <f>Table1[[#This Row],[pledged]]/Table1[[#This Row],[goal]]</f>
        <v>0.391125</v>
      </c>
      <c r="Q3104" s="12">
        <f>Table1[[#This Row],[pledged]]/Table1[[#This Row],[backers_count]]</f>
        <v>69.533333333333331</v>
      </c>
      <c r="R3104" t="s">
        <v>8317</v>
      </c>
      <c r="S3104" t="s">
        <v>8357</v>
      </c>
      <c r="T3104" s="17">
        <f>(((Table1[[#This Row],[launched_at]]/60)/60)/24)+DATE(1970,1,1)</f>
        <v>42555.340486111112</v>
      </c>
      <c r="U3104" s="17">
        <f>(((Table1[[#This Row],[deadline]]/60)/60)/24)+DATE(1970,1,1)</f>
        <v>42605.340486111112</v>
      </c>
    </row>
    <row r="3105" spans="1:21">
      <c r="A3105">
        <v>3103</v>
      </c>
      <c r="B3105" s="3" t="s">
        <v>3103</v>
      </c>
      <c r="C3105" s="3" t="s">
        <v>7213</v>
      </c>
      <c r="D3105" t="str" cm="1">
        <f t="array" ref="D31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05">
        <v>4100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 s="6">
        <f>Table1[[#This Row],[pledged]]/Table1[[#This Row],[goal]]</f>
        <v>2.6829268292682929E-3</v>
      </c>
      <c r="Q3105" s="12">
        <f>Table1[[#This Row],[pledged]]/Table1[[#This Row],[backers_count]]</f>
        <v>5.5</v>
      </c>
      <c r="R3105" t="s">
        <v>8317</v>
      </c>
      <c r="S3105" t="s">
        <v>8357</v>
      </c>
      <c r="T3105" s="17">
        <f>(((Table1[[#This Row],[launched_at]]/60)/60)/24)+DATE(1970,1,1)</f>
        <v>42107.156319444446</v>
      </c>
      <c r="U3105" s="17">
        <f>(((Table1[[#This Row],[deadline]]/60)/60)/24)+DATE(1970,1,1)</f>
        <v>42167.156319444446</v>
      </c>
    </row>
    <row r="3106" spans="1:21">
      <c r="A3106">
        <v>3104</v>
      </c>
      <c r="B3106" s="3" t="s">
        <v>3104</v>
      </c>
      <c r="C3106" s="3" t="s">
        <v>7214</v>
      </c>
      <c r="D3106" t="str" cm="1">
        <f t="array" ref="D31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06">
        <v>4000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 s="6">
        <f>Table1[[#This Row],[pledged]]/Table1[[#This Row],[goal]]</f>
        <v>0.29625000000000001</v>
      </c>
      <c r="Q3106" s="12">
        <f>Table1[[#This Row],[pledged]]/Table1[[#This Row],[backers_count]]</f>
        <v>237</v>
      </c>
      <c r="R3106" t="s">
        <v>8317</v>
      </c>
      <c r="S3106" t="s">
        <v>8357</v>
      </c>
      <c r="T3106" s="17">
        <f>(((Table1[[#This Row],[launched_at]]/60)/60)/24)+DATE(1970,1,1)</f>
        <v>42006.908692129626</v>
      </c>
      <c r="U3106" s="17">
        <f>(((Table1[[#This Row],[deadline]]/60)/60)/24)+DATE(1970,1,1)</f>
        <v>42038.083333333328</v>
      </c>
    </row>
    <row r="3107" spans="1:21">
      <c r="A3107">
        <v>3105</v>
      </c>
      <c r="B3107" s="3" t="s">
        <v>3105</v>
      </c>
      <c r="C3107" s="3" t="s">
        <v>7215</v>
      </c>
      <c r="D3107" t="str" cm="1">
        <f t="array" ref="D31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107">
        <v>5845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 s="6">
        <f>Table1[[#This Row],[pledged]]/Table1[[#This Row],[goal]]</f>
        <v>0.4236099230111206</v>
      </c>
      <c r="Q3107" s="12">
        <f>Table1[[#This Row],[pledged]]/Table1[[#This Row],[backers_count]]</f>
        <v>79.870967741935488</v>
      </c>
      <c r="R3107" t="s">
        <v>8317</v>
      </c>
      <c r="S3107" t="s">
        <v>8357</v>
      </c>
      <c r="T3107" s="17">
        <f>(((Table1[[#This Row],[launched_at]]/60)/60)/24)+DATE(1970,1,1)</f>
        <v>41876.718935185185</v>
      </c>
      <c r="U3107" s="17">
        <f>(((Table1[[#This Row],[deadline]]/60)/60)/24)+DATE(1970,1,1)</f>
        <v>41931.208333333336</v>
      </c>
    </row>
    <row r="3108" spans="1:21">
      <c r="A3108">
        <v>3106</v>
      </c>
      <c r="B3108" s="3" t="s">
        <v>3106</v>
      </c>
      <c r="C3108" s="3" t="s">
        <v>7216</v>
      </c>
      <c r="D3108" t="str" cm="1">
        <f t="array" ref="D31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08">
        <v>1000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 s="6">
        <f>Table1[[#This Row],[pledged]]/Table1[[#This Row],[goal]]</f>
        <v>4.1000000000000002E-2</v>
      </c>
      <c r="Q3108" s="12">
        <f>Table1[[#This Row],[pledged]]/Table1[[#This Row],[backers_count]]</f>
        <v>10.25</v>
      </c>
      <c r="R3108" t="s">
        <v>8317</v>
      </c>
      <c r="S3108" t="s">
        <v>8357</v>
      </c>
      <c r="T3108" s="17">
        <f>(((Table1[[#This Row],[launched_at]]/60)/60)/24)+DATE(1970,1,1)</f>
        <v>42241.429120370376</v>
      </c>
      <c r="U3108" s="17">
        <f>(((Table1[[#This Row],[deadline]]/60)/60)/24)+DATE(1970,1,1)</f>
        <v>42263.916666666672</v>
      </c>
    </row>
    <row r="3109" spans="1:21">
      <c r="A3109">
        <v>3107</v>
      </c>
      <c r="B3109" s="3" t="s">
        <v>3107</v>
      </c>
      <c r="C3109" s="3" t="s">
        <v>7217</v>
      </c>
      <c r="D3109" t="str" cm="1">
        <f t="array" ref="D31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3109">
        <v>40000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 s="6">
        <f>Table1[[#This Row],[pledged]]/Table1[[#This Row],[goal]]</f>
        <v>0.197625</v>
      </c>
      <c r="Q3109" s="12">
        <f>Table1[[#This Row],[pledged]]/Table1[[#This Row],[backers_count]]</f>
        <v>272.58620689655174</v>
      </c>
      <c r="R3109" t="s">
        <v>8317</v>
      </c>
      <c r="S3109" t="s">
        <v>8357</v>
      </c>
      <c r="T3109" s="17">
        <f>(((Table1[[#This Row],[launched_at]]/60)/60)/24)+DATE(1970,1,1)</f>
        <v>42128.814247685179</v>
      </c>
      <c r="U3109" s="17">
        <f>(((Table1[[#This Row],[deadline]]/60)/60)/24)+DATE(1970,1,1)</f>
        <v>42135.814247685179</v>
      </c>
    </row>
    <row r="3110" spans="1:21">
      <c r="A3110">
        <v>3108</v>
      </c>
      <c r="B3110" s="3" t="s">
        <v>3108</v>
      </c>
      <c r="C3110" s="3" t="s">
        <v>7218</v>
      </c>
      <c r="D3110" t="str" cm="1">
        <f t="array" ref="D31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110">
        <v>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 s="6">
        <f>Table1[[#This Row],[pledged]]/Table1[[#This Row],[goal]]</f>
        <v>5.1999999999999995E-4</v>
      </c>
      <c r="Q3110" s="12">
        <f>Table1[[#This Row],[pledged]]/Table1[[#This Row],[backers_count]]</f>
        <v>13</v>
      </c>
      <c r="R3110" t="s">
        <v>8317</v>
      </c>
      <c r="S3110" t="s">
        <v>8357</v>
      </c>
      <c r="T3110" s="17">
        <f>(((Table1[[#This Row],[launched_at]]/60)/60)/24)+DATE(1970,1,1)</f>
        <v>42062.680486111116</v>
      </c>
      <c r="U3110" s="17">
        <f>(((Table1[[#This Row],[deadline]]/60)/60)/24)+DATE(1970,1,1)</f>
        <v>42122.638819444444</v>
      </c>
    </row>
    <row r="3111" spans="1:21">
      <c r="A3111">
        <v>3109</v>
      </c>
      <c r="B3111" s="3" t="s">
        <v>3109</v>
      </c>
      <c r="C3111" s="3" t="s">
        <v>7219</v>
      </c>
      <c r="D3111" t="str" cm="1">
        <f t="array" ref="D31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111">
        <v>26500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 s="6">
        <f>Table1[[#This Row],[pledged]]/Table1[[#This Row],[goal]]</f>
        <v>0.25030188679245285</v>
      </c>
      <c r="Q3111" s="12">
        <f>Table1[[#This Row],[pledged]]/Table1[[#This Row],[backers_count]]</f>
        <v>58.184210526315788</v>
      </c>
      <c r="R3111" t="s">
        <v>8317</v>
      </c>
      <c r="S3111" t="s">
        <v>8357</v>
      </c>
      <c r="T3111" s="17">
        <f>(((Table1[[#This Row],[launched_at]]/60)/60)/24)+DATE(1970,1,1)</f>
        <v>41844.125115740739</v>
      </c>
      <c r="U3111" s="17">
        <f>(((Table1[[#This Row],[deadline]]/60)/60)/24)+DATE(1970,1,1)</f>
        <v>41879.125115740739</v>
      </c>
    </row>
    <row r="3112" spans="1:21">
      <c r="A3112">
        <v>3110</v>
      </c>
      <c r="B3112" s="3" t="s">
        <v>3110</v>
      </c>
      <c r="C3112" s="3" t="s">
        <v>7220</v>
      </c>
      <c r="D3112" t="str" cm="1">
        <f t="array" ref="D31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112">
        <v>25000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 s="6">
        <f>Table1[[#This Row],[pledged]]/Table1[[#This Row],[goal]]</f>
        <v>4.0000000000000002E-4</v>
      </c>
      <c r="Q3112" s="12">
        <f>Table1[[#This Row],[pledged]]/Table1[[#This Row],[backers_count]]</f>
        <v>10</v>
      </c>
      <c r="R3112" t="s">
        <v>8317</v>
      </c>
      <c r="S3112" t="s">
        <v>8357</v>
      </c>
      <c r="T3112" s="17">
        <f>(((Table1[[#This Row],[launched_at]]/60)/60)/24)+DATE(1970,1,1)</f>
        <v>42745.031469907408</v>
      </c>
      <c r="U3112" s="17">
        <f>(((Table1[[#This Row],[deadline]]/60)/60)/24)+DATE(1970,1,1)</f>
        <v>42785.031469907408</v>
      </c>
    </row>
    <row r="3113" spans="1:21">
      <c r="A3113">
        <v>3111</v>
      </c>
      <c r="B3113" s="3" t="s">
        <v>3111</v>
      </c>
      <c r="C3113" s="3" t="s">
        <v>7221</v>
      </c>
      <c r="D3113" t="str" cm="1">
        <f t="array" ref="D31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113">
        <v>20000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 s="6">
        <f>Table1[[#This Row],[pledged]]/Table1[[#This Row],[goal]]</f>
        <v>0.26640000000000003</v>
      </c>
      <c r="Q3113" s="12">
        <f>Table1[[#This Row],[pledged]]/Table1[[#This Row],[backers_count]]</f>
        <v>70.10526315789474</v>
      </c>
      <c r="R3113" t="s">
        <v>8317</v>
      </c>
      <c r="S3113" t="s">
        <v>8357</v>
      </c>
      <c r="T3113" s="17">
        <f>(((Table1[[#This Row],[launched_at]]/60)/60)/24)+DATE(1970,1,1)</f>
        <v>41885.595138888886</v>
      </c>
      <c r="U3113" s="17">
        <f>(((Table1[[#This Row],[deadline]]/60)/60)/24)+DATE(1970,1,1)</f>
        <v>41916.595138888886</v>
      </c>
    </row>
    <row r="3114" spans="1:21">
      <c r="A3114">
        <v>3112</v>
      </c>
      <c r="B3114" s="3" t="s">
        <v>3112</v>
      </c>
      <c r="C3114" s="3" t="s">
        <v>7222</v>
      </c>
      <c r="D3114" t="str" cm="1">
        <f t="array" ref="D31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114">
        <v>11000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 s="6">
        <f>Table1[[#This Row],[pledged]]/Table1[[#This Row],[goal]]</f>
        <v>4.7363636363636365E-2</v>
      </c>
      <c r="Q3114" s="12">
        <f>Table1[[#This Row],[pledged]]/Table1[[#This Row],[backers_count]]</f>
        <v>57.888888888888886</v>
      </c>
      <c r="R3114" t="s">
        <v>8317</v>
      </c>
      <c r="S3114" t="s">
        <v>8357</v>
      </c>
      <c r="T3114" s="17">
        <f>(((Table1[[#This Row],[launched_at]]/60)/60)/24)+DATE(1970,1,1)</f>
        <v>42615.121921296297</v>
      </c>
      <c r="U3114" s="17">
        <f>(((Table1[[#This Row],[deadline]]/60)/60)/24)+DATE(1970,1,1)</f>
        <v>42675.121921296297</v>
      </c>
    </row>
    <row r="3115" spans="1:21">
      <c r="A3115">
        <v>3113</v>
      </c>
      <c r="B3115" s="3" t="s">
        <v>3113</v>
      </c>
      <c r="C3115" s="3" t="s">
        <v>7223</v>
      </c>
      <c r="D3115" t="str" cm="1">
        <f t="array" ref="D31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115">
        <v>109225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 s="6">
        <f>Table1[[#This Row],[pledged]]/Table1[[#This Row],[goal]]</f>
        <v>4.2435339894712751E-2</v>
      </c>
      <c r="Q3115" s="12">
        <f>Table1[[#This Row],[pledged]]/Table1[[#This Row],[backers_count]]</f>
        <v>125.27027027027027</v>
      </c>
      <c r="R3115" t="s">
        <v>8317</v>
      </c>
      <c r="S3115" t="s">
        <v>8357</v>
      </c>
      <c r="T3115" s="17">
        <f>(((Table1[[#This Row],[launched_at]]/60)/60)/24)+DATE(1970,1,1)</f>
        <v>42081.731273148151</v>
      </c>
      <c r="U3115" s="17">
        <f>(((Table1[[#This Row],[deadline]]/60)/60)/24)+DATE(1970,1,1)</f>
        <v>42111.731273148151</v>
      </c>
    </row>
    <row r="3116" spans="1:21">
      <c r="A3116">
        <v>3114</v>
      </c>
      <c r="B3116" s="3" t="s">
        <v>3114</v>
      </c>
      <c r="C3116" s="3" t="s">
        <v>7224</v>
      </c>
      <c r="D3116" t="str" cm="1">
        <f t="array" ref="D31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116">
        <v>75000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 s="6">
        <f>Table1[[#This Row],[pledged]]/Table1[[#This Row],[goal]]</f>
        <v>0</v>
      </c>
      <c r="Q3116" s="12" t="e">
        <f>Table1[[#This Row],[pledged]]/Table1[[#This Row],[backers_count]]</f>
        <v>#DIV/0!</v>
      </c>
      <c r="R3116" t="s">
        <v>8317</v>
      </c>
      <c r="S3116" t="s">
        <v>8357</v>
      </c>
      <c r="T3116" s="17">
        <f>(((Table1[[#This Row],[launched_at]]/60)/60)/24)+DATE(1970,1,1)</f>
        <v>41843.632523148146</v>
      </c>
      <c r="U3116" s="17">
        <f>(((Table1[[#This Row],[deadline]]/60)/60)/24)+DATE(1970,1,1)</f>
        <v>41903.632523148146</v>
      </c>
    </row>
    <row r="3117" spans="1:21">
      <c r="A3117">
        <v>3115</v>
      </c>
      <c r="B3117" s="3" t="s">
        <v>3115</v>
      </c>
      <c r="C3117" s="3" t="s">
        <v>7225</v>
      </c>
      <c r="D3117" t="str" cm="1">
        <f t="array" ref="D31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117">
        <v>10000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 s="6">
        <f>Table1[[#This Row],[pledged]]/Table1[[#This Row],[goal]]</f>
        <v>0.03</v>
      </c>
      <c r="Q3117" s="12">
        <f>Table1[[#This Row],[pledged]]/Table1[[#This Row],[backers_count]]</f>
        <v>300</v>
      </c>
      <c r="R3117" t="s">
        <v>8317</v>
      </c>
      <c r="S3117" t="s">
        <v>8357</v>
      </c>
      <c r="T3117" s="17">
        <f>(((Table1[[#This Row],[launched_at]]/60)/60)/24)+DATE(1970,1,1)</f>
        <v>42496.447071759263</v>
      </c>
      <c r="U3117" s="17">
        <f>(((Table1[[#This Row],[deadline]]/60)/60)/24)+DATE(1970,1,1)</f>
        <v>42526.447071759263</v>
      </c>
    </row>
    <row r="3118" spans="1:21">
      <c r="A3118">
        <v>3116</v>
      </c>
      <c r="B3118" s="3" t="s">
        <v>3116</v>
      </c>
      <c r="C3118" s="3" t="s">
        <v>7226</v>
      </c>
      <c r="D3118" t="str" cm="1">
        <f t="array" ref="D31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118">
        <v>750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 s="6">
        <f>Table1[[#This Row],[pledged]]/Table1[[#This Row],[goal]]</f>
        <v>0.57333333333333336</v>
      </c>
      <c r="Q3118" s="12">
        <f>Table1[[#This Row],[pledged]]/Table1[[#This Row],[backers_count]]</f>
        <v>43</v>
      </c>
      <c r="R3118" t="s">
        <v>8317</v>
      </c>
      <c r="S3118" t="s">
        <v>8357</v>
      </c>
      <c r="T3118" s="17">
        <f>(((Table1[[#This Row],[launched_at]]/60)/60)/24)+DATE(1970,1,1)</f>
        <v>42081.515335648146</v>
      </c>
      <c r="U3118" s="17">
        <f>(((Table1[[#This Row],[deadline]]/60)/60)/24)+DATE(1970,1,1)</f>
        <v>42095.515335648146</v>
      </c>
    </row>
    <row r="3119" spans="1:21">
      <c r="A3119">
        <v>3117</v>
      </c>
      <c r="B3119" s="3" t="s">
        <v>3117</v>
      </c>
      <c r="C3119" s="3" t="s">
        <v>7227</v>
      </c>
      <c r="D3119" t="str" cm="1">
        <f t="array" ref="D31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19">
        <v>1000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 s="6">
        <f>Table1[[#This Row],[pledged]]/Table1[[#This Row],[goal]]</f>
        <v>1E-3</v>
      </c>
      <c r="Q3119" s="12">
        <f>Table1[[#This Row],[pledged]]/Table1[[#This Row],[backers_count]]</f>
        <v>1</v>
      </c>
      <c r="R3119" t="s">
        <v>8317</v>
      </c>
      <c r="S3119" t="s">
        <v>8357</v>
      </c>
      <c r="T3119" s="17">
        <f>(((Table1[[#This Row],[launched_at]]/60)/60)/24)+DATE(1970,1,1)</f>
        <v>42509.374537037031</v>
      </c>
      <c r="U3119" s="17">
        <f>(((Table1[[#This Row],[deadline]]/60)/60)/24)+DATE(1970,1,1)</f>
        <v>42517.55</v>
      </c>
    </row>
    <row r="3120" spans="1:21">
      <c r="A3120">
        <v>3118</v>
      </c>
      <c r="B3120" s="3" t="s">
        <v>3118</v>
      </c>
      <c r="C3120" s="3" t="s">
        <v>7228</v>
      </c>
      <c r="D3120" t="str" cm="1">
        <f t="array" ref="D31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120">
        <v>500000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 s="6">
        <f>Table1[[#This Row],[pledged]]/Table1[[#This Row],[goal]]</f>
        <v>3.0999999999999999E-3</v>
      </c>
      <c r="Q3120" s="12">
        <f>Table1[[#This Row],[pledged]]/Table1[[#This Row],[backers_count]]</f>
        <v>775</v>
      </c>
      <c r="R3120" t="s">
        <v>8317</v>
      </c>
      <c r="S3120" t="s">
        <v>8357</v>
      </c>
      <c r="T3120" s="17">
        <f>(((Table1[[#This Row],[launched_at]]/60)/60)/24)+DATE(1970,1,1)</f>
        <v>42534.649571759262</v>
      </c>
      <c r="U3120" s="17">
        <f>(((Table1[[#This Row],[deadline]]/60)/60)/24)+DATE(1970,1,1)</f>
        <v>42553.649571759262</v>
      </c>
    </row>
    <row r="3121" spans="1:21">
      <c r="A3121">
        <v>3119</v>
      </c>
      <c r="B3121" s="3" t="s">
        <v>3119</v>
      </c>
      <c r="C3121" s="3" t="s">
        <v>7229</v>
      </c>
      <c r="D3121" t="str" cm="1">
        <f t="array" ref="D31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121">
        <v>10000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 s="6">
        <f>Table1[[#This Row],[pledged]]/Table1[[#This Row],[goal]]</f>
        <v>5.0000000000000001E-4</v>
      </c>
      <c r="Q3121" s="12">
        <f>Table1[[#This Row],[pledged]]/Table1[[#This Row],[backers_count]]</f>
        <v>5</v>
      </c>
      <c r="R3121" t="s">
        <v>8317</v>
      </c>
      <c r="S3121" t="s">
        <v>8357</v>
      </c>
      <c r="T3121" s="17">
        <f>(((Table1[[#This Row],[launched_at]]/60)/60)/24)+DATE(1970,1,1)</f>
        <v>42060.04550925926</v>
      </c>
      <c r="U3121" s="17">
        <f>(((Table1[[#This Row],[deadline]]/60)/60)/24)+DATE(1970,1,1)</f>
        <v>42090.003842592589</v>
      </c>
    </row>
    <row r="3122" spans="1:21">
      <c r="A3122">
        <v>3120</v>
      </c>
      <c r="B3122" s="3" t="s">
        <v>3120</v>
      </c>
      <c r="C3122" s="3" t="s">
        <v>7230</v>
      </c>
      <c r="D3122" t="str" cm="1">
        <f t="array" ref="D31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122">
        <v>1300000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 s="6">
        <f>Table1[[#This Row],[pledged]]/Table1[[#This Row],[goal]]</f>
        <v>9.8461538461538464E-5</v>
      </c>
      <c r="Q3122" s="12">
        <f>Table1[[#This Row],[pledged]]/Table1[[#This Row],[backers_count]]</f>
        <v>12.8</v>
      </c>
      <c r="R3122" t="s">
        <v>8317</v>
      </c>
      <c r="S3122" t="s">
        <v>8357</v>
      </c>
      <c r="T3122" s="17">
        <f>(((Table1[[#This Row],[launched_at]]/60)/60)/24)+DATE(1970,1,1)</f>
        <v>42435.942083333335</v>
      </c>
      <c r="U3122" s="17">
        <f>(((Table1[[#This Row],[deadline]]/60)/60)/24)+DATE(1970,1,1)</f>
        <v>42495.900416666671</v>
      </c>
    </row>
    <row r="3123" spans="1:21">
      <c r="A3123">
        <v>3121</v>
      </c>
      <c r="B3123" s="3" t="s">
        <v>3121</v>
      </c>
      <c r="C3123" s="3" t="s">
        <v>7231</v>
      </c>
      <c r="D3123" t="str" cm="1">
        <f t="array" ref="D31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23">
        <v>1500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 s="6">
        <f>Table1[[#This Row],[pledged]]/Table1[[#This Row],[goal]]</f>
        <v>6.6666666666666671E-3</v>
      </c>
      <c r="Q3123" s="12">
        <f>Table1[[#This Row],[pledged]]/Table1[[#This Row],[backers_count]]</f>
        <v>10</v>
      </c>
      <c r="R3123" t="s">
        <v>8317</v>
      </c>
      <c r="S3123" t="s">
        <v>8357</v>
      </c>
      <c r="T3123" s="17">
        <f>(((Table1[[#This Row],[launched_at]]/60)/60)/24)+DATE(1970,1,1)</f>
        <v>41848.679803240739</v>
      </c>
      <c r="U3123" s="17">
        <f>(((Table1[[#This Row],[deadline]]/60)/60)/24)+DATE(1970,1,1)</f>
        <v>41908.679803240739</v>
      </c>
    </row>
    <row r="3124" spans="1:21">
      <c r="A3124">
        <v>3122</v>
      </c>
      <c r="B3124" s="3" t="s">
        <v>3122</v>
      </c>
      <c r="C3124" s="3" t="s">
        <v>7232</v>
      </c>
      <c r="D3124" t="str" cm="1">
        <f t="array" ref="D31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124">
        <v>199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 s="6">
        <f>Table1[[#This Row],[pledged]]/Table1[[#This Row],[goal]]</f>
        <v>0.58291457286432158</v>
      </c>
      <c r="Q3124" s="12">
        <f>Table1[[#This Row],[pledged]]/Table1[[#This Row],[backers_count]]</f>
        <v>58</v>
      </c>
      <c r="R3124" t="s">
        <v>8317</v>
      </c>
      <c r="S3124" t="s">
        <v>8357</v>
      </c>
      <c r="T3124" s="17">
        <f>(((Table1[[#This Row],[launched_at]]/60)/60)/24)+DATE(1970,1,1)</f>
        <v>42678.932083333333</v>
      </c>
      <c r="U3124" s="17">
        <f>(((Table1[[#This Row],[deadline]]/60)/60)/24)+DATE(1970,1,1)</f>
        <v>42683.973750000005</v>
      </c>
    </row>
    <row r="3125" spans="1:21">
      <c r="A3125">
        <v>3123</v>
      </c>
      <c r="B3125" s="3" t="s">
        <v>3123</v>
      </c>
      <c r="C3125" s="3" t="s">
        <v>7233</v>
      </c>
      <c r="D3125" t="str" cm="1">
        <f t="array" ref="D31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125">
        <v>125000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 s="6">
        <f>Table1[[#This Row],[pledged]]/Table1[[#This Row],[goal]]</f>
        <v>0.68153600000000003</v>
      </c>
      <c r="Q3125" s="12">
        <f>Table1[[#This Row],[pledged]]/Table1[[#This Row],[backers_count]]</f>
        <v>244.80459770114942</v>
      </c>
      <c r="R3125" t="s">
        <v>8317</v>
      </c>
      <c r="S3125" t="s">
        <v>8357</v>
      </c>
      <c r="T3125" s="17">
        <f>(((Table1[[#This Row],[launched_at]]/60)/60)/24)+DATE(1970,1,1)</f>
        <v>42530.993032407408</v>
      </c>
      <c r="U3125" s="17">
        <f>(((Table1[[#This Row],[deadline]]/60)/60)/24)+DATE(1970,1,1)</f>
        <v>42560.993032407408</v>
      </c>
    </row>
    <row r="3126" spans="1:21">
      <c r="A3126">
        <v>3124</v>
      </c>
      <c r="B3126" s="3" t="s">
        <v>3124</v>
      </c>
      <c r="C3126" s="3" t="s">
        <v>7234</v>
      </c>
      <c r="D3126" t="str" cm="1">
        <f t="array" ref="D31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126">
        <v>800000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 s="6">
        <f>Table1[[#This Row],[pledged]]/Table1[[#This Row],[goal]]</f>
        <v>3.2499999999999997E-5</v>
      </c>
      <c r="Q3126" s="12">
        <f>Table1[[#This Row],[pledged]]/Table1[[#This Row],[backers_count]]</f>
        <v>6.5</v>
      </c>
      <c r="R3126" t="s">
        <v>8317</v>
      </c>
      <c r="S3126" t="s">
        <v>8357</v>
      </c>
      <c r="T3126" s="17">
        <f>(((Table1[[#This Row],[launched_at]]/60)/60)/24)+DATE(1970,1,1)</f>
        <v>41977.780104166668</v>
      </c>
      <c r="U3126" s="17">
        <f>(((Table1[[#This Row],[deadline]]/60)/60)/24)+DATE(1970,1,1)</f>
        <v>42037.780104166668</v>
      </c>
    </row>
    <row r="3127" spans="1:21">
      <c r="A3127">
        <v>3125</v>
      </c>
      <c r="B3127" s="3" t="s">
        <v>3125</v>
      </c>
      <c r="C3127" s="3" t="s">
        <v>7235</v>
      </c>
      <c r="D3127" t="str" cm="1">
        <f t="array" ref="D31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127">
        <v>1500000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 s="6">
        <f>Table1[[#This Row],[pledged]]/Table1[[#This Row],[goal]]</f>
        <v>0</v>
      </c>
      <c r="Q3127" s="12" t="e">
        <f>Table1[[#This Row],[pledged]]/Table1[[#This Row],[backers_count]]</f>
        <v>#DIV/0!</v>
      </c>
      <c r="R3127" t="s">
        <v>8317</v>
      </c>
      <c r="S3127" t="s">
        <v>8357</v>
      </c>
      <c r="T3127" s="17">
        <f>(((Table1[[#This Row],[launched_at]]/60)/60)/24)+DATE(1970,1,1)</f>
        <v>42346.20685185185</v>
      </c>
      <c r="U3127" s="17">
        <f>(((Table1[[#This Row],[deadline]]/60)/60)/24)+DATE(1970,1,1)</f>
        <v>42376.20685185185</v>
      </c>
    </row>
    <row r="3128" spans="1:21" ht="43.2">
      <c r="A3128">
        <v>3126</v>
      </c>
      <c r="B3128" s="3" t="s">
        <v>3126</v>
      </c>
      <c r="C3128" s="3" t="s">
        <v>7236</v>
      </c>
      <c r="D3128" t="str" cm="1">
        <f t="array" ref="D31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128">
        <v>25000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 s="6">
        <f>Table1[[#This Row],[pledged]]/Table1[[#This Row],[goal]]</f>
        <v>4.1599999999999998E-2</v>
      </c>
      <c r="Q3128" s="12">
        <f>Table1[[#This Row],[pledged]]/Table1[[#This Row],[backers_count]]</f>
        <v>61.176470588235297</v>
      </c>
      <c r="R3128" t="s">
        <v>8317</v>
      </c>
      <c r="S3128" t="s">
        <v>8357</v>
      </c>
      <c r="T3128" s="17">
        <f>(((Table1[[#This Row],[launched_at]]/60)/60)/24)+DATE(1970,1,1)</f>
        <v>42427.01807870371</v>
      </c>
      <c r="U3128" s="17">
        <f>(((Table1[[#This Row],[deadline]]/60)/60)/24)+DATE(1970,1,1)</f>
        <v>42456.976412037038</v>
      </c>
    </row>
    <row r="3129" spans="1:21">
      <c r="A3129">
        <v>3127</v>
      </c>
      <c r="B3129" s="3" t="s">
        <v>3127</v>
      </c>
      <c r="C3129" s="3" t="s">
        <v>7237</v>
      </c>
      <c r="D3129" t="str" cm="1">
        <f t="array" ref="D31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129">
        <v>100000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 s="6">
        <f>Table1[[#This Row],[pledged]]/Table1[[#This Row],[goal]]</f>
        <v>0</v>
      </c>
      <c r="Q3129" s="12" t="e">
        <f>Table1[[#This Row],[pledged]]/Table1[[#This Row],[backers_count]]</f>
        <v>#DIV/0!</v>
      </c>
      <c r="R3129" t="s">
        <v>8317</v>
      </c>
      <c r="S3129" t="s">
        <v>8357</v>
      </c>
      <c r="T3129" s="17">
        <f>(((Table1[[#This Row],[launched_at]]/60)/60)/24)+DATE(1970,1,1)</f>
        <v>42034.856817129628</v>
      </c>
      <c r="U3129" s="17">
        <f>(((Table1[[#This Row],[deadline]]/60)/60)/24)+DATE(1970,1,1)</f>
        <v>42064.856817129628</v>
      </c>
    </row>
    <row r="3130" spans="1:21">
      <c r="A3130">
        <v>3128</v>
      </c>
      <c r="B3130" s="3" t="s">
        <v>3128</v>
      </c>
      <c r="C3130" s="3" t="s">
        <v>7238</v>
      </c>
      <c r="D3130" t="str" cm="1">
        <f t="array" ref="D31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130">
        <v>15000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 s="6">
        <f>Table1[[#This Row],[pledged]]/Table1[[#This Row],[goal]]</f>
        <v>1.0860666666666667</v>
      </c>
      <c r="Q3130" s="12">
        <f>Table1[[#This Row],[pledged]]/Table1[[#This Row],[backers_count]]</f>
        <v>139.23931623931625</v>
      </c>
      <c r="R3130" t="s">
        <v>8317</v>
      </c>
      <c r="S3130" t="s">
        <v>8318</v>
      </c>
      <c r="T3130" s="17">
        <f>(((Table1[[#This Row],[launched_at]]/60)/60)/24)+DATE(1970,1,1)</f>
        <v>42780.825706018513</v>
      </c>
      <c r="U3130" s="17">
        <f>(((Table1[[#This Row],[deadline]]/60)/60)/24)+DATE(1970,1,1)</f>
        <v>42810.784039351856</v>
      </c>
    </row>
    <row r="3131" spans="1:21">
      <c r="A3131">
        <v>3129</v>
      </c>
      <c r="B3131" s="3" t="s">
        <v>3129</v>
      </c>
      <c r="C3131" s="3" t="s">
        <v>7239</v>
      </c>
      <c r="D3131" t="str" cm="1">
        <f t="array" ref="D31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31">
        <v>1250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 s="6">
        <f>Table1[[#This Row],[pledged]]/Table1[[#This Row],[goal]]</f>
        <v>8.0000000000000002E-3</v>
      </c>
      <c r="Q3131" s="12">
        <f>Table1[[#This Row],[pledged]]/Table1[[#This Row],[backers_count]]</f>
        <v>10</v>
      </c>
      <c r="R3131" t="s">
        <v>8317</v>
      </c>
      <c r="S3131" t="s">
        <v>8318</v>
      </c>
      <c r="T3131" s="17">
        <f>(((Table1[[#This Row],[launched_at]]/60)/60)/24)+DATE(1970,1,1)</f>
        <v>42803.842812499999</v>
      </c>
      <c r="U3131" s="17">
        <f>(((Table1[[#This Row],[deadline]]/60)/60)/24)+DATE(1970,1,1)</f>
        <v>42843.801145833335</v>
      </c>
    </row>
    <row r="3132" spans="1:21">
      <c r="A3132">
        <v>3130</v>
      </c>
      <c r="B3132" s="3" t="s">
        <v>3130</v>
      </c>
      <c r="C3132" s="3" t="s">
        <v>7240</v>
      </c>
      <c r="D3132" t="str" cm="1">
        <f t="array" ref="D31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132">
        <v>10000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 s="6">
        <f>Table1[[#This Row],[pledged]]/Table1[[#This Row],[goal]]</f>
        <v>3.7499999999999999E-2</v>
      </c>
      <c r="Q3132" s="12">
        <f>Table1[[#This Row],[pledged]]/Table1[[#This Row],[backers_count]]</f>
        <v>93.75</v>
      </c>
      <c r="R3132" t="s">
        <v>8317</v>
      </c>
      <c r="S3132" t="s">
        <v>8318</v>
      </c>
      <c r="T3132" s="17">
        <f>(((Table1[[#This Row],[launched_at]]/60)/60)/24)+DATE(1970,1,1)</f>
        <v>42808.640231481477</v>
      </c>
      <c r="U3132" s="17">
        <f>(((Table1[[#This Row],[deadline]]/60)/60)/24)+DATE(1970,1,1)</f>
        <v>42839.207638888889</v>
      </c>
    </row>
    <row r="3133" spans="1:21">
      <c r="A3133">
        <v>3131</v>
      </c>
      <c r="B3133" s="3" t="s">
        <v>3131</v>
      </c>
      <c r="C3133" s="3" t="s">
        <v>7241</v>
      </c>
      <c r="D3133" t="str" cm="1">
        <f t="array" ref="D31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33">
        <v>4100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 s="6">
        <f>Table1[[#This Row],[pledged]]/Table1[[#This Row],[goal]]</f>
        <v>0.15731707317073171</v>
      </c>
      <c r="Q3133" s="12">
        <f>Table1[[#This Row],[pledged]]/Table1[[#This Row],[backers_count]]</f>
        <v>53.75</v>
      </c>
      <c r="R3133" t="s">
        <v>8317</v>
      </c>
      <c r="S3133" t="s">
        <v>8318</v>
      </c>
      <c r="T3133" s="17">
        <f>(((Table1[[#This Row],[launched_at]]/60)/60)/24)+DATE(1970,1,1)</f>
        <v>42803.579224537039</v>
      </c>
      <c r="U3133" s="17">
        <f>(((Table1[[#This Row],[deadline]]/60)/60)/24)+DATE(1970,1,1)</f>
        <v>42833.537557870368</v>
      </c>
    </row>
    <row r="3134" spans="1:21">
      <c r="A3134">
        <v>3132</v>
      </c>
      <c r="B3134" s="3" t="s">
        <v>3132</v>
      </c>
      <c r="C3134" s="3" t="s">
        <v>7242</v>
      </c>
      <c r="D3134" t="str" cm="1">
        <f t="array" ref="D31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3134">
        <v>30000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 s="6">
        <f>Table1[[#This Row],[pledged]]/Table1[[#This Row],[goal]]</f>
        <v>3.3333333333333332E-4</v>
      </c>
      <c r="Q3134" s="12">
        <f>Table1[[#This Row],[pledged]]/Table1[[#This Row],[backers_count]]</f>
        <v>10</v>
      </c>
      <c r="R3134" t="s">
        <v>8317</v>
      </c>
      <c r="S3134" t="s">
        <v>8318</v>
      </c>
      <c r="T3134" s="17">
        <f>(((Table1[[#This Row],[launched_at]]/60)/60)/24)+DATE(1970,1,1)</f>
        <v>42786.350231481483</v>
      </c>
      <c r="U3134" s="17">
        <f>(((Table1[[#This Row],[deadline]]/60)/60)/24)+DATE(1970,1,1)</f>
        <v>42846.308564814812</v>
      </c>
    </row>
    <row r="3135" spans="1:21" ht="28.8">
      <c r="A3135">
        <v>3133</v>
      </c>
      <c r="B3135" s="3" t="s">
        <v>3133</v>
      </c>
      <c r="C3135" s="3" t="s">
        <v>7243</v>
      </c>
      <c r="D3135" t="str" cm="1">
        <f t="array" ref="D31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135">
        <v>500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 s="6">
        <f>Table1[[#This Row],[pledged]]/Table1[[#This Row],[goal]]</f>
        <v>1.08</v>
      </c>
      <c r="Q3135" s="12">
        <f>Table1[[#This Row],[pledged]]/Table1[[#This Row],[backers_count]]</f>
        <v>33.75</v>
      </c>
      <c r="R3135" t="s">
        <v>8317</v>
      </c>
      <c r="S3135" t="s">
        <v>8318</v>
      </c>
      <c r="T3135" s="17">
        <f>(((Table1[[#This Row],[launched_at]]/60)/60)/24)+DATE(1970,1,1)</f>
        <v>42788.565208333333</v>
      </c>
      <c r="U3135" s="17">
        <f>(((Table1[[#This Row],[deadline]]/60)/60)/24)+DATE(1970,1,1)</f>
        <v>42818.523541666669</v>
      </c>
    </row>
    <row r="3136" spans="1:21">
      <c r="A3136">
        <v>3134</v>
      </c>
      <c r="B3136" s="3" t="s">
        <v>3134</v>
      </c>
      <c r="C3136" s="3" t="s">
        <v>7244</v>
      </c>
      <c r="D3136" t="str" cm="1">
        <f t="array" ref="D31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36">
        <v>1000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 s="6">
        <f>Table1[[#This Row],[pledged]]/Table1[[#This Row],[goal]]</f>
        <v>0.22500000000000001</v>
      </c>
      <c r="Q3136" s="12">
        <f>Table1[[#This Row],[pledged]]/Table1[[#This Row],[backers_count]]</f>
        <v>18.75</v>
      </c>
      <c r="R3136" t="s">
        <v>8317</v>
      </c>
      <c r="S3136" t="s">
        <v>8318</v>
      </c>
      <c r="T3136" s="17">
        <f>(((Table1[[#This Row],[launched_at]]/60)/60)/24)+DATE(1970,1,1)</f>
        <v>42800.720127314817</v>
      </c>
      <c r="U3136" s="17">
        <f>(((Table1[[#This Row],[deadline]]/60)/60)/24)+DATE(1970,1,1)</f>
        <v>42821.678460648152</v>
      </c>
    </row>
    <row r="3137" spans="1:21">
      <c r="A3137">
        <v>3135</v>
      </c>
      <c r="B3137" s="3" t="s">
        <v>3135</v>
      </c>
      <c r="C3137" s="3" t="s">
        <v>7245</v>
      </c>
      <c r="D3137" t="str" cm="1">
        <f t="array" ref="D31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137">
        <v>777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 s="6">
        <f>Table1[[#This Row],[pledged]]/Table1[[#This Row],[goal]]</f>
        <v>0.20849420849420849</v>
      </c>
      <c r="Q3137" s="12">
        <f>Table1[[#This Row],[pledged]]/Table1[[#This Row],[backers_count]]</f>
        <v>23.142857142857142</v>
      </c>
      <c r="R3137" t="s">
        <v>8317</v>
      </c>
      <c r="S3137" t="s">
        <v>8318</v>
      </c>
      <c r="T3137" s="17">
        <f>(((Table1[[#This Row],[launched_at]]/60)/60)/24)+DATE(1970,1,1)</f>
        <v>42807.151863425926</v>
      </c>
      <c r="U3137" s="17">
        <f>(((Table1[[#This Row],[deadline]]/60)/60)/24)+DATE(1970,1,1)</f>
        <v>42829.151863425926</v>
      </c>
    </row>
    <row r="3138" spans="1:21">
      <c r="A3138">
        <v>3136</v>
      </c>
      <c r="B3138" s="3" t="s">
        <v>3136</v>
      </c>
      <c r="C3138" s="3" t="s">
        <v>7246</v>
      </c>
      <c r="D3138" t="str" cm="1">
        <f t="array" ref="D31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138">
        <v>500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 s="6">
        <f>Table1[[#This Row],[pledged]]/Table1[[#This Row],[goal]]</f>
        <v>1.278</v>
      </c>
      <c r="Q3138" s="12">
        <f>Table1[[#This Row],[pledged]]/Table1[[#This Row],[backers_count]]</f>
        <v>29.045454545454547</v>
      </c>
      <c r="R3138" t="s">
        <v>8317</v>
      </c>
      <c r="S3138" t="s">
        <v>8318</v>
      </c>
      <c r="T3138" s="17">
        <f>(((Table1[[#This Row],[launched_at]]/60)/60)/24)+DATE(1970,1,1)</f>
        <v>42789.462430555555</v>
      </c>
      <c r="U3138" s="17">
        <f>(((Table1[[#This Row],[deadline]]/60)/60)/24)+DATE(1970,1,1)</f>
        <v>42825.957638888889</v>
      </c>
    </row>
    <row r="3139" spans="1:21">
      <c r="A3139">
        <v>3137</v>
      </c>
      <c r="B3139" s="3" t="s">
        <v>3137</v>
      </c>
      <c r="C3139" s="3" t="s">
        <v>7247</v>
      </c>
      <c r="D3139" t="str" cm="1">
        <f t="array" ref="D31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39">
        <v>1500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 s="6">
        <f>Table1[[#This Row],[pledged]]/Table1[[#This Row],[goal]]</f>
        <v>3.3333333333333333E-2</v>
      </c>
      <c r="Q3139" s="12">
        <f>Table1[[#This Row],[pledged]]/Table1[[#This Row],[backers_count]]</f>
        <v>50</v>
      </c>
      <c r="R3139" t="s">
        <v>8317</v>
      </c>
      <c r="S3139" t="s">
        <v>8318</v>
      </c>
      <c r="T3139" s="17">
        <f>(((Table1[[#This Row],[launched_at]]/60)/60)/24)+DATE(1970,1,1)</f>
        <v>42807.885057870371</v>
      </c>
      <c r="U3139" s="17">
        <f>(((Table1[[#This Row],[deadline]]/60)/60)/24)+DATE(1970,1,1)</f>
        <v>42858.8</v>
      </c>
    </row>
    <row r="3140" spans="1:21">
      <c r="A3140">
        <v>3138</v>
      </c>
      <c r="B3140" s="3" t="s">
        <v>3138</v>
      </c>
      <c r="C3140" s="3" t="s">
        <v>7248</v>
      </c>
      <c r="D3140" t="str" cm="1">
        <f t="array" ref="D31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140">
        <v>200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s="6">
        <f>Table1[[#This Row],[pledged]]/Table1[[#This Row],[goal]]</f>
        <v>0</v>
      </c>
      <c r="Q3140" s="12" t="e">
        <f>Table1[[#This Row],[pledged]]/Table1[[#This Row],[backers_count]]</f>
        <v>#DIV/0!</v>
      </c>
      <c r="R3140" t="s">
        <v>8317</v>
      </c>
      <c r="S3140" t="s">
        <v>8318</v>
      </c>
      <c r="T3140" s="17">
        <f>(((Table1[[#This Row],[launched_at]]/60)/60)/24)+DATE(1970,1,1)</f>
        <v>42809.645914351851</v>
      </c>
      <c r="U3140" s="17">
        <f>(((Table1[[#This Row],[deadline]]/60)/60)/24)+DATE(1970,1,1)</f>
        <v>42828.645914351851</v>
      </c>
    </row>
    <row r="3141" spans="1:21">
      <c r="A3141">
        <v>3139</v>
      </c>
      <c r="B3141" s="3" t="s">
        <v>3139</v>
      </c>
      <c r="C3141" s="3" t="s">
        <v>7249</v>
      </c>
      <c r="D3141" t="str" cm="1">
        <f t="array" ref="D31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141">
        <v>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 s="6">
        <f>Table1[[#This Row],[pledged]]/Table1[[#This Row],[goal]]</f>
        <v>5.3999999999999999E-2</v>
      </c>
      <c r="Q3141" s="12">
        <f>Table1[[#This Row],[pledged]]/Table1[[#This Row],[backers_count]]</f>
        <v>450</v>
      </c>
      <c r="R3141" t="s">
        <v>8317</v>
      </c>
      <c r="S3141" t="s">
        <v>8318</v>
      </c>
      <c r="T3141" s="17">
        <f>(((Table1[[#This Row],[launched_at]]/60)/60)/24)+DATE(1970,1,1)</f>
        <v>42785.270370370374</v>
      </c>
      <c r="U3141" s="17">
        <f>(((Table1[[#This Row],[deadline]]/60)/60)/24)+DATE(1970,1,1)</f>
        <v>42819.189583333333</v>
      </c>
    </row>
    <row r="3142" spans="1:21">
      <c r="A3142">
        <v>3140</v>
      </c>
      <c r="B3142" s="3" t="s">
        <v>3140</v>
      </c>
      <c r="C3142" s="3" t="s">
        <v>7250</v>
      </c>
      <c r="D3142" t="str" cm="1">
        <f t="array" ref="D31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142">
        <v>10000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 s="6">
        <f>Table1[[#This Row],[pledged]]/Table1[[#This Row],[goal]]</f>
        <v>9.5999999999999992E-3</v>
      </c>
      <c r="Q3142" s="12">
        <f>Table1[[#This Row],[pledged]]/Table1[[#This Row],[backers_count]]</f>
        <v>24</v>
      </c>
      <c r="R3142" t="s">
        <v>8317</v>
      </c>
      <c r="S3142" t="s">
        <v>8318</v>
      </c>
      <c r="T3142" s="17">
        <f>(((Table1[[#This Row],[launched_at]]/60)/60)/24)+DATE(1970,1,1)</f>
        <v>42802.718784722223</v>
      </c>
      <c r="U3142" s="17">
        <f>(((Table1[[#This Row],[deadline]]/60)/60)/24)+DATE(1970,1,1)</f>
        <v>42832.677118055552</v>
      </c>
    </row>
    <row r="3143" spans="1:21" ht="28.8">
      <c r="A3143">
        <v>3141</v>
      </c>
      <c r="B3143" s="3" t="s">
        <v>3141</v>
      </c>
      <c r="C3143" s="3" t="s">
        <v>7251</v>
      </c>
      <c r="D3143" t="str" cm="1">
        <f t="array" ref="D31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143">
        <v>500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 s="6">
        <f>Table1[[#This Row],[pledged]]/Table1[[#This Row],[goal]]</f>
        <v>0.51600000000000001</v>
      </c>
      <c r="Q3143" s="12">
        <f>Table1[[#This Row],[pledged]]/Table1[[#This Row],[backers_count]]</f>
        <v>32.25</v>
      </c>
      <c r="R3143" t="s">
        <v>8317</v>
      </c>
      <c r="S3143" t="s">
        <v>8318</v>
      </c>
      <c r="T3143" s="17">
        <f>(((Table1[[#This Row],[launched_at]]/60)/60)/24)+DATE(1970,1,1)</f>
        <v>42800.753333333334</v>
      </c>
      <c r="U3143" s="17">
        <f>(((Table1[[#This Row],[deadline]]/60)/60)/24)+DATE(1970,1,1)</f>
        <v>42841.833333333328</v>
      </c>
    </row>
    <row r="3144" spans="1:21">
      <c r="A3144">
        <v>3142</v>
      </c>
      <c r="B3144" s="3" t="s">
        <v>3142</v>
      </c>
      <c r="C3144" s="3" t="s">
        <v>7252</v>
      </c>
      <c r="D3144" t="str" cm="1">
        <f t="array" ref="D31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44">
        <v>2750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 s="6">
        <f>Table1[[#This Row],[pledged]]/Table1[[#This Row],[goal]]</f>
        <v>1.6363636363636365E-2</v>
      </c>
      <c r="Q3144" s="12">
        <f>Table1[[#This Row],[pledged]]/Table1[[#This Row],[backers_count]]</f>
        <v>15</v>
      </c>
      <c r="R3144" t="s">
        <v>8317</v>
      </c>
      <c r="S3144" t="s">
        <v>8318</v>
      </c>
      <c r="T3144" s="17">
        <f>(((Table1[[#This Row],[launched_at]]/60)/60)/24)+DATE(1970,1,1)</f>
        <v>42783.513182870374</v>
      </c>
      <c r="U3144" s="17">
        <f>(((Table1[[#This Row],[deadline]]/60)/60)/24)+DATE(1970,1,1)</f>
        <v>42813.471516203703</v>
      </c>
    </row>
    <row r="3145" spans="1:21" ht="28.8">
      <c r="A3145">
        <v>3143</v>
      </c>
      <c r="B3145" s="3" t="s">
        <v>3143</v>
      </c>
      <c r="C3145" s="3" t="s">
        <v>7253</v>
      </c>
      <c r="D3145" t="str" cm="1">
        <f t="array" ref="D31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145">
        <v>700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s="6">
        <f>Table1[[#This Row],[pledged]]/Table1[[#This Row],[goal]]</f>
        <v>0</v>
      </c>
      <c r="Q3145" s="12" t="e">
        <f>Table1[[#This Row],[pledged]]/Table1[[#This Row],[backers_count]]</f>
        <v>#DIV/0!</v>
      </c>
      <c r="R3145" t="s">
        <v>8317</v>
      </c>
      <c r="S3145" t="s">
        <v>8318</v>
      </c>
      <c r="T3145" s="17">
        <f>(((Table1[[#This Row],[launched_at]]/60)/60)/24)+DATE(1970,1,1)</f>
        <v>42808.358287037037</v>
      </c>
      <c r="U3145" s="17">
        <f>(((Table1[[#This Row],[deadline]]/60)/60)/24)+DATE(1970,1,1)</f>
        <v>42834.358287037037</v>
      </c>
    </row>
    <row r="3146" spans="1:21">
      <c r="A3146">
        <v>3144</v>
      </c>
      <c r="B3146" s="3" t="s">
        <v>3144</v>
      </c>
      <c r="C3146" s="3" t="s">
        <v>7254</v>
      </c>
      <c r="D3146" t="str" cm="1">
        <f t="array" ref="D31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146">
        <v>10000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 s="6">
        <f>Table1[[#This Row],[pledged]]/Table1[[#This Row],[goal]]</f>
        <v>0.754</v>
      </c>
      <c r="Q3146" s="12">
        <f>Table1[[#This Row],[pledged]]/Table1[[#This Row],[backers_count]]</f>
        <v>251.33333333333334</v>
      </c>
      <c r="R3146" t="s">
        <v>8317</v>
      </c>
      <c r="S3146" t="s">
        <v>8318</v>
      </c>
      <c r="T3146" s="17">
        <f>(((Table1[[#This Row],[launched_at]]/60)/60)/24)+DATE(1970,1,1)</f>
        <v>42796.538275462968</v>
      </c>
      <c r="U3146" s="17">
        <f>(((Table1[[#This Row],[deadline]]/60)/60)/24)+DATE(1970,1,1)</f>
        <v>42813.25</v>
      </c>
    </row>
    <row r="3147" spans="1:21">
      <c r="A3147">
        <v>3145</v>
      </c>
      <c r="B3147" s="3" t="s">
        <v>3145</v>
      </c>
      <c r="C3147" s="3" t="s">
        <v>7255</v>
      </c>
      <c r="D3147" t="str" cm="1">
        <f t="array" ref="D31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147">
        <v>25000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s="6">
        <f>Table1[[#This Row],[pledged]]/Table1[[#This Row],[goal]]</f>
        <v>0</v>
      </c>
      <c r="Q3147" s="12" t="e">
        <f>Table1[[#This Row],[pledged]]/Table1[[#This Row],[backers_count]]</f>
        <v>#DIV/0!</v>
      </c>
      <c r="R3147" t="s">
        <v>8317</v>
      </c>
      <c r="S3147" t="s">
        <v>8318</v>
      </c>
      <c r="T3147" s="17">
        <f>(((Table1[[#This Row],[launched_at]]/60)/60)/24)+DATE(1970,1,1)</f>
        <v>42762.040902777779</v>
      </c>
      <c r="U3147" s="17">
        <f>(((Table1[[#This Row],[deadline]]/60)/60)/24)+DATE(1970,1,1)</f>
        <v>42821.999236111107</v>
      </c>
    </row>
    <row r="3148" spans="1:21">
      <c r="A3148">
        <v>3146</v>
      </c>
      <c r="B3148" s="3" t="s">
        <v>3146</v>
      </c>
      <c r="C3148" s="3" t="s">
        <v>7256</v>
      </c>
      <c r="D3148" t="str" cm="1">
        <f t="array" ref="D31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148">
        <v>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 s="6">
        <f>Table1[[#This Row],[pledged]]/Table1[[#This Row],[goal]]</f>
        <v>0.105</v>
      </c>
      <c r="Q3148" s="12">
        <f>Table1[[#This Row],[pledged]]/Table1[[#This Row],[backers_count]]</f>
        <v>437.5</v>
      </c>
      <c r="R3148" t="s">
        <v>8317</v>
      </c>
      <c r="S3148" t="s">
        <v>8318</v>
      </c>
      <c r="T3148" s="17">
        <f>(((Table1[[#This Row],[launched_at]]/60)/60)/24)+DATE(1970,1,1)</f>
        <v>42796.682476851856</v>
      </c>
      <c r="U3148" s="17">
        <f>(((Table1[[#This Row],[deadline]]/60)/60)/24)+DATE(1970,1,1)</f>
        <v>42841.640810185185</v>
      </c>
    </row>
    <row r="3149" spans="1:21">
      <c r="A3149">
        <v>3147</v>
      </c>
      <c r="B3149" s="3" t="s">
        <v>3147</v>
      </c>
      <c r="C3149" s="3" t="s">
        <v>7257</v>
      </c>
      <c r="D3149" t="str" cm="1">
        <f t="array" ref="D31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149">
        <v>20000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 s="6">
        <f>Table1[[#This Row],[pledged]]/Table1[[#This Row],[goal]]</f>
        <v>1.1752499999999999</v>
      </c>
      <c r="Q3149" s="12">
        <f>Table1[[#This Row],[pledged]]/Table1[[#This Row],[backers_count]]</f>
        <v>110.35211267605634</v>
      </c>
      <c r="R3149" t="s">
        <v>8317</v>
      </c>
      <c r="S3149" t="s">
        <v>8318</v>
      </c>
      <c r="T3149" s="17">
        <f>(((Table1[[#This Row],[launched_at]]/60)/60)/24)+DATE(1970,1,1)</f>
        <v>41909.969386574077</v>
      </c>
      <c r="U3149" s="17">
        <f>(((Table1[[#This Row],[deadline]]/60)/60)/24)+DATE(1970,1,1)</f>
        <v>41950.011053240742</v>
      </c>
    </row>
    <row r="3150" spans="1:21">
      <c r="A3150">
        <v>3148</v>
      </c>
      <c r="B3150" s="3" t="s">
        <v>3148</v>
      </c>
      <c r="C3150" s="3" t="s">
        <v>7258</v>
      </c>
      <c r="D3150" t="str" cm="1">
        <f t="array" ref="D31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50">
        <v>1800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 s="6">
        <f>Table1[[#This Row],[pledged]]/Table1[[#This Row],[goal]]</f>
        <v>1.3116666666666668</v>
      </c>
      <c r="Q3150" s="12">
        <f>Table1[[#This Row],[pledged]]/Table1[[#This Row],[backers_count]]</f>
        <v>41.421052631578945</v>
      </c>
      <c r="R3150" t="s">
        <v>8317</v>
      </c>
      <c r="S3150" t="s">
        <v>8318</v>
      </c>
      <c r="T3150" s="17">
        <f>(((Table1[[#This Row],[launched_at]]/60)/60)/24)+DATE(1970,1,1)</f>
        <v>41891.665324074071</v>
      </c>
      <c r="U3150" s="17">
        <f>(((Table1[[#This Row],[deadline]]/60)/60)/24)+DATE(1970,1,1)</f>
        <v>41913.166666666664</v>
      </c>
    </row>
    <row r="3151" spans="1:21">
      <c r="A3151">
        <v>3149</v>
      </c>
      <c r="B3151" s="3" t="s">
        <v>3149</v>
      </c>
      <c r="C3151" s="3" t="s">
        <v>7259</v>
      </c>
      <c r="D3151" t="str" cm="1">
        <f t="array" ref="D31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51">
        <v>1250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 s="6">
        <f>Table1[[#This Row],[pledged]]/Table1[[#This Row],[goal]]</f>
        <v>1.04</v>
      </c>
      <c r="Q3151" s="12">
        <f>Table1[[#This Row],[pledged]]/Table1[[#This Row],[backers_count]]</f>
        <v>52</v>
      </c>
      <c r="R3151" t="s">
        <v>8317</v>
      </c>
      <c r="S3151" t="s">
        <v>8318</v>
      </c>
      <c r="T3151" s="17">
        <f>(((Table1[[#This Row],[launched_at]]/60)/60)/24)+DATE(1970,1,1)</f>
        <v>41226.017361111109</v>
      </c>
      <c r="U3151" s="17">
        <f>(((Table1[[#This Row],[deadline]]/60)/60)/24)+DATE(1970,1,1)</f>
        <v>41250.083333333336</v>
      </c>
    </row>
    <row r="3152" spans="1:21" ht="28.8">
      <c r="A3152">
        <v>3150</v>
      </c>
      <c r="B3152" s="3" t="s">
        <v>3150</v>
      </c>
      <c r="C3152" s="3" t="s">
        <v>7260</v>
      </c>
      <c r="D3152" t="str" cm="1">
        <f t="array" ref="D31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52">
        <v>3500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 s="6">
        <f>Table1[[#This Row],[pledged]]/Table1[[#This Row],[goal]]</f>
        <v>1.01</v>
      </c>
      <c r="Q3152" s="12">
        <f>Table1[[#This Row],[pledged]]/Table1[[#This Row],[backers_count]]</f>
        <v>33.990384615384613</v>
      </c>
      <c r="R3152" t="s">
        <v>8317</v>
      </c>
      <c r="S3152" t="s">
        <v>8318</v>
      </c>
      <c r="T3152" s="17">
        <f>(((Table1[[#This Row],[launched_at]]/60)/60)/24)+DATE(1970,1,1)</f>
        <v>40478.263923611114</v>
      </c>
      <c r="U3152" s="17">
        <f>(((Table1[[#This Row],[deadline]]/60)/60)/24)+DATE(1970,1,1)</f>
        <v>40568.166666666664</v>
      </c>
    </row>
    <row r="3153" spans="1:21">
      <c r="A3153">
        <v>3151</v>
      </c>
      <c r="B3153" s="3" t="s">
        <v>3151</v>
      </c>
      <c r="C3153" s="3" t="s">
        <v>7261</v>
      </c>
      <c r="D3153" t="str" cm="1">
        <f t="array" ref="D31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53">
        <v>3500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 s="6">
        <f>Table1[[#This Row],[pledged]]/Table1[[#This Row],[goal]]</f>
        <v>1.004</v>
      </c>
      <c r="Q3153" s="12">
        <f>Table1[[#This Row],[pledged]]/Table1[[#This Row],[backers_count]]</f>
        <v>103.35294117647059</v>
      </c>
      <c r="R3153" t="s">
        <v>8317</v>
      </c>
      <c r="S3153" t="s">
        <v>8318</v>
      </c>
      <c r="T3153" s="17">
        <f>(((Table1[[#This Row],[launched_at]]/60)/60)/24)+DATE(1970,1,1)</f>
        <v>41862.83997685185</v>
      </c>
      <c r="U3153" s="17">
        <f>(((Table1[[#This Row],[deadline]]/60)/60)/24)+DATE(1970,1,1)</f>
        <v>41892.83997685185</v>
      </c>
    </row>
    <row r="3154" spans="1:21">
      <c r="A3154">
        <v>3152</v>
      </c>
      <c r="B3154" s="3" t="s">
        <v>3152</v>
      </c>
      <c r="C3154" s="3" t="s">
        <v>7262</v>
      </c>
      <c r="D3154" t="str" cm="1">
        <f t="array" ref="D31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54">
        <v>2200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 s="6">
        <f>Table1[[#This Row],[pledged]]/Table1[[#This Row],[goal]]</f>
        <v>1.0595454545454546</v>
      </c>
      <c r="Q3154" s="12">
        <f>Table1[[#This Row],[pledged]]/Table1[[#This Row],[backers_count]]</f>
        <v>34.791044776119406</v>
      </c>
      <c r="R3154" t="s">
        <v>8317</v>
      </c>
      <c r="S3154" t="s">
        <v>8318</v>
      </c>
      <c r="T3154" s="17">
        <f>(((Table1[[#This Row],[launched_at]]/60)/60)/24)+DATE(1970,1,1)</f>
        <v>41550.867673611108</v>
      </c>
      <c r="U3154" s="17">
        <f>(((Table1[[#This Row],[deadline]]/60)/60)/24)+DATE(1970,1,1)</f>
        <v>41580.867673611108</v>
      </c>
    </row>
    <row r="3155" spans="1:21">
      <c r="A3155">
        <v>3153</v>
      </c>
      <c r="B3155" s="3" t="s">
        <v>3153</v>
      </c>
      <c r="C3155" s="3" t="s">
        <v>7263</v>
      </c>
      <c r="D3155" t="str" cm="1">
        <f t="array" ref="D31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55">
        <v>3000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 s="6">
        <f>Table1[[#This Row],[pledged]]/Table1[[#This Row],[goal]]</f>
        <v>3.3558333333333334</v>
      </c>
      <c r="Q3155" s="12">
        <f>Table1[[#This Row],[pledged]]/Table1[[#This Row],[backers_count]]</f>
        <v>41.773858921161825</v>
      </c>
      <c r="R3155" t="s">
        <v>8317</v>
      </c>
      <c r="S3155" t="s">
        <v>8318</v>
      </c>
      <c r="T3155" s="17">
        <f>(((Table1[[#This Row],[launched_at]]/60)/60)/24)+DATE(1970,1,1)</f>
        <v>40633.154363425929</v>
      </c>
      <c r="U3155" s="17">
        <f>(((Table1[[#This Row],[deadline]]/60)/60)/24)+DATE(1970,1,1)</f>
        <v>40664.207638888889</v>
      </c>
    </row>
    <row r="3156" spans="1:21">
      <c r="A3156">
        <v>3154</v>
      </c>
      <c r="B3156" s="3" t="s">
        <v>3154</v>
      </c>
      <c r="C3156" s="3" t="s">
        <v>7264</v>
      </c>
      <c r="D3156" t="str" cm="1">
        <f t="array" ref="D31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156">
        <v>7000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 s="6">
        <f>Table1[[#This Row],[pledged]]/Table1[[#This Row],[goal]]</f>
        <v>1.1292857142857142</v>
      </c>
      <c r="Q3156" s="12">
        <f>Table1[[#This Row],[pledged]]/Table1[[#This Row],[backers_count]]</f>
        <v>64.268292682926827</v>
      </c>
      <c r="R3156" t="s">
        <v>8317</v>
      </c>
      <c r="S3156" t="s">
        <v>8318</v>
      </c>
      <c r="T3156" s="17">
        <f>(((Table1[[#This Row],[launched_at]]/60)/60)/24)+DATE(1970,1,1)</f>
        <v>40970.875671296293</v>
      </c>
      <c r="U3156" s="17">
        <f>(((Table1[[#This Row],[deadline]]/60)/60)/24)+DATE(1970,1,1)</f>
        <v>41000.834004629629</v>
      </c>
    </row>
    <row r="3157" spans="1:21">
      <c r="A3157">
        <v>3155</v>
      </c>
      <c r="B3157" s="3" t="s">
        <v>3155</v>
      </c>
      <c r="C3157" s="3" t="s">
        <v>7265</v>
      </c>
      <c r="D3157" t="str" cm="1">
        <f t="array" ref="D31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157">
        <v>5000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 s="6">
        <f>Table1[[#This Row],[pledged]]/Table1[[#This Row],[goal]]</f>
        <v>1.885046</v>
      </c>
      <c r="Q3157" s="12">
        <f>Table1[[#This Row],[pledged]]/Table1[[#This Row],[backers_count]]</f>
        <v>31.209370860927152</v>
      </c>
      <c r="R3157" t="s">
        <v>8317</v>
      </c>
      <c r="S3157" t="s">
        <v>8318</v>
      </c>
      <c r="T3157" s="17">
        <f>(((Table1[[#This Row],[launched_at]]/60)/60)/24)+DATE(1970,1,1)</f>
        <v>41233.499131944445</v>
      </c>
      <c r="U3157" s="17">
        <f>(((Table1[[#This Row],[deadline]]/60)/60)/24)+DATE(1970,1,1)</f>
        <v>41263.499131944445</v>
      </c>
    </row>
    <row r="3158" spans="1:21">
      <c r="A3158">
        <v>3156</v>
      </c>
      <c r="B3158" s="3" t="s">
        <v>3156</v>
      </c>
      <c r="C3158" s="3" t="s">
        <v>7266</v>
      </c>
      <c r="D3158" t="str" cm="1">
        <f t="array" ref="D31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158">
        <v>5500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 s="6">
        <f>Table1[[#This Row],[pledged]]/Table1[[#This Row],[goal]]</f>
        <v>1.0181818181818181</v>
      </c>
      <c r="Q3158" s="12">
        <f>Table1[[#This Row],[pledged]]/Table1[[#This Row],[backers_count]]</f>
        <v>62.921348314606739</v>
      </c>
      <c r="R3158" t="s">
        <v>8317</v>
      </c>
      <c r="S3158" t="s">
        <v>8318</v>
      </c>
      <c r="T3158" s="17">
        <f>(((Table1[[#This Row],[launched_at]]/60)/60)/24)+DATE(1970,1,1)</f>
        <v>41026.953055555554</v>
      </c>
      <c r="U3158" s="17">
        <f>(((Table1[[#This Row],[deadline]]/60)/60)/24)+DATE(1970,1,1)</f>
        <v>41061.953055555554</v>
      </c>
    </row>
    <row r="3159" spans="1:21">
      <c r="A3159">
        <v>3157</v>
      </c>
      <c r="B3159" s="3" t="s">
        <v>3157</v>
      </c>
      <c r="C3159" s="3" t="s">
        <v>7267</v>
      </c>
      <c r="D3159" t="str" cm="1">
        <f t="array" ref="D31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59">
        <v>4000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 s="6">
        <f>Table1[[#This Row],[pledged]]/Table1[[#This Row],[goal]]</f>
        <v>1.01</v>
      </c>
      <c r="Q3159" s="12">
        <f>Table1[[#This Row],[pledged]]/Table1[[#This Row],[backers_count]]</f>
        <v>98.536585365853654</v>
      </c>
      <c r="R3159" t="s">
        <v>8317</v>
      </c>
      <c r="S3159" t="s">
        <v>8318</v>
      </c>
      <c r="T3159" s="17">
        <f>(((Table1[[#This Row],[launched_at]]/60)/60)/24)+DATE(1970,1,1)</f>
        <v>41829.788252314815</v>
      </c>
      <c r="U3159" s="17">
        <f>(((Table1[[#This Row],[deadline]]/60)/60)/24)+DATE(1970,1,1)</f>
        <v>41839.208333333336</v>
      </c>
    </row>
    <row r="3160" spans="1:21">
      <c r="A3160">
        <v>3158</v>
      </c>
      <c r="B3160" s="3" t="s">
        <v>3158</v>
      </c>
      <c r="C3160" s="3" t="s">
        <v>7268</v>
      </c>
      <c r="D3160" t="str" cm="1">
        <f t="array" ref="D31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160">
        <v>5000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 s="6">
        <f>Table1[[#This Row],[pledged]]/Table1[[#This Row],[goal]]</f>
        <v>1.1399999999999999</v>
      </c>
      <c r="Q3160" s="12">
        <f>Table1[[#This Row],[pledged]]/Table1[[#This Row],[backers_count]]</f>
        <v>82.608695652173907</v>
      </c>
      <c r="R3160" t="s">
        <v>8317</v>
      </c>
      <c r="S3160" t="s">
        <v>8318</v>
      </c>
      <c r="T3160" s="17">
        <f>(((Table1[[#This Row],[launched_at]]/60)/60)/24)+DATE(1970,1,1)</f>
        <v>41447.839722222219</v>
      </c>
      <c r="U3160" s="17">
        <f>(((Table1[[#This Row],[deadline]]/60)/60)/24)+DATE(1970,1,1)</f>
        <v>41477.839722222219</v>
      </c>
    </row>
    <row r="3161" spans="1:21">
      <c r="A3161">
        <v>3159</v>
      </c>
      <c r="B3161" s="3" t="s">
        <v>3159</v>
      </c>
      <c r="C3161" s="3" t="s">
        <v>7269</v>
      </c>
      <c r="D3161" t="str" cm="1">
        <f t="array" ref="D31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61">
        <v>1500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 s="6">
        <f>Table1[[#This Row],[pledged]]/Table1[[#This Row],[goal]]</f>
        <v>1.3348133333333334</v>
      </c>
      <c r="Q3161" s="12">
        <f>Table1[[#This Row],[pledged]]/Table1[[#This Row],[backers_count]]</f>
        <v>38.504230769230773</v>
      </c>
      <c r="R3161" t="s">
        <v>8317</v>
      </c>
      <c r="S3161" t="s">
        <v>8318</v>
      </c>
      <c r="T3161" s="17">
        <f>(((Table1[[#This Row],[launched_at]]/60)/60)/24)+DATE(1970,1,1)</f>
        <v>40884.066678240742</v>
      </c>
      <c r="U3161" s="17">
        <f>(((Table1[[#This Row],[deadline]]/60)/60)/24)+DATE(1970,1,1)</f>
        <v>40926.958333333336</v>
      </c>
    </row>
    <row r="3162" spans="1:21">
      <c r="A3162">
        <v>3160</v>
      </c>
      <c r="B3162" s="3" t="s">
        <v>3160</v>
      </c>
      <c r="C3162" s="3" t="s">
        <v>7270</v>
      </c>
      <c r="D3162" t="str" cm="1">
        <f t="array" ref="D31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62">
        <v>4500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 s="6">
        <f>Table1[[#This Row],[pledged]]/Table1[[#This Row],[goal]]</f>
        <v>1.0153333333333334</v>
      </c>
      <c r="Q3162" s="12">
        <f>Table1[[#This Row],[pledged]]/Table1[[#This Row],[backers_count]]</f>
        <v>80.15789473684211</v>
      </c>
      <c r="R3162" t="s">
        <v>8317</v>
      </c>
      <c r="S3162" t="s">
        <v>8318</v>
      </c>
      <c r="T3162" s="17">
        <f>(((Table1[[#This Row],[launched_at]]/60)/60)/24)+DATE(1970,1,1)</f>
        <v>41841.26489583333</v>
      </c>
      <c r="U3162" s="17">
        <f>(((Table1[[#This Row],[deadline]]/60)/60)/24)+DATE(1970,1,1)</f>
        <v>41864.207638888889</v>
      </c>
    </row>
    <row r="3163" spans="1:21">
      <c r="A3163">
        <v>3161</v>
      </c>
      <c r="B3163" s="3" t="s">
        <v>3161</v>
      </c>
      <c r="C3163" s="3" t="s">
        <v>7271</v>
      </c>
      <c r="D3163" t="str" cm="1">
        <f t="array" ref="D31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63">
        <v>2000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 s="6">
        <f>Table1[[#This Row],[pledged]]/Table1[[#This Row],[goal]]</f>
        <v>1.0509999999999999</v>
      </c>
      <c r="Q3163" s="12">
        <f>Table1[[#This Row],[pledged]]/Table1[[#This Row],[backers_count]]</f>
        <v>28.405405405405407</v>
      </c>
      <c r="R3163" t="s">
        <v>8317</v>
      </c>
      <c r="S3163" t="s">
        <v>8318</v>
      </c>
      <c r="T3163" s="17">
        <f>(((Table1[[#This Row],[launched_at]]/60)/60)/24)+DATE(1970,1,1)</f>
        <v>41897.536134259259</v>
      </c>
      <c r="U3163" s="17">
        <f>(((Table1[[#This Row],[deadline]]/60)/60)/24)+DATE(1970,1,1)</f>
        <v>41927.536134259259</v>
      </c>
    </row>
    <row r="3164" spans="1:21">
      <c r="A3164">
        <v>3162</v>
      </c>
      <c r="B3164" s="3" t="s">
        <v>3162</v>
      </c>
      <c r="C3164" s="3" t="s">
        <v>7272</v>
      </c>
      <c r="D3164" t="str" cm="1">
        <f t="array" ref="D31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64">
        <v>4000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 s="6">
        <f>Table1[[#This Row],[pledged]]/Table1[[#This Row],[goal]]</f>
        <v>1.2715000000000001</v>
      </c>
      <c r="Q3164" s="12">
        <f>Table1[[#This Row],[pledged]]/Table1[[#This Row],[backers_count]]</f>
        <v>80.730158730158735</v>
      </c>
      <c r="R3164" t="s">
        <v>8317</v>
      </c>
      <c r="S3164" t="s">
        <v>8318</v>
      </c>
      <c r="T3164" s="17">
        <f>(((Table1[[#This Row],[launched_at]]/60)/60)/24)+DATE(1970,1,1)</f>
        <v>41799.685902777775</v>
      </c>
      <c r="U3164" s="17">
        <f>(((Table1[[#This Row],[deadline]]/60)/60)/24)+DATE(1970,1,1)</f>
        <v>41827.083333333336</v>
      </c>
    </row>
    <row r="3165" spans="1:21">
      <c r="A3165">
        <v>3163</v>
      </c>
      <c r="B3165" s="3" t="s">
        <v>3163</v>
      </c>
      <c r="C3165" s="3" t="s">
        <v>7273</v>
      </c>
      <c r="D3165" t="str" cm="1">
        <f t="array" ref="D31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165">
        <v>13000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 s="6">
        <f>Table1[[#This Row],[pledged]]/Table1[[#This Row],[goal]]</f>
        <v>1.1115384615384616</v>
      </c>
      <c r="Q3165" s="12">
        <f>Table1[[#This Row],[pledged]]/Table1[[#This Row],[backers_count]]</f>
        <v>200.69444444444446</v>
      </c>
      <c r="R3165" t="s">
        <v>8317</v>
      </c>
      <c r="S3165" t="s">
        <v>8318</v>
      </c>
      <c r="T3165" s="17">
        <f>(((Table1[[#This Row],[launched_at]]/60)/60)/24)+DATE(1970,1,1)</f>
        <v>41775.753761574073</v>
      </c>
      <c r="U3165" s="17">
        <f>(((Table1[[#This Row],[deadline]]/60)/60)/24)+DATE(1970,1,1)</f>
        <v>41805.753761574073</v>
      </c>
    </row>
    <row r="3166" spans="1:21">
      <c r="A3166">
        <v>3164</v>
      </c>
      <c r="B3166" s="3" t="s">
        <v>3164</v>
      </c>
      <c r="C3166" s="3" t="s">
        <v>7274</v>
      </c>
      <c r="D3166" t="str" cm="1">
        <f t="array" ref="D31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66">
        <v>2500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 s="6">
        <f>Table1[[#This Row],[pledged]]/Table1[[#This Row],[goal]]</f>
        <v>1.0676000000000001</v>
      </c>
      <c r="Q3166" s="12">
        <f>Table1[[#This Row],[pledged]]/Table1[[#This Row],[backers_count]]</f>
        <v>37.591549295774648</v>
      </c>
      <c r="R3166" t="s">
        <v>8317</v>
      </c>
      <c r="S3166" t="s">
        <v>8318</v>
      </c>
      <c r="T3166" s="17">
        <f>(((Table1[[#This Row],[launched_at]]/60)/60)/24)+DATE(1970,1,1)</f>
        <v>41766.80572916667</v>
      </c>
      <c r="U3166" s="17">
        <f>(((Table1[[#This Row],[deadline]]/60)/60)/24)+DATE(1970,1,1)</f>
        <v>41799.80572916667</v>
      </c>
    </row>
    <row r="3167" spans="1:21">
      <c r="A3167">
        <v>3165</v>
      </c>
      <c r="B3167" s="3" t="s">
        <v>3165</v>
      </c>
      <c r="C3167" s="3" t="s">
        <v>7275</v>
      </c>
      <c r="D3167" t="str" cm="1">
        <f t="array" ref="D31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167">
        <v>750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 s="6">
        <f>Table1[[#This Row],[pledged]]/Table1[[#This Row],[goal]]</f>
        <v>1.6266666666666667</v>
      </c>
      <c r="Q3167" s="12">
        <f>Table1[[#This Row],[pledged]]/Table1[[#This Row],[backers_count]]</f>
        <v>58.095238095238095</v>
      </c>
      <c r="R3167" t="s">
        <v>8317</v>
      </c>
      <c r="S3167" t="s">
        <v>8318</v>
      </c>
      <c r="T3167" s="17">
        <f>(((Table1[[#This Row],[launched_at]]/60)/60)/24)+DATE(1970,1,1)</f>
        <v>40644.159259259257</v>
      </c>
      <c r="U3167" s="17">
        <f>(((Table1[[#This Row],[deadline]]/60)/60)/24)+DATE(1970,1,1)</f>
        <v>40666.165972222225</v>
      </c>
    </row>
    <row r="3168" spans="1:21">
      <c r="A3168">
        <v>3166</v>
      </c>
      <c r="B3168" s="3" t="s">
        <v>3166</v>
      </c>
      <c r="C3168" s="3" t="s">
        <v>7276</v>
      </c>
      <c r="D3168" t="str" cm="1">
        <f t="array" ref="D31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3168">
        <v>35000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 s="6">
        <f>Table1[[#This Row],[pledged]]/Table1[[#This Row],[goal]]</f>
        <v>1.6022808571428573</v>
      </c>
      <c r="Q3168" s="12">
        <f>Table1[[#This Row],[pledged]]/Table1[[#This Row],[backers_count]]</f>
        <v>60.300892473118282</v>
      </c>
      <c r="R3168" t="s">
        <v>8317</v>
      </c>
      <c r="S3168" t="s">
        <v>8318</v>
      </c>
      <c r="T3168" s="17">
        <f>(((Table1[[#This Row],[launched_at]]/60)/60)/24)+DATE(1970,1,1)</f>
        <v>41940.69158564815</v>
      </c>
      <c r="U3168" s="17">
        <f>(((Table1[[#This Row],[deadline]]/60)/60)/24)+DATE(1970,1,1)</f>
        <v>41969.332638888889</v>
      </c>
    </row>
    <row r="3169" spans="1:21">
      <c r="A3169">
        <v>3167</v>
      </c>
      <c r="B3169" s="3" t="s">
        <v>3167</v>
      </c>
      <c r="C3169" s="3" t="s">
        <v>7277</v>
      </c>
      <c r="D3169" t="str" cm="1">
        <f t="array" ref="D31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69">
        <v>3000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 s="6">
        <f>Table1[[#This Row],[pledged]]/Table1[[#This Row],[goal]]</f>
        <v>1.1616666666666666</v>
      </c>
      <c r="Q3169" s="12">
        <f>Table1[[#This Row],[pledged]]/Table1[[#This Row],[backers_count]]</f>
        <v>63.363636363636367</v>
      </c>
      <c r="R3169" t="s">
        <v>8317</v>
      </c>
      <c r="S3169" t="s">
        <v>8318</v>
      </c>
      <c r="T3169" s="17">
        <f>(((Table1[[#This Row],[launched_at]]/60)/60)/24)+DATE(1970,1,1)</f>
        <v>41839.175706018519</v>
      </c>
      <c r="U3169" s="17">
        <f>(((Table1[[#This Row],[deadline]]/60)/60)/24)+DATE(1970,1,1)</f>
        <v>41853.175706018519</v>
      </c>
    </row>
    <row r="3170" spans="1:21">
      <c r="A3170">
        <v>3168</v>
      </c>
      <c r="B3170" s="3" t="s">
        <v>3168</v>
      </c>
      <c r="C3170" s="3" t="s">
        <v>7278</v>
      </c>
      <c r="D3170" t="str" cm="1">
        <f t="array" ref="D31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70">
        <v>2500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 s="6">
        <f>Table1[[#This Row],[pledged]]/Table1[[#This Row],[goal]]</f>
        <v>1.242</v>
      </c>
      <c r="Q3170" s="12">
        <f>Table1[[#This Row],[pledged]]/Table1[[#This Row],[backers_count]]</f>
        <v>50.901639344262293</v>
      </c>
      <c r="R3170" t="s">
        <v>8317</v>
      </c>
      <c r="S3170" t="s">
        <v>8318</v>
      </c>
      <c r="T3170" s="17">
        <f>(((Table1[[#This Row],[launched_at]]/60)/60)/24)+DATE(1970,1,1)</f>
        <v>41772.105937500004</v>
      </c>
      <c r="U3170" s="17">
        <f>(((Table1[[#This Row],[deadline]]/60)/60)/24)+DATE(1970,1,1)</f>
        <v>41803.916666666664</v>
      </c>
    </row>
    <row r="3171" spans="1:21">
      <c r="A3171">
        <v>3169</v>
      </c>
      <c r="B3171" s="3" t="s">
        <v>3169</v>
      </c>
      <c r="C3171" s="3" t="s">
        <v>7279</v>
      </c>
      <c r="D3171" t="str" cm="1">
        <f t="array" ref="D31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171">
        <v>8000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 s="6">
        <f>Table1[[#This Row],[pledged]]/Table1[[#This Row],[goal]]</f>
        <v>1.030125</v>
      </c>
      <c r="Q3171" s="12">
        <f>Table1[[#This Row],[pledged]]/Table1[[#This Row],[backers_count]]</f>
        <v>100.5</v>
      </c>
      <c r="R3171" t="s">
        <v>8317</v>
      </c>
      <c r="S3171" t="s">
        <v>8318</v>
      </c>
      <c r="T3171" s="17">
        <f>(((Table1[[#This Row],[launched_at]]/60)/60)/24)+DATE(1970,1,1)</f>
        <v>41591.737974537034</v>
      </c>
      <c r="U3171" s="17">
        <f>(((Table1[[#This Row],[deadline]]/60)/60)/24)+DATE(1970,1,1)</f>
        <v>41621.207638888889</v>
      </c>
    </row>
    <row r="3172" spans="1:21">
      <c r="A3172">
        <v>3170</v>
      </c>
      <c r="B3172" s="3" t="s">
        <v>3170</v>
      </c>
      <c r="C3172" s="3" t="s">
        <v>7280</v>
      </c>
      <c r="D3172" t="str" cm="1">
        <f t="array" ref="D31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72">
        <v>2000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 s="6">
        <f>Table1[[#This Row],[pledged]]/Table1[[#This Row],[goal]]</f>
        <v>1.1225000000000001</v>
      </c>
      <c r="Q3172" s="12">
        <f>Table1[[#This Row],[pledged]]/Table1[[#This Row],[backers_count]]</f>
        <v>31.619718309859156</v>
      </c>
      <c r="R3172" t="s">
        <v>8317</v>
      </c>
      <c r="S3172" t="s">
        <v>8318</v>
      </c>
      <c r="T3172" s="17">
        <f>(((Table1[[#This Row],[launched_at]]/60)/60)/24)+DATE(1970,1,1)</f>
        <v>41789.080370370371</v>
      </c>
      <c r="U3172" s="17">
        <f>(((Table1[[#This Row],[deadline]]/60)/60)/24)+DATE(1970,1,1)</f>
        <v>41822.166666666664</v>
      </c>
    </row>
    <row r="3173" spans="1:21">
      <c r="A3173">
        <v>3171</v>
      </c>
      <c r="B3173" s="3" t="s">
        <v>3171</v>
      </c>
      <c r="C3173" s="3" t="s">
        <v>7281</v>
      </c>
      <c r="D3173" t="str" cm="1">
        <f t="array" ref="D31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173">
        <v>7000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 s="6">
        <f>Table1[[#This Row],[pledged]]/Table1[[#This Row],[goal]]</f>
        <v>1.0881428571428571</v>
      </c>
      <c r="Q3173" s="12">
        <f>Table1[[#This Row],[pledged]]/Table1[[#This Row],[backers_count]]</f>
        <v>65.102564102564102</v>
      </c>
      <c r="R3173" t="s">
        <v>8317</v>
      </c>
      <c r="S3173" t="s">
        <v>8318</v>
      </c>
      <c r="T3173" s="17">
        <f>(((Table1[[#This Row],[launched_at]]/60)/60)/24)+DATE(1970,1,1)</f>
        <v>42466.608310185184</v>
      </c>
      <c r="U3173" s="17">
        <f>(((Table1[[#This Row],[deadline]]/60)/60)/24)+DATE(1970,1,1)</f>
        <v>42496.608310185184</v>
      </c>
    </row>
    <row r="3174" spans="1:21">
      <c r="A3174">
        <v>3172</v>
      </c>
      <c r="B3174" s="3" t="s">
        <v>3172</v>
      </c>
      <c r="C3174" s="3" t="s">
        <v>7282</v>
      </c>
      <c r="D3174" t="str" cm="1">
        <f t="array" ref="D31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74">
        <v>2000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 s="6">
        <f>Table1[[#This Row],[pledged]]/Table1[[#This Row],[goal]]</f>
        <v>1.1499999999999999</v>
      </c>
      <c r="Q3174" s="12">
        <f>Table1[[#This Row],[pledged]]/Table1[[#This Row],[backers_count]]</f>
        <v>79.310344827586206</v>
      </c>
      <c r="R3174" t="s">
        <v>8317</v>
      </c>
      <c r="S3174" t="s">
        <v>8318</v>
      </c>
      <c r="T3174" s="17">
        <f>(((Table1[[#This Row],[launched_at]]/60)/60)/24)+DATE(1970,1,1)</f>
        <v>40923.729953703703</v>
      </c>
      <c r="U3174" s="17">
        <f>(((Table1[[#This Row],[deadline]]/60)/60)/24)+DATE(1970,1,1)</f>
        <v>40953.729953703703</v>
      </c>
    </row>
    <row r="3175" spans="1:21">
      <c r="A3175">
        <v>3173</v>
      </c>
      <c r="B3175" s="3" t="s">
        <v>3173</v>
      </c>
      <c r="C3175" s="3" t="s">
        <v>7283</v>
      </c>
      <c r="D3175" t="str" cm="1">
        <f t="array" ref="D31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175">
        <v>10000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 s="6">
        <f>Table1[[#This Row],[pledged]]/Table1[[#This Row],[goal]]</f>
        <v>1.03</v>
      </c>
      <c r="Q3175" s="12">
        <f>Table1[[#This Row],[pledged]]/Table1[[#This Row],[backers_count]]</f>
        <v>139.18918918918919</v>
      </c>
      <c r="R3175" t="s">
        <v>8317</v>
      </c>
      <c r="S3175" t="s">
        <v>8318</v>
      </c>
      <c r="T3175" s="17">
        <f>(((Table1[[#This Row],[launched_at]]/60)/60)/24)+DATE(1970,1,1)</f>
        <v>41878.878379629627</v>
      </c>
      <c r="U3175" s="17">
        <f>(((Table1[[#This Row],[deadline]]/60)/60)/24)+DATE(1970,1,1)</f>
        <v>41908.878379629627</v>
      </c>
    </row>
    <row r="3176" spans="1:21">
      <c r="A3176">
        <v>3174</v>
      </c>
      <c r="B3176" s="3" t="s">
        <v>3174</v>
      </c>
      <c r="C3176" s="3" t="s">
        <v>7284</v>
      </c>
      <c r="D3176" t="str" cm="1">
        <f t="array" ref="D31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76">
        <v>3000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 s="6">
        <f>Table1[[#This Row],[pledged]]/Table1[[#This Row],[goal]]</f>
        <v>1.0113333333333334</v>
      </c>
      <c r="Q3176" s="12">
        <f>Table1[[#This Row],[pledged]]/Table1[[#This Row],[backers_count]]</f>
        <v>131.91304347826087</v>
      </c>
      <c r="R3176" t="s">
        <v>8317</v>
      </c>
      <c r="S3176" t="s">
        <v>8318</v>
      </c>
      <c r="T3176" s="17">
        <f>(((Table1[[#This Row],[launched_at]]/60)/60)/24)+DATE(1970,1,1)</f>
        <v>41862.864675925928</v>
      </c>
      <c r="U3176" s="17">
        <f>(((Table1[[#This Row],[deadline]]/60)/60)/24)+DATE(1970,1,1)</f>
        <v>41876.864675925928</v>
      </c>
    </row>
    <row r="3177" spans="1:21">
      <c r="A3177">
        <v>3175</v>
      </c>
      <c r="B3177" s="3" t="s">
        <v>3175</v>
      </c>
      <c r="C3177" s="3" t="s">
        <v>7285</v>
      </c>
      <c r="D3177" t="str" cm="1">
        <f t="array" ref="D31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177">
        <v>5000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 s="6">
        <f>Table1[[#This Row],[pledged]]/Table1[[#This Row],[goal]]</f>
        <v>1.0955999999999999</v>
      </c>
      <c r="Q3177" s="12">
        <f>Table1[[#This Row],[pledged]]/Table1[[#This Row],[backers_count]]</f>
        <v>91.3</v>
      </c>
      <c r="R3177" t="s">
        <v>8317</v>
      </c>
      <c r="S3177" t="s">
        <v>8318</v>
      </c>
      <c r="T3177" s="17">
        <f>(((Table1[[#This Row],[launched_at]]/60)/60)/24)+DATE(1970,1,1)</f>
        <v>40531.886886574073</v>
      </c>
      <c r="U3177" s="17">
        <f>(((Table1[[#This Row],[deadline]]/60)/60)/24)+DATE(1970,1,1)</f>
        <v>40591.886886574073</v>
      </c>
    </row>
    <row r="3178" spans="1:21">
      <c r="A3178">
        <v>3176</v>
      </c>
      <c r="B3178" s="3" t="s">
        <v>3176</v>
      </c>
      <c r="C3178" s="3" t="s">
        <v>7286</v>
      </c>
      <c r="D3178" t="str" cm="1">
        <f t="array" ref="D31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78">
        <v>1900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 s="6">
        <f>Table1[[#This Row],[pledged]]/Table1[[#This Row],[goal]]</f>
        <v>1.148421052631579</v>
      </c>
      <c r="Q3178" s="12">
        <f>Table1[[#This Row],[pledged]]/Table1[[#This Row],[backers_count]]</f>
        <v>39.672727272727272</v>
      </c>
      <c r="R3178" t="s">
        <v>8317</v>
      </c>
      <c r="S3178" t="s">
        <v>8318</v>
      </c>
      <c r="T3178" s="17">
        <f>(((Table1[[#This Row],[launched_at]]/60)/60)/24)+DATE(1970,1,1)</f>
        <v>41477.930914351848</v>
      </c>
      <c r="U3178" s="17">
        <f>(((Table1[[#This Row],[deadline]]/60)/60)/24)+DATE(1970,1,1)</f>
        <v>41504.625</v>
      </c>
    </row>
    <row r="3179" spans="1:21">
      <c r="A3179">
        <v>3177</v>
      </c>
      <c r="B3179" s="3" t="s">
        <v>3177</v>
      </c>
      <c r="C3179" s="3" t="s">
        <v>7287</v>
      </c>
      <c r="D3179" t="str" cm="1">
        <f t="array" ref="D31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79">
        <v>2500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 s="6">
        <f>Table1[[#This Row],[pledged]]/Table1[[#This Row],[goal]]</f>
        <v>1.1739999999999999</v>
      </c>
      <c r="Q3179" s="12">
        <f>Table1[[#This Row],[pledged]]/Table1[[#This Row],[backers_count]]</f>
        <v>57.549019607843135</v>
      </c>
      <c r="R3179" t="s">
        <v>8317</v>
      </c>
      <c r="S3179" t="s">
        <v>8318</v>
      </c>
      <c r="T3179" s="17">
        <f>(((Table1[[#This Row],[launched_at]]/60)/60)/24)+DATE(1970,1,1)</f>
        <v>41781.666770833333</v>
      </c>
      <c r="U3179" s="17">
        <f>(((Table1[[#This Row],[deadline]]/60)/60)/24)+DATE(1970,1,1)</f>
        <v>41811.666770833333</v>
      </c>
    </row>
    <row r="3180" spans="1:21">
      <c r="A3180">
        <v>3178</v>
      </c>
      <c r="B3180" s="3" t="s">
        <v>3178</v>
      </c>
      <c r="C3180" s="3" t="s">
        <v>7288</v>
      </c>
      <c r="D3180" t="str" cm="1">
        <f t="array" ref="D31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80">
        <v>1500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 s="6">
        <f>Table1[[#This Row],[pledged]]/Table1[[#This Row],[goal]]</f>
        <v>1.7173333333333334</v>
      </c>
      <c r="Q3180" s="12">
        <f>Table1[[#This Row],[pledged]]/Table1[[#This Row],[backers_count]]</f>
        <v>33.025641025641029</v>
      </c>
      <c r="R3180" t="s">
        <v>8317</v>
      </c>
      <c r="S3180" t="s">
        <v>8318</v>
      </c>
      <c r="T3180" s="17">
        <f>(((Table1[[#This Row],[launched_at]]/60)/60)/24)+DATE(1970,1,1)</f>
        <v>41806.605034722219</v>
      </c>
      <c r="U3180" s="17">
        <f>(((Table1[[#This Row],[deadline]]/60)/60)/24)+DATE(1970,1,1)</f>
        <v>41836.605034722219</v>
      </c>
    </row>
    <row r="3181" spans="1:21">
      <c r="A3181">
        <v>3179</v>
      </c>
      <c r="B3181" s="3" t="s">
        <v>3179</v>
      </c>
      <c r="C3181" s="3" t="s">
        <v>7289</v>
      </c>
      <c r="D3181" t="str" cm="1">
        <f t="array" ref="D31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81">
        <v>4200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 s="6">
        <f>Table1[[#This Row],[pledged]]/Table1[[#This Row],[goal]]</f>
        <v>1.1416238095238094</v>
      </c>
      <c r="Q3181" s="12">
        <f>Table1[[#This Row],[pledged]]/Table1[[#This Row],[backers_count]]</f>
        <v>77.335806451612896</v>
      </c>
      <c r="R3181" t="s">
        <v>8317</v>
      </c>
      <c r="S3181" t="s">
        <v>8318</v>
      </c>
      <c r="T3181" s="17">
        <f>(((Table1[[#This Row],[launched_at]]/60)/60)/24)+DATE(1970,1,1)</f>
        <v>41375.702210648145</v>
      </c>
      <c r="U3181" s="17">
        <f>(((Table1[[#This Row],[deadline]]/60)/60)/24)+DATE(1970,1,1)</f>
        <v>41400.702210648145</v>
      </c>
    </row>
    <row r="3182" spans="1:21">
      <c r="A3182">
        <v>3180</v>
      </c>
      <c r="B3182" s="3" t="s">
        <v>3180</v>
      </c>
      <c r="C3182" s="3" t="s">
        <v>7290</v>
      </c>
      <c r="D3182" t="str" cm="1">
        <f t="array" ref="D31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82">
        <v>1200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 s="6">
        <f>Table1[[#This Row],[pledged]]/Table1[[#This Row],[goal]]</f>
        <v>1.1975</v>
      </c>
      <c r="Q3182" s="12">
        <f>Table1[[#This Row],[pledged]]/Table1[[#This Row],[backers_count]]</f>
        <v>31.933333333333334</v>
      </c>
      <c r="R3182" t="s">
        <v>8317</v>
      </c>
      <c r="S3182" t="s">
        <v>8318</v>
      </c>
      <c r="T3182" s="17">
        <f>(((Table1[[#This Row],[launched_at]]/60)/60)/24)+DATE(1970,1,1)</f>
        <v>41780.412604166668</v>
      </c>
      <c r="U3182" s="17">
        <f>(((Table1[[#This Row],[deadline]]/60)/60)/24)+DATE(1970,1,1)</f>
        <v>41810.412604166668</v>
      </c>
    </row>
    <row r="3183" spans="1:21">
      <c r="A3183">
        <v>3181</v>
      </c>
      <c r="B3183" s="3" t="s">
        <v>3181</v>
      </c>
      <c r="C3183" s="3" t="s">
        <v>7291</v>
      </c>
      <c r="D3183" t="str" cm="1">
        <f t="array" ref="D31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183">
        <v>500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 s="6">
        <f>Table1[[#This Row],[pledged]]/Table1[[#This Row],[goal]]</f>
        <v>1.0900000000000001</v>
      </c>
      <c r="Q3183" s="12">
        <f>Table1[[#This Row],[pledged]]/Table1[[#This Row],[backers_count]]</f>
        <v>36.333333333333336</v>
      </c>
      <c r="R3183" t="s">
        <v>8317</v>
      </c>
      <c r="S3183" t="s">
        <v>8318</v>
      </c>
      <c r="T3183" s="17">
        <f>(((Table1[[#This Row],[launched_at]]/60)/60)/24)+DATE(1970,1,1)</f>
        <v>41779.310034722221</v>
      </c>
      <c r="U3183" s="17">
        <f>(((Table1[[#This Row],[deadline]]/60)/60)/24)+DATE(1970,1,1)</f>
        <v>41805.666666666664</v>
      </c>
    </row>
    <row r="3184" spans="1:21" ht="28.8">
      <c r="A3184">
        <v>3182</v>
      </c>
      <c r="B3184" s="3" t="s">
        <v>3182</v>
      </c>
      <c r="C3184" s="3" t="s">
        <v>7292</v>
      </c>
      <c r="D3184" t="str" cm="1">
        <f t="array" ref="D31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184">
        <v>7000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 s="6">
        <f>Table1[[#This Row],[pledged]]/Table1[[#This Row],[goal]]</f>
        <v>1.0088571428571429</v>
      </c>
      <c r="Q3184" s="12">
        <f>Table1[[#This Row],[pledged]]/Table1[[#This Row],[backers_count]]</f>
        <v>46.768211920529801</v>
      </c>
      <c r="R3184" t="s">
        <v>8317</v>
      </c>
      <c r="S3184" t="s">
        <v>8318</v>
      </c>
      <c r="T3184" s="17">
        <f>(((Table1[[#This Row],[launched_at]]/60)/60)/24)+DATE(1970,1,1)</f>
        <v>40883.949317129627</v>
      </c>
      <c r="U3184" s="17">
        <f>(((Table1[[#This Row],[deadline]]/60)/60)/24)+DATE(1970,1,1)</f>
        <v>40939.708333333336</v>
      </c>
    </row>
    <row r="3185" spans="1:21">
      <c r="A3185">
        <v>3183</v>
      </c>
      <c r="B3185" s="3" t="s">
        <v>3183</v>
      </c>
      <c r="C3185" s="3" t="s">
        <v>7293</v>
      </c>
      <c r="D3185" t="str" cm="1">
        <f t="array" ref="D31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85">
        <v>2500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 s="6">
        <f>Table1[[#This Row],[pledged]]/Table1[[#This Row],[goal]]</f>
        <v>1.0900000000000001</v>
      </c>
      <c r="Q3185" s="12">
        <f>Table1[[#This Row],[pledged]]/Table1[[#This Row],[backers_count]]</f>
        <v>40.073529411764703</v>
      </c>
      <c r="R3185" t="s">
        <v>8317</v>
      </c>
      <c r="S3185" t="s">
        <v>8318</v>
      </c>
      <c r="T3185" s="17">
        <f>(((Table1[[#This Row],[launched_at]]/60)/60)/24)+DATE(1970,1,1)</f>
        <v>41491.79478009259</v>
      </c>
      <c r="U3185" s="17">
        <f>(((Table1[[#This Row],[deadline]]/60)/60)/24)+DATE(1970,1,1)</f>
        <v>41509.79478009259</v>
      </c>
    </row>
    <row r="3186" spans="1:21">
      <c r="A3186">
        <v>3184</v>
      </c>
      <c r="B3186" s="3" t="s">
        <v>3184</v>
      </c>
      <c r="C3186" s="3" t="s">
        <v>7294</v>
      </c>
      <c r="D3186" t="str" cm="1">
        <f t="array" ref="D31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86">
        <v>4300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 s="6">
        <f>Table1[[#This Row],[pledged]]/Table1[[#This Row],[goal]]</f>
        <v>1.0720930232558139</v>
      </c>
      <c r="Q3186" s="12">
        <f>Table1[[#This Row],[pledged]]/Table1[[#This Row],[backers_count]]</f>
        <v>100.21739130434783</v>
      </c>
      <c r="R3186" t="s">
        <v>8317</v>
      </c>
      <c r="S3186" t="s">
        <v>8318</v>
      </c>
      <c r="T3186" s="17">
        <f>(((Table1[[#This Row],[launched_at]]/60)/60)/24)+DATE(1970,1,1)</f>
        <v>41791.993414351848</v>
      </c>
      <c r="U3186" s="17">
        <f>(((Table1[[#This Row],[deadline]]/60)/60)/24)+DATE(1970,1,1)</f>
        <v>41821.993414351848</v>
      </c>
    </row>
    <row r="3187" spans="1:21">
      <c r="A3187">
        <v>3185</v>
      </c>
      <c r="B3187" s="3" t="s">
        <v>3185</v>
      </c>
      <c r="C3187" s="3" t="s">
        <v>7295</v>
      </c>
      <c r="D3187" t="str" cm="1">
        <f t="array" ref="D31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87">
        <v>1000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 s="6">
        <f>Table1[[#This Row],[pledged]]/Table1[[#This Row],[goal]]</f>
        <v>1</v>
      </c>
      <c r="Q3187" s="12">
        <f>Table1[[#This Row],[pledged]]/Table1[[#This Row],[backers_count]]</f>
        <v>41.666666666666664</v>
      </c>
      <c r="R3187" t="s">
        <v>8317</v>
      </c>
      <c r="S3187" t="s">
        <v>8318</v>
      </c>
      <c r="T3187" s="17">
        <f>(((Table1[[#This Row],[launched_at]]/60)/60)/24)+DATE(1970,1,1)</f>
        <v>41829.977326388893</v>
      </c>
      <c r="U3187" s="17">
        <f>(((Table1[[#This Row],[deadline]]/60)/60)/24)+DATE(1970,1,1)</f>
        <v>41836.977326388893</v>
      </c>
    </row>
    <row r="3188" spans="1:21">
      <c r="A3188">
        <v>3186</v>
      </c>
      <c r="B3188" s="3" t="s">
        <v>3186</v>
      </c>
      <c r="C3188" s="3" t="s">
        <v>7296</v>
      </c>
      <c r="D3188" t="str" cm="1">
        <f t="array" ref="D31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88">
        <v>3200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 s="6">
        <f>Table1[[#This Row],[pledged]]/Table1[[#This Row],[goal]]</f>
        <v>1.0218750000000001</v>
      </c>
      <c r="Q3188" s="12">
        <f>Table1[[#This Row],[pledged]]/Table1[[#This Row],[backers_count]]</f>
        <v>46.714285714285715</v>
      </c>
      <c r="R3188" t="s">
        <v>8317</v>
      </c>
      <c r="S3188" t="s">
        <v>8318</v>
      </c>
      <c r="T3188" s="17">
        <f>(((Table1[[#This Row],[launched_at]]/60)/60)/24)+DATE(1970,1,1)</f>
        <v>41868.924050925925</v>
      </c>
      <c r="U3188" s="17">
        <f>(((Table1[[#This Row],[deadline]]/60)/60)/24)+DATE(1970,1,1)</f>
        <v>41898.875</v>
      </c>
    </row>
    <row r="3189" spans="1:21">
      <c r="A3189">
        <v>3187</v>
      </c>
      <c r="B3189" s="3" t="s">
        <v>3187</v>
      </c>
      <c r="C3189" s="3" t="s">
        <v>7297</v>
      </c>
      <c r="D3189" t="str" cm="1">
        <f t="array" ref="D31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189">
        <v>15000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 s="6">
        <f>Table1[[#This Row],[pledged]]/Table1[[#This Row],[goal]]</f>
        <v>1.1629333333333334</v>
      </c>
      <c r="Q3189" s="12">
        <f>Table1[[#This Row],[pledged]]/Table1[[#This Row],[backers_count]]</f>
        <v>71.491803278688522</v>
      </c>
      <c r="R3189" t="s">
        <v>8317</v>
      </c>
      <c r="S3189" t="s">
        <v>8318</v>
      </c>
      <c r="T3189" s="17">
        <f>(((Table1[[#This Row],[launched_at]]/60)/60)/24)+DATE(1970,1,1)</f>
        <v>41835.666354166664</v>
      </c>
      <c r="U3189" s="17">
        <f>(((Table1[[#This Row],[deadline]]/60)/60)/24)+DATE(1970,1,1)</f>
        <v>41855.666354166664</v>
      </c>
    </row>
    <row r="3190" spans="1:21">
      <c r="A3190">
        <v>3188</v>
      </c>
      <c r="B3190" s="3" t="s">
        <v>3188</v>
      </c>
      <c r="C3190" s="3" t="s">
        <v>7298</v>
      </c>
      <c r="D3190" t="str" cm="1">
        <f t="array" ref="D31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190">
        <v>200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 s="6">
        <f>Table1[[#This Row],[pledged]]/Table1[[#This Row],[goal]]</f>
        <v>0.65</v>
      </c>
      <c r="Q3190" s="12">
        <f>Table1[[#This Row],[pledged]]/Table1[[#This Row],[backers_count]]</f>
        <v>14.444444444444445</v>
      </c>
      <c r="R3190" t="s">
        <v>8317</v>
      </c>
      <c r="S3190" t="s">
        <v>8359</v>
      </c>
      <c r="T3190" s="17">
        <f>(((Table1[[#This Row],[launched_at]]/60)/60)/24)+DATE(1970,1,1)</f>
        <v>42144.415532407409</v>
      </c>
      <c r="U3190" s="17">
        <f>(((Table1[[#This Row],[deadline]]/60)/60)/24)+DATE(1970,1,1)</f>
        <v>42165.415532407409</v>
      </c>
    </row>
    <row r="3191" spans="1:21">
      <c r="A3191">
        <v>3189</v>
      </c>
      <c r="B3191" s="3" t="s">
        <v>3189</v>
      </c>
      <c r="C3191" s="3" t="s">
        <v>7299</v>
      </c>
      <c r="D3191" t="str" cm="1">
        <f t="array" ref="D31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191">
        <v>55000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 s="6">
        <f>Table1[[#This Row],[pledged]]/Table1[[#This Row],[goal]]</f>
        <v>0.12327272727272727</v>
      </c>
      <c r="Q3191" s="12">
        <f>Table1[[#This Row],[pledged]]/Table1[[#This Row],[backers_count]]</f>
        <v>356.84210526315792</v>
      </c>
      <c r="R3191" t="s">
        <v>8317</v>
      </c>
      <c r="S3191" t="s">
        <v>8359</v>
      </c>
      <c r="T3191" s="17">
        <f>(((Table1[[#This Row],[launched_at]]/60)/60)/24)+DATE(1970,1,1)</f>
        <v>42118.346435185187</v>
      </c>
      <c r="U3191" s="17">
        <f>(((Table1[[#This Row],[deadline]]/60)/60)/24)+DATE(1970,1,1)</f>
        <v>42148.346435185187</v>
      </c>
    </row>
    <row r="3192" spans="1:21">
      <c r="A3192">
        <v>3190</v>
      </c>
      <c r="B3192" s="3" t="s">
        <v>3190</v>
      </c>
      <c r="C3192" s="3" t="s">
        <v>7300</v>
      </c>
      <c r="D3192" t="str" cm="1">
        <f t="array" ref="D31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92">
        <v>4000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 s="6">
        <f>Table1[[#This Row],[pledged]]/Table1[[#This Row],[goal]]</f>
        <v>0</v>
      </c>
      <c r="Q3192" s="12" t="e">
        <f>Table1[[#This Row],[pledged]]/Table1[[#This Row],[backers_count]]</f>
        <v>#DIV/0!</v>
      </c>
      <c r="R3192" t="s">
        <v>8317</v>
      </c>
      <c r="S3192" t="s">
        <v>8359</v>
      </c>
      <c r="T3192" s="17">
        <f>(((Table1[[#This Row],[launched_at]]/60)/60)/24)+DATE(1970,1,1)</f>
        <v>42683.151331018518</v>
      </c>
      <c r="U3192" s="17">
        <f>(((Table1[[#This Row],[deadline]]/60)/60)/24)+DATE(1970,1,1)</f>
        <v>42713.192997685182</v>
      </c>
    </row>
    <row r="3193" spans="1:21">
      <c r="A3193">
        <v>3191</v>
      </c>
      <c r="B3193" s="3" t="s">
        <v>3191</v>
      </c>
      <c r="C3193" s="3" t="s">
        <v>7301</v>
      </c>
      <c r="D3193" t="str" cm="1">
        <f t="array" ref="D31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93">
        <v>3750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 s="6">
        <f>Table1[[#This Row],[pledged]]/Table1[[#This Row],[goal]]</f>
        <v>4.0266666666666666E-2</v>
      </c>
      <c r="Q3193" s="12">
        <f>Table1[[#This Row],[pledged]]/Table1[[#This Row],[backers_count]]</f>
        <v>37.75</v>
      </c>
      <c r="R3193" t="s">
        <v>8317</v>
      </c>
      <c r="S3193" t="s">
        <v>8359</v>
      </c>
      <c r="T3193" s="17">
        <f>(((Table1[[#This Row],[launched_at]]/60)/60)/24)+DATE(1970,1,1)</f>
        <v>42538.755428240736</v>
      </c>
      <c r="U3193" s="17">
        <f>(((Table1[[#This Row],[deadline]]/60)/60)/24)+DATE(1970,1,1)</f>
        <v>42598.755428240736</v>
      </c>
    </row>
    <row r="3194" spans="1:21">
      <c r="A3194">
        <v>3192</v>
      </c>
      <c r="B3194" s="3" t="s">
        <v>3192</v>
      </c>
      <c r="C3194" s="3" t="s">
        <v>7302</v>
      </c>
      <c r="D3194" t="str" cm="1">
        <f t="array" ref="D31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194">
        <v>10000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 s="6">
        <f>Table1[[#This Row],[pledged]]/Table1[[#This Row],[goal]]</f>
        <v>1.0200000000000001E-2</v>
      </c>
      <c r="Q3194" s="12">
        <f>Table1[[#This Row],[pledged]]/Table1[[#This Row],[backers_count]]</f>
        <v>12.75</v>
      </c>
      <c r="R3194" t="s">
        <v>8317</v>
      </c>
      <c r="S3194" t="s">
        <v>8359</v>
      </c>
      <c r="T3194" s="17">
        <f>(((Table1[[#This Row],[launched_at]]/60)/60)/24)+DATE(1970,1,1)</f>
        <v>42018.94049768518</v>
      </c>
      <c r="U3194" s="17">
        <f>(((Table1[[#This Row],[deadline]]/60)/60)/24)+DATE(1970,1,1)</f>
        <v>42063.916666666672</v>
      </c>
    </row>
    <row r="3195" spans="1:21">
      <c r="A3195">
        <v>3193</v>
      </c>
      <c r="B3195" s="3" t="s">
        <v>3193</v>
      </c>
      <c r="C3195" s="3" t="s">
        <v>7303</v>
      </c>
      <c r="D3195" t="str" cm="1">
        <f t="array" ref="D31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195">
        <v>5000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 s="6">
        <f>Table1[[#This Row],[pledged]]/Table1[[#This Row],[goal]]</f>
        <v>0.1174</v>
      </c>
      <c r="Q3195" s="12">
        <f>Table1[[#This Row],[pledged]]/Table1[[#This Row],[backers_count]]</f>
        <v>24.458333333333332</v>
      </c>
      <c r="R3195" t="s">
        <v>8317</v>
      </c>
      <c r="S3195" t="s">
        <v>8359</v>
      </c>
      <c r="T3195" s="17">
        <f>(((Table1[[#This Row],[launched_at]]/60)/60)/24)+DATE(1970,1,1)</f>
        <v>42010.968240740738</v>
      </c>
      <c r="U3195" s="17">
        <f>(((Table1[[#This Row],[deadline]]/60)/60)/24)+DATE(1970,1,1)</f>
        <v>42055.968240740738</v>
      </c>
    </row>
    <row r="3196" spans="1:21">
      <c r="A3196">
        <v>3194</v>
      </c>
      <c r="B3196" s="3" t="s">
        <v>3194</v>
      </c>
      <c r="C3196" s="3" t="s">
        <v>7304</v>
      </c>
      <c r="D3196" t="str" cm="1">
        <f t="array" ref="D31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196">
        <v>11000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 s="6">
        <f>Table1[[#This Row],[pledged]]/Table1[[#This Row],[goal]]</f>
        <v>0</v>
      </c>
      <c r="Q3196" s="12" t="e">
        <f>Table1[[#This Row],[pledged]]/Table1[[#This Row],[backers_count]]</f>
        <v>#DIV/0!</v>
      </c>
      <c r="R3196" t="s">
        <v>8317</v>
      </c>
      <c r="S3196" t="s">
        <v>8359</v>
      </c>
      <c r="T3196" s="17">
        <f>(((Table1[[#This Row],[launched_at]]/60)/60)/24)+DATE(1970,1,1)</f>
        <v>42182.062476851846</v>
      </c>
      <c r="U3196" s="17">
        <f>(((Table1[[#This Row],[deadline]]/60)/60)/24)+DATE(1970,1,1)</f>
        <v>42212.062476851846</v>
      </c>
    </row>
    <row r="3197" spans="1:21">
      <c r="A3197">
        <v>3195</v>
      </c>
      <c r="B3197" s="3" t="s">
        <v>3195</v>
      </c>
      <c r="C3197" s="3" t="s">
        <v>7305</v>
      </c>
      <c r="D3197" t="str" cm="1">
        <f t="array" ref="D31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197">
        <v>3500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 s="6">
        <f>Table1[[#This Row],[pledged]]/Table1[[#This Row],[goal]]</f>
        <v>0.59142857142857141</v>
      </c>
      <c r="Q3197" s="12">
        <f>Table1[[#This Row],[pledged]]/Table1[[#This Row],[backers_count]]</f>
        <v>53.07692307692308</v>
      </c>
      <c r="R3197" t="s">
        <v>8317</v>
      </c>
      <c r="S3197" t="s">
        <v>8359</v>
      </c>
      <c r="T3197" s="17">
        <f>(((Table1[[#This Row],[launched_at]]/60)/60)/24)+DATE(1970,1,1)</f>
        <v>42017.594236111108</v>
      </c>
      <c r="U3197" s="17">
        <f>(((Table1[[#This Row],[deadline]]/60)/60)/24)+DATE(1970,1,1)</f>
        <v>42047.594236111108</v>
      </c>
    </row>
    <row r="3198" spans="1:21">
      <c r="A3198">
        <v>3196</v>
      </c>
      <c r="B3198" s="3" t="s">
        <v>3196</v>
      </c>
      <c r="C3198" s="3" t="s">
        <v>7306</v>
      </c>
      <c r="D3198" t="str" cm="1">
        <f t="array" ref="D31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198">
        <v>3000000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 s="6">
        <f>Table1[[#This Row],[pledged]]/Table1[[#This Row],[goal]]</f>
        <v>5.9999999999999995E-4</v>
      </c>
      <c r="Q3198" s="12">
        <f>Table1[[#This Row],[pledged]]/Table1[[#This Row],[backers_count]]</f>
        <v>300</v>
      </c>
      <c r="R3198" t="s">
        <v>8317</v>
      </c>
      <c r="S3198" t="s">
        <v>8359</v>
      </c>
      <c r="T3198" s="17">
        <f>(((Table1[[#This Row],[launched_at]]/60)/60)/24)+DATE(1970,1,1)</f>
        <v>42157.598090277781</v>
      </c>
      <c r="U3198" s="17">
        <f>(((Table1[[#This Row],[deadline]]/60)/60)/24)+DATE(1970,1,1)</f>
        <v>42217.583333333328</v>
      </c>
    </row>
    <row r="3199" spans="1:21">
      <c r="A3199">
        <v>3197</v>
      </c>
      <c r="B3199" s="3" t="s">
        <v>3197</v>
      </c>
      <c r="C3199" s="3" t="s">
        <v>7307</v>
      </c>
      <c r="D3199" t="str" cm="1">
        <f t="array" ref="D31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199">
        <v>10000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 s="6">
        <f>Table1[[#This Row],[pledged]]/Table1[[#This Row],[goal]]</f>
        <v>0.1145</v>
      </c>
      <c r="Q3199" s="12">
        <f>Table1[[#This Row],[pledged]]/Table1[[#This Row],[backers_count]]</f>
        <v>286.25</v>
      </c>
      <c r="R3199" t="s">
        <v>8317</v>
      </c>
      <c r="S3199" t="s">
        <v>8359</v>
      </c>
      <c r="T3199" s="17">
        <f>(((Table1[[#This Row],[launched_at]]/60)/60)/24)+DATE(1970,1,1)</f>
        <v>42009.493263888886</v>
      </c>
      <c r="U3199" s="17">
        <f>(((Table1[[#This Row],[deadline]]/60)/60)/24)+DATE(1970,1,1)</f>
        <v>42039.493263888886</v>
      </c>
    </row>
    <row r="3200" spans="1:21">
      <c r="A3200">
        <v>3198</v>
      </c>
      <c r="B3200" s="3" t="s">
        <v>3198</v>
      </c>
      <c r="C3200" s="3" t="s">
        <v>7308</v>
      </c>
      <c r="D3200" t="str" cm="1">
        <f t="array" ref="D32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3200">
        <v>30000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 s="6">
        <f>Table1[[#This Row],[pledged]]/Table1[[#This Row],[goal]]</f>
        <v>3.6666666666666666E-3</v>
      </c>
      <c r="Q3200" s="12">
        <f>Table1[[#This Row],[pledged]]/Table1[[#This Row],[backers_count]]</f>
        <v>36.666666666666664</v>
      </c>
      <c r="R3200" t="s">
        <v>8317</v>
      </c>
      <c r="S3200" t="s">
        <v>8359</v>
      </c>
      <c r="T3200" s="17">
        <f>(((Table1[[#This Row],[launched_at]]/60)/60)/24)+DATE(1970,1,1)</f>
        <v>42013.424502314811</v>
      </c>
      <c r="U3200" s="17">
        <f>(((Table1[[#This Row],[deadline]]/60)/60)/24)+DATE(1970,1,1)</f>
        <v>42051.424502314811</v>
      </c>
    </row>
    <row r="3201" spans="1:21">
      <c r="A3201">
        <v>3199</v>
      </c>
      <c r="B3201" s="3" t="s">
        <v>3199</v>
      </c>
      <c r="C3201" s="3" t="s">
        <v>7309</v>
      </c>
      <c r="D3201" t="str" cm="1">
        <f t="array" ref="D32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01">
        <v>5000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 s="6">
        <f>Table1[[#This Row],[pledged]]/Table1[[#This Row],[goal]]</f>
        <v>0.52159999999999995</v>
      </c>
      <c r="Q3201" s="12">
        <f>Table1[[#This Row],[pledged]]/Table1[[#This Row],[backers_count]]</f>
        <v>49.20754716981132</v>
      </c>
      <c r="R3201" t="s">
        <v>8317</v>
      </c>
      <c r="S3201" t="s">
        <v>8359</v>
      </c>
      <c r="T3201" s="17">
        <f>(((Table1[[#This Row],[launched_at]]/60)/60)/24)+DATE(1970,1,1)</f>
        <v>41858.761782407404</v>
      </c>
      <c r="U3201" s="17">
        <f>(((Table1[[#This Row],[deadline]]/60)/60)/24)+DATE(1970,1,1)</f>
        <v>41888.875</v>
      </c>
    </row>
    <row r="3202" spans="1:21">
      <c r="A3202">
        <v>3200</v>
      </c>
      <c r="B3202" s="3" t="s">
        <v>3200</v>
      </c>
      <c r="C3202" s="3" t="s">
        <v>7310</v>
      </c>
      <c r="D3202" t="str" cm="1">
        <f t="array" ref="D32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202">
        <v>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 s="6">
        <f>Table1[[#This Row],[pledged]]/Table1[[#This Row],[goal]]</f>
        <v>2.0000000000000002E-5</v>
      </c>
      <c r="Q3202" s="12">
        <f>Table1[[#This Row],[pledged]]/Table1[[#This Row],[backers_count]]</f>
        <v>1</v>
      </c>
      <c r="R3202" t="s">
        <v>8317</v>
      </c>
      <c r="S3202" t="s">
        <v>8359</v>
      </c>
      <c r="T3202" s="17">
        <f>(((Table1[[#This Row],[launched_at]]/60)/60)/24)+DATE(1970,1,1)</f>
        <v>42460.320613425924</v>
      </c>
      <c r="U3202" s="17">
        <f>(((Table1[[#This Row],[deadline]]/60)/60)/24)+DATE(1970,1,1)</f>
        <v>42490.231944444444</v>
      </c>
    </row>
    <row r="3203" spans="1:21">
      <c r="A3203">
        <v>3201</v>
      </c>
      <c r="B3203" s="3" t="s">
        <v>3201</v>
      </c>
      <c r="C3203" s="3" t="s">
        <v>7311</v>
      </c>
      <c r="D3203" t="str" cm="1">
        <f t="array" ref="D32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03">
        <v>2000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 s="6">
        <f>Table1[[#This Row],[pledged]]/Table1[[#This Row],[goal]]</f>
        <v>1.2500000000000001E-2</v>
      </c>
      <c r="Q3203" s="12">
        <f>Table1[[#This Row],[pledged]]/Table1[[#This Row],[backers_count]]</f>
        <v>12.5</v>
      </c>
      <c r="R3203" t="s">
        <v>8317</v>
      </c>
      <c r="S3203" t="s">
        <v>8359</v>
      </c>
      <c r="T3203" s="17">
        <f>(((Table1[[#This Row],[launched_at]]/60)/60)/24)+DATE(1970,1,1)</f>
        <v>41861.767094907409</v>
      </c>
      <c r="U3203" s="17">
        <f>(((Table1[[#This Row],[deadline]]/60)/60)/24)+DATE(1970,1,1)</f>
        <v>41882.767094907409</v>
      </c>
    </row>
    <row r="3204" spans="1:21">
      <c r="A3204">
        <v>3202</v>
      </c>
      <c r="B3204" s="3" t="s">
        <v>3202</v>
      </c>
      <c r="C3204" s="3" t="s">
        <v>7312</v>
      </c>
      <c r="D3204" t="str" cm="1">
        <f t="array" ref="D32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04">
        <v>5000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 s="6">
        <f>Table1[[#This Row],[pledged]]/Table1[[#This Row],[goal]]</f>
        <v>0.54520000000000002</v>
      </c>
      <c r="Q3204" s="12">
        <f>Table1[[#This Row],[pledged]]/Table1[[#This Row],[backers_count]]</f>
        <v>109.04</v>
      </c>
      <c r="R3204" t="s">
        <v>8317</v>
      </c>
      <c r="S3204" t="s">
        <v>8359</v>
      </c>
      <c r="T3204" s="17">
        <f>(((Table1[[#This Row],[launched_at]]/60)/60)/24)+DATE(1970,1,1)</f>
        <v>42293.853541666671</v>
      </c>
      <c r="U3204" s="17">
        <f>(((Table1[[#This Row],[deadline]]/60)/60)/24)+DATE(1970,1,1)</f>
        <v>42352.249305555553</v>
      </c>
    </row>
    <row r="3205" spans="1:21">
      <c r="A3205">
        <v>3203</v>
      </c>
      <c r="B3205" s="3" t="s">
        <v>3203</v>
      </c>
      <c r="C3205" s="3" t="s">
        <v>7313</v>
      </c>
      <c r="D3205" t="str" cm="1">
        <f t="array" ref="D32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05">
        <v>1000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 s="6">
        <f>Table1[[#This Row],[pledged]]/Table1[[#This Row],[goal]]</f>
        <v>0.25</v>
      </c>
      <c r="Q3205" s="12">
        <f>Table1[[#This Row],[pledged]]/Table1[[#This Row],[backers_count]]</f>
        <v>41.666666666666664</v>
      </c>
      <c r="R3205" t="s">
        <v>8317</v>
      </c>
      <c r="S3205" t="s">
        <v>8359</v>
      </c>
      <c r="T3205" s="17">
        <f>(((Table1[[#This Row],[launched_at]]/60)/60)/24)+DATE(1970,1,1)</f>
        <v>42242.988680555558</v>
      </c>
      <c r="U3205" s="17">
        <f>(((Table1[[#This Row],[deadline]]/60)/60)/24)+DATE(1970,1,1)</f>
        <v>42272.988680555558</v>
      </c>
    </row>
    <row r="3206" spans="1:21">
      <c r="A3206">
        <v>3204</v>
      </c>
      <c r="B3206" s="3" t="s">
        <v>3204</v>
      </c>
      <c r="C3206" s="3" t="s">
        <v>7314</v>
      </c>
      <c r="D3206" t="str" cm="1">
        <f t="array" ref="D32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206">
        <v>500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 s="6">
        <f>Table1[[#This Row],[pledged]]/Table1[[#This Row],[goal]]</f>
        <v>0</v>
      </c>
      <c r="Q3206" s="12" t="e">
        <f>Table1[[#This Row],[pledged]]/Table1[[#This Row],[backers_count]]</f>
        <v>#DIV/0!</v>
      </c>
      <c r="R3206" t="s">
        <v>8317</v>
      </c>
      <c r="S3206" t="s">
        <v>8359</v>
      </c>
      <c r="T3206" s="17">
        <f>(((Table1[[#This Row],[launched_at]]/60)/60)/24)+DATE(1970,1,1)</f>
        <v>42172.686099537037</v>
      </c>
      <c r="U3206" s="17">
        <f>(((Table1[[#This Row],[deadline]]/60)/60)/24)+DATE(1970,1,1)</f>
        <v>42202.676388888889</v>
      </c>
    </row>
    <row r="3207" spans="1:21">
      <c r="A3207">
        <v>3205</v>
      </c>
      <c r="B3207" s="3" t="s">
        <v>3205</v>
      </c>
      <c r="C3207" s="3" t="s">
        <v>7315</v>
      </c>
      <c r="D3207" t="str" cm="1">
        <f t="array" ref="D32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07">
        <v>8000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 s="6">
        <f>Table1[[#This Row],[pledged]]/Table1[[#This Row],[goal]]</f>
        <v>3.4125000000000003E-2</v>
      </c>
      <c r="Q3207" s="12">
        <f>Table1[[#This Row],[pledged]]/Table1[[#This Row],[backers_count]]</f>
        <v>22.75</v>
      </c>
      <c r="R3207" t="s">
        <v>8317</v>
      </c>
      <c r="S3207" t="s">
        <v>8359</v>
      </c>
      <c r="T3207" s="17">
        <f>(((Table1[[#This Row],[launched_at]]/60)/60)/24)+DATE(1970,1,1)</f>
        <v>42095.374675925923</v>
      </c>
      <c r="U3207" s="17">
        <f>(((Table1[[#This Row],[deadline]]/60)/60)/24)+DATE(1970,1,1)</f>
        <v>42125.374675925923</v>
      </c>
    </row>
    <row r="3208" spans="1:21">
      <c r="A3208">
        <v>3206</v>
      </c>
      <c r="B3208" s="3" t="s">
        <v>3206</v>
      </c>
      <c r="C3208" s="3" t="s">
        <v>7316</v>
      </c>
      <c r="D3208" t="str" cm="1">
        <f t="array" ref="D32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08">
        <v>5000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 s="6">
        <f>Table1[[#This Row],[pledged]]/Table1[[#This Row],[goal]]</f>
        <v>0</v>
      </c>
      <c r="Q3208" s="12" t="e">
        <f>Table1[[#This Row],[pledged]]/Table1[[#This Row],[backers_count]]</f>
        <v>#DIV/0!</v>
      </c>
      <c r="R3208" t="s">
        <v>8317</v>
      </c>
      <c r="S3208" t="s">
        <v>8359</v>
      </c>
      <c r="T3208" s="17">
        <f>(((Table1[[#This Row],[launched_at]]/60)/60)/24)+DATE(1970,1,1)</f>
        <v>42236.276053240741</v>
      </c>
      <c r="U3208" s="17">
        <f>(((Table1[[#This Row],[deadline]]/60)/60)/24)+DATE(1970,1,1)</f>
        <v>42266.276053240741</v>
      </c>
    </row>
    <row r="3209" spans="1:21">
      <c r="A3209">
        <v>3207</v>
      </c>
      <c r="B3209" s="3" t="s">
        <v>3207</v>
      </c>
      <c r="C3209" s="3" t="s">
        <v>7317</v>
      </c>
      <c r="D3209" t="str" cm="1">
        <f t="array" ref="D32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09">
        <v>5500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 s="6">
        <f>Table1[[#This Row],[pledged]]/Table1[[#This Row],[goal]]</f>
        <v>0.46363636363636362</v>
      </c>
      <c r="Q3209" s="12">
        <f>Table1[[#This Row],[pledged]]/Table1[[#This Row],[backers_count]]</f>
        <v>70.833333333333329</v>
      </c>
      <c r="R3209" t="s">
        <v>8317</v>
      </c>
      <c r="S3209" t="s">
        <v>8359</v>
      </c>
      <c r="T3209" s="17">
        <f>(((Table1[[#This Row],[launched_at]]/60)/60)/24)+DATE(1970,1,1)</f>
        <v>42057.277858796297</v>
      </c>
      <c r="U3209" s="17">
        <f>(((Table1[[#This Row],[deadline]]/60)/60)/24)+DATE(1970,1,1)</f>
        <v>42117.236192129625</v>
      </c>
    </row>
    <row r="3210" spans="1:21">
      <c r="A3210">
        <v>3208</v>
      </c>
      <c r="B3210" s="3" t="s">
        <v>3208</v>
      </c>
      <c r="C3210" s="3" t="s">
        <v>7318</v>
      </c>
      <c r="D3210" t="str" cm="1">
        <f t="array" ref="D32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10">
        <v>5000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 s="6">
        <f>Table1[[#This Row],[pledged]]/Table1[[#This Row],[goal]]</f>
        <v>1.0349999999999999</v>
      </c>
      <c r="Q3210" s="12">
        <f>Table1[[#This Row],[pledged]]/Table1[[#This Row],[backers_count]]</f>
        <v>63.109756097560975</v>
      </c>
      <c r="R3210" t="s">
        <v>8317</v>
      </c>
      <c r="S3210" t="s">
        <v>8318</v>
      </c>
      <c r="T3210" s="17">
        <f>(((Table1[[#This Row],[launched_at]]/60)/60)/24)+DATE(1970,1,1)</f>
        <v>41827.605057870373</v>
      </c>
      <c r="U3210" s="17">
        <f>(((Table1[[#This Row],[deadline]]/60)/60)/24)+DATE(1970,1,1)</f>
        <v>41848.605057870373</v>
      </c>
    </row>
    <row r="3211" spans="1:21">
      <c r="A3211">
        <v>3209</v>
      </c>
      <c r="B3211" s="3" t="s">
        <v>3209</v>
      </c>
      <c r="C3211" s="3" t="s">
        <v>7319</v>
      </c>
      <c r="D3211" t="str" cm="1">
        <f t="array" ref="D32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11">
        <v>9500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 s="6">
        <f>Table1[[#This Row],[pledged]]/Table1[[#This Row],[goal]]</f>
        <v>1.1932315789473684</v>
      </c>
      <c r="Q3211" s="12">
        <f>Table1[[#This Row],[pledged]]/Table1[[#This Row],[backers_count]]</f>
        <v>50.157964601769912</v>
      </c>
      <c r="R3211" t="s">
        <v>8317</v>
      </c>
      <c r="S3211" t="s">
        <v>8318</v>
      </c>
      <c r="T3211" s="17">
        <f>(((Table1[[#This Row],[launched_at]]/60)/60)/24)+DATE(1970,1,1)</f>
        <v>41778.637245370373</v>
      </c>
      <c r="U3211" s="17">
        <f>(((Table1[[#This Row],[deadline]]/60)/60)/24)+DATE(1970,1,1)</f>
        <v>41810.958333333336</v>
      </c>
    </row>
    <row r="3212" spans="1:21">
      <c r="A3212">
        <v>3210</v>
      </c>
      <c r="B3212" s="3" t="s">
        <v>3210</v>
      </c>
      <c r="C3212" s="3" t="s">
        <v>7320</v>
      </c>
      <c r="D3212" t="str" cm="1">
        <f t="array" ref="D32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12">
        <v>3000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 s="6">
        <f>Table1[[#This Row],[pledged]]/Table1[[#This Row],[goal]]</f>
        <v>1.2576666666666667</v>
      </c>
      <c r="Q3212" s="12">
        <f>Table1[[#This Row],[pledged]]/Table1[[#This Row],[backers_count]]</f>
        <v>62.883333333333333</v>
      </c>
      <c r="R3212" t="s">
        <v>8317</v>
      </c>
      <c r="S3212" t="s">
        <v>8318</v>
      </c>
      <c r="T3212" s="17">
        <f>(((Table1[[#This Row],[launched_at]]/60)/60)/24)+DATE(1970,1,1)</f>
        <v>41013.936562499999</v>
      </c>
      <c r="U3212" s="17">
        <f>(((Table1[[#This Row],[deadline]]/60)/60)/24)+DATE(1970,1,1)</f>
        <v>41061.165972222225</v>
      </c>
    </row>
    <row r="3213" spans="1:21">
      <c r="A3213">
        <v>3211</v>
      </c>
      <c r="B3213" s="3" t="s">
        <v>3211</v>
      </c>
      <c r="C3213" s="3" t="s">
        <v>7321</v>
      </c>
      <c r="D3213" t="str" cm="1">
        <f t="array" ref="D32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213">
        <v>23000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 s="6">
        <f>Table1[[#This Row],[pledged]]/Table1[[#This Row],[goal]]</f>
        <v>1.1974347826086957</v>
      </c>
      <c r="Q3213" s="12">
        <f>Table1[[#This Row],[pledged]]/Table1[[#This Row],[backers_count]]</f>
        <v>85.531055900621112</v>
      </c>
      <c r="R3213" t="s">
        <v>8317</v>
      </c>
      <c r="S3213" t="s">
        <v>8318</v>
      </c>
      <c r="T3213" s="17">
        <f>(((Table1[[#This Row],[launched_at]]/60)/60)/24)+DATE(1970,1,1)</f>
        <v>41834.586574074077</v>
      </c>
      <c r="U3213" s="17">
        <f>(((Table1[[#This Row],[deadline]]/60)/60)/24)+DATE(1970,1,1)</f>
        <v>41866.083333333336</v>
      </c>
    </row>
    <row r="3214" spans="1:21">
      <c r="A3214">
        <v>3212</v>
      </c>
      <c r="B3214" s="3" t="s">
        <v>3212</v>
      </c>
      <c r="C3214" s="3" t="s">
        <v>7322</v>
      </c>
      <c r="D3214" t="str" cm="1">
        <f t="array" ref="D32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14">
        <v>4000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 s="6">
        <f>Table1[[#This Row],[pledged]]/Table1[[#This Row],[goal]]</f>
        <v>1.2625</v>
      </c>
      <c r="Q3214" s="12">
        <f>Table1[[#This Row],[pledged]]/Table1[[#This Row],[backers_count]]</f>
        <v>53.723404255319146</v>
      </c>
      <c r="R3214" t="s">
        <v>8317</v>
      </c>
      <c r="S3214" t="s">
        <v>8318</v>
      </c>
      <c r="T3214" s="17">
        <f>(((Table1[[#This Row],[launched_at]]/60)/60)/24)+DATE(1970,1,1)</f>
        <v>41829.795729166668</v>
      </c>
      <c r="U3214" s="17">
        <f>(((Table1[[#This Row],[deadline]]/60)/60)/24)+DATE(1970,1,1)</f>
        <v>41859.795729166668</v>
      </c>
    </row>
    <row r="3215" spans="1:21">
      <c r="A3215">
        <v>3213</v>
      </c>
      <c r="B3215" s="3" t="s">
        <v>3213</v>
      </c>
      <c r="C3215" s="3" t="s">
        <v>7323</v>
      </c>
      <c r="D3215" t="str" cm="1">
        <f t="array" ref="D32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15">
        <v>6000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 s="6">
        <f>Table1[[#This Row],[pledged]]/Table1[[#This Row],[goal]]</f>
        <v>1.0011666666666668</v>
      </c>
      <c r="Q3215" s="12">
        <f>Table1[[#This Row],[pledged]]/Table1[[#This Row],[backers_count]]</f>
        <v>127.80851063829788</v>
      </c>
      <c r="R3215" t="s">
        <v>8317</v>
      </c>
      <c r="S3215" t="s">
        <v>8318</v>
      </c>
      <c r="T3215" s="17">
        <f>(((Table1[[#This Row],[launched_at]]/60)/60)/24)+DATE(1970,1,1)</f>
        <v>42171.763414351852</v>
      </c>
      <c r="U3215" s="17">
        <f>(((Table1[[#This Row],[deadline]]/60)/60)/24)+DATE(1970,1,1)</f>
        <v>42211.763414351852</v>
      </c>
    </row>
    <row r="3216" spans="1:21">
      <c r="A3216">
        <v>3214</v>
      </c>
      <c r="B3216" s="3" t="s">
        <v>3214</v>
      </c>
      <c r="C3216" s="3" t="s">
        <v>7324</v>
      </c>
      <c r="D3216" t="str" cm="1">
        <f t="array" ref="D32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216">
        <v>12000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 s="6">
        <f>Table1[[#This Row],[pledged]]/Table1[[#This Row],[goal]]</f>
        <v>1.0213333333333334</v>
      </c>
      <c r="Q3216" s="12">
        <f>Table1[[#This Row],[pledged]]/Table1[[#This Row],[backers_count]]</f>
        <v>106.57391304347826</v>
      </c>
      <c r="R3216" t="s">
        <v>8317</v>
      </c>
      <c r="S3216" t="s">
        <v>8318</v>
      </c>
      <c r="T3216" s="17">
        <f>(((Table1[[#This Row],[launched_at]]/60)/60)/24)+DATE(1970,1,1)</f>
        <v>42337.792511574073</v>
      </c>
      <c r="U3216" s="17">
        <f>(((Table1[[#This Row],[deadline]]/60)/60)/24)+DATE(1970,1,1)</f>
        <v>42374.996527777781</v>
      </c>
    </row>
    <row r="3217" spans="1:21" ht="57.6">
      <c r="A3217">
        <v>3215</v>
      </c>
      <c r="B3217" s="3" t="s">
        <v>3215</v>
      </c>
      <c r="C3217" s="3" t="s">
        <v>7325</v>
      </c>
      <c r="D3217" t="str" cm="1">
        <f t="array" ref="D32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3217">
        <v>35000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 s="6">
        <f>Table1[[#This Row],[pledged]]/Table1[[#This Row],[goal]]</f>
        <v>1.0035142857142858</v>
      </c>
      <c r="Q3217" s="12">
        <f>Table1[[#This Row],[pledged]]/Table1[[#This Row],[backers_count]]</f>
        <v>262.11194029850748</v>
      </c>
      <c r="R3217" t="s">
        <v>8317</v>
      </c>
      <c r="S3217" t="s">
        <v>8318</v>
      </c>
      <c r="T3217" s="17">
        <f>(((Table1[[#This Row],[launched_at]]/60)/60)/24)+DATE(1970,1,1)</f>
        <v>42219.665173611109</v>
      </c>
      <c r="U3217" s="17">
        <f>(((Table1[[#This Row],[deadline]]/60)/60)/24)+DATE(1970,1,1)</f>
        <v>42257.165972222225</v>
      </c>
    </row>
    <row r="3218" spans="1:21">
      <c r="A3218">
        <v>3216</v>
      </c>
      <c r="B3218" s="3" t="s">
        <v>3216</v>
      </c>
      <c r="C3218" s="3" t="s">
        <v>7326</v>
      </c>
      <c r="D3218" t="str" cm="1">
        <f t="array" ref="D32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18">
        <v>2000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 s="6">
        <f>Table1[[#This Row],[pledged]]/Table1[[#This Row],[goal]]</f>
        <v>1.0004999999999999</v>
      </c>
      <c r="Q3218" s="12">
        <f>Table1[[#This Row],[pledged]]/Table1[[#This Row],[backers_count]]</f>
        <v>57.171428571428571</v>
      </c>
      <c r="R3218" t="s">
        <v>8317</v>
      </c>
      <c r="S3218" t="s">
        <v>8318</v>
      </c>
      <c r="T3218" s="17">
        <f>(((Table1[[#This Row],[launched_at]]/60)/60)/24)+DATE(1970,1,1)</f>
        <v>42165.462627314817</v>
      </c>
      <c r="U3218" s="17">
        <f>(((Table1[[#This Row],[deadline]]/60)/60)/24)+DATE(1970,1,1)</f>
        <v>42196.604166666672</v>
      </c>
    </row>
    <row r="3219" spans="1:21">
      <c r="A3219">
        <v>3217</v>
      </c>
      <c r="B3219" s="3" t="s">
        <v>3217</v>
      </c>
      <c r="C3219" s="3" t="s">
        <v>7327</v>
      </c>
      <c r="D3219" t="str" cm="1">
        <f t="array" ref="D32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19">
        <v>4500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 s="6">
        <f>Table1[[#This Row],[pledged]]/Table1[[#This Row],[goal]]</f>
        <v>1.1602222222222223</v>
      </c>
      <c r="Q3219" s="12">
        <f>Table1[[#This Row],[pledged]]/Table1[[#This Row],[backers_count]]</f>
        <v>50.20192307692308</v>
      </c>
      <c r="R3219" t="s">
        <v>8317</v>
      </c>
      <c r="S3219" t="s">
        <v>8318</v>
      </c>
      <c r="T3219" s="17">
        <f>(((Table1[[#This Row],[launched_at]]/60)/60)/24)+DATE(1970,1,1)</f>
        <v>42648.546111111107</v>
      </c>
      <c r="U3219" s="17">
        <f>(((Table1[[#This Row],[deadline]]/60)/60)/24)+DATE(1970,1,1)</f>
        <v>42678.546111111107</v>
      </c>
    </row>
    <row r="3220" spans="1:21">
      <c r="A3220">
        <v>3218</v>
      </c>
      <c r="B3220" s="3" t="s">
        <v>3218</v>
      </c>
      <c r="C3220" s="3" t="s">
        <v>7328</v>
      </c>
      <c r="D3220" t="str" cm="1">
        <f t="array" ref="D32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220">
        <v>12000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 s="6">
        <f>Table1[[#This Row],[pledged]]/Table1[[#This Row],[goal]]</f>
        <v>1.0209999999999999</v>
      </c>
      <c r="Q3220" s="12">
        <f>Table1[[#This Row],[pledged]]/Table1[[#This Row],[backers_count]]</f>
        <v>66.586956521739125</v>
      </c>
      <c r="R3220" t="s">
        <v>8317</v>
      </c>
      <c r="S3220" t="s">
        <v>8318</v>
      </c>
      <c r="T3220" s="17">
        <f>(((Table1[[#This Row],[launched_at]]/60)/60)/24)+DATE(1970,1,1)</f>
        <v>41971.002152777779</v>
      </c>
      <c r="U3220" s="17">
        <f>(((Table1[[#This Row],[deadline]]/60)/60)/24)+DATE(1970,1,1)</f>
        <v>42004</v>
      </c>
    </row>
    <row r="3221" spans="1:21">
      <c r="A3221">
        <v>3219</v>
      </c>
      <c r="B3221" s="3" t="s">
        <v>3219</v>
      </c>
      <c r="C3221" s="3" t="s">
        <v>7329</v>
      </c>
      <c r="D3221" t="str" cm="1">
        <f t="array" ref="D32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221">
        <v>20000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 s="6">
        <f>Table1[[#This Row],[pledged]]/Table1[[#This Row],[goal]]</f>
        <v>1.0011000000000001</v>
      </c>
      <c r="Q3221" s="12">
        <f>Table1[[#This Row],[pledged]]/Table1[[#This Row],[backers_count]]</f>
        <v>168.25210084033614</v>
      </c>
      <c r="R3221" t="s">
        <v>8317</v>
      </c>
      <c r="S3221" t="s">
        <v>8318</v>
      </c>
      <c r="T3221" s="17">
        <f>(((Table1[[#This Row],[launched_at]]/60)/60)/24)+DATE(1970,1,1)</f>
        <v>42050.983182870375</v>
      </c>
      <c r="U3221" s="17">
        <f>(((Table1[[#This Row],[deadline]]/60)/60)/24)+DATE(1970,1,1)</f>
        <v>42085.941516203704</v>
      </c>
    </row>
    <row r="3222" spans="1:21">
      <c r="A3222">
        <v>3220</v>
      </c>
      <c r="B3222" s="3" t="s">
        <v>3220</v>
      </c>
      <c r="C3222" s="3" t="s">
        <v>7330</v>
      </c>
      <c r="D3222" t="str" cm="1">
        <f t="array" ref="D32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222">
        <v>15000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 s="6">
        <f>Table1[[#This Row],[pledged]]/Table1[[#This Row],[goal]]</f>
        <v>1.0084</v>
      </c>
      <c r="Q3222" s="12">
        <f>Table1[[#This Row],[pledged]]/Table1[[#This Row],[backers_count]]</f>
        <v>256.37288135593218</v>
      </c>
      <c r="R3222" t="s">
        <v>8317</v>
      </c>
      <c r="S3222" t="s">
        <v>8318</v>
      </c>
      <c r="T3222" s="17">
        <f>(((Table1[[#This Row],[launched_at]]/60)/60)/24)+DATE(1970,1,1)</f>
        <v>42772.833379629628</v>
      </c>
      <c r="U3222" s="17">
        <f>(((Table1[[#This Row],[deadline]]/60)/60)/24)+DATE(1970,1,1)</f>
        <v>42806.875</v>
      </c>
    </row>
    <row r="3223" spans="1:21">
      <c r="A3223">
        <v>3221</v>
      </c>
      <c r="B3223" s="3" t="s">
        <v>3221</v>
      </c>
      <c r="C3223" s="3" t="s">
        <v>7331</v>
      </c>
      <c r="D3223" t="str" cm="1">
        <f t="array" ref="D32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23">
        <v>4000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 s="6">
        <f>Table1[[#This Row],[pledged]]/Table1[[#This Row],[goal]]</f>
        <v>1.0342499999999999</v>
      </c>
      <c r="Q3223" s="12">
        <f>Table1[[#This Row],[pledged]]/Table1[[#This Row],[backers_count]]</f>
        <v>36.610619469026545</v>
      </c>
      <c r="R3223" t="s">
        <v>8317</v>
      </c>
      <c r="S3223" t="s">
        <v>8318</v>
      </c>
      <c r="T3223" s="17">
        <f>(((Table1[[#This Row],[launched_at]]/60)/60)/24)+DATE(1970,1,1)</f>
        <v>42155.696793981479</v>
      </c>
      <c r="U3223" s="17">
        <f>(((Table1[[#This Row],[deadline]]/60)/60)/24)+DATE(1970,1,1)</f>
        <v>42190.696793981479</v>
      </c>
    </row>
    <row r="3224" spans="1:21">
      <c r="A3224">
        <v>3222</v>
      </c>
      <c r="B3224" s="3" t="s">
        <v>3222</v>
      </c>
      <c r="C3224" s="3" t="s">
        <v>7332</v>
      </c>
      <c r="D3224" t="str" cm="1">
        <f t="array" ref="D32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24">
        <v>2500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 s="6">
        <f>Table1[[#This Row],[pledged]]/Table1[[#This Row],[goal]]</f>
        <v>1.248</v>
      </c>
      <c r="Q3224" s="12">
        <f>Table1[[#This Row],[pledged]]/Table1[[#This Row],[backers_count]]</f>
        <v>37.142857142857146</v>
      </c>
      <c r="R3224" t="s">
        <v>8317</v>
      </c>
      <c r="S3224" t="s">
        <v>8318</v>
      </c>
      <c r="T3224" s="17">
        <f>(((Table1[[#This Row],[launched_at]]/60)/60)/24)+DATE(1970,1,1)</f>
        <v>42270.582141203704</v>
      </c>
      <c r="U3224" s="17">
        <f>(((Table1[[#This Row],[deadline]]/60)/60)/24)+DATE(1970,1,1)</f>
        <v>42301.895138888889</v>
      </c>
    </row>
    <row r="3225" spans="1:21">
      <c r="A3225">
        <v>3223</v>
      </c>
      <c r="B3225" s="3" t="s">
        <v>3223</v>
      </c>
      <c r="C3225" s="3" t="s">
        <v>7333</v>
      </c>
      <c r="D3225" t="str" cm="1">
        <f t="array" ref="D32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25">
        <v>3100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 s="6">
        <f>Table1[[#This Row],[pledged]]/Table1[[#This Row],[goal]]</f>
        <v>1.0951612903225807</v>
      </c>
      <c r="Q3225" s="12">
        <f>Table1[[#This Row],[pledged]]/Table1[[#This Row],[backers_count]]</f>
        <v>45.878378378378379</v>
      </c>
      <c r="R3225" t="s">
        <v>8317</v>
      </c>
      <c r="S3225" t="s">
        <v>8318</v>
      </c>
      <c r="T3225" s="17">
        <f>(((Table1[[#This Row],[launched_at]]/60)/60)/24)+DATE(1970,1,1)</f>
        <v>42206.835370370376</v>
      </c>
      <c r="U3225" s="17">
        <f>(((Table1[[#This Row],[deadline]]/60)/60)/24)+DATE(1970,1,1)</f>
        <v>42236.835370370376</v>
      </c>
    </row>
    <row r="3226" spans="1:21">
      <c r="A3226">
        <v>3224</v>
      </c>
      <c r="B3226" s="3" t="s">
        <v>3224</v>
      </c>
      <c r="C3226" s="3" t="s">
        <v>7334</v>
      </c>
      <c r="D3226" t="str" cm="1">
        <f t="array" ref="D32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3226">
        <v>30000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 s="6">
        <f>Table1[[#This Row],[pledged]]/Table1[[#This Row],[goal]]</f>
        <v>1.0203333333333333</v>
      </c>
      <c r="Q3226" s="12">
        <f>Table1[[#This Row],[pledged]]/Table1[[#This Row],[backers_count]]</f>
        <v>141.71296296296296</v>
      </c>
      <c r="R3226" t="s">
        <v>8317</v>
      </c>
      <c r="S3226" t="s">
        <v>8318</v>
      </c>
      <c r="T3226" s="17">
        <f>(((Table1[[#This Row],[launched_at]]/60)/60)/24)+DATE(1970,1,1)</f>
        <v>42697.850844907407</v>
      </c>
      <c r="U3226" s="17">
        <f>(((Table1[[#This Row],[deadline]]/60)/60)/24)+DATE(1970,1,1)</f>
        <v>42745.208333333328</v>
      </c>
    </row>
    <row r="3227" spans="1:21">
      <c r="A3227">
        <v>3225</v>
      </c>
      <c r="B3227" s="3" t="s">
        <v>3225</v>
      </c>
      <c r="C3227" s="3" t="s">
        <v>7335</v>
      </c>
      <c r="D3227" t="str" cm="1">
        <f t="array" ref="D32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27">
        <v>2000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 s="6">
        <f>Table1[[#This Row],[pledged]]/Table1[[#This Row],[goal]]</f>
        <v>1.0235000000000001</v>
      </c>
      <c r="Q3227" s="12">
        <f>Table1[[#This Row],[pledged]]/Table1[[#This Row],[backers_count]]</f>
        <v>52.487179487179489</v>
      </c>
      <c r="R3227" t="s">
        <v>8317</v>
      </c>
      <c r="S3227" t="s">
        <v>8318</v>
      </c>
      <c r="T3227" s="17">
        <f>(((Table1[[#This Row],[launched_at]]/60)/60)/24)+DATE(1970,1,1)</f>
        <v>42503.559467592597</v>
      </c>
      <c r="U3227" s="17">
        <f>(((Table1[[#This Row],[deadline]]/60)/60)/24)+DATE(1970,1,1)</f>
        <v>42524.875</v>
      </c>
    </row>
    <row r="3228" spans="1:21">
      <c r="A3228">
        <v>3226</v>
      </c>
      <c r="B3228" s="3" t="s">
        <v>3226</v>
      </c>
      <c r="C3228" s="3" t="s">
        <v>7336</v>
      </c>
      <c r="D3228" t="str" cm="1">
        <f t="array" ref="D32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28">
        <v>1200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 s="6">
        <f>Table1[[#This Row],[pledged]]/Table1[[#This Row],[goal]]</f>
        <v>1.0416666666666667</v>
      </c>
      <c r="Q3228" s="12">
        <f>Table1[[#This Row],[pledged]]/Table1[[#This Row],[backers_count]]</f>
        <v>59.523809523809526</v>
      </c>
      <c r="R3228" t="s">
        <v>8317</v>
      </c>
      <c r="S3228" t="s">
        <v>8318</v>
      </c>
      <c r="T3228" s="17">
        <f>(((Table1[[#This Row],[launched_at]]/60)/60)/24)+DATE(1970,1,1)</f>
        <v>42277.583472222221</v>
      </c>
      <c r="U3228" s="17">
        <f>(((Table1[[#This Row],[deadline]]/60)/60)/24)+DATE(1970,1,1)</f>
        <v>42307.583472222221</v>
      </c>
    </row>
    <row r="3229" spans="1:21">
      <c r="A3229">
        <v>3227</v>
      </c>
      <c r="B3229" s="3" t="s">
        <v>3227</v>
      </c>
      <c r="C3229" s="3" t="s">
        <v>7337</v>
      </c>
      <c r="D3229" t="str" cm="1">
        <f t="array" ref="D32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29">
        <v>1200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 s="6">
        <f>Table1[[#This Row],[pledged]]/Table1[[#This Row],[goal]]</f>
        <v>1.25</v>
      </c>
      <c r="Q3229" s="12">
        <f>Table1[[#This Row],[pledged]]/Table1[[#This Row],[backers_count]]</f>
        <v>50</v>
      </c>
      <c r="R3229" t="s">
        <v>8317</v>
      </c>
      <c r="S3229" t="s">
        <v>8318</v>
      </c>
      <c r="T3229" s="17">
        <f>(((Table1[[#This Row],[launched_at]]/60)/60)/24)+DATE(1970,1,1)</f>
        <v>42722.882361111115</v>
      </c>
      <c r="U3229" s="17">
        <f>(((Table1[[#This Row],[deadline]]/60)/60)/24)+DATE(1970,1,1)</f>
        <v>42752.882361111115</v>
      </c>
    </row>
    <row r="3230" spans="1:21">
      <c r="A3230">
        <v>3228</v>
      </c>
      <c r="B3230" s="3" t="s">
        <v>3228</v>
      </c>
      <c r="C3230" s="3" t="s">
        <v>7338</v>
      </c>
      <c r="D3230" t="str" cm="1">
        <f t="array" ref="D32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30">
        <v>7000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 s="6">
        <f>Table1[[#This Row],[pledged]]/Table1[[#This Row],[goal]]</f>
        <v>1.0234285714285714</v>
      </c>
      <c r="Q3230" s="12">
        <f>Table1[[#This Row],[pledged]]/Table1[[#This Row],[backers_count]]</f>
        <v>193.62162162162161</v>
      </c>
      <c r="R3230" t="s">
        <v>8317</v>
      </c>
      <c r="S3230" t="s">
        <v>8318</v>
      </c>
      <c r="T3230" s="17">
        <f>(((Table1[[#This Row],[launched_at]]/60)/60)/24)+DATE(1970,1,1)</f>
        <v>42323.70930555556</v>
      </c>
      <c r="U3230" s="17">
        <f>(((Table1[[#This Row],[deadline]]/60)/60)/24)+DATE(1970,1,1)</f>
        <v>42355.207638888889</v>
      </c>
    </row>
    <row r="3231" spans="1:21">
      <c r="A3231">
        <v>3229</v>
      </c>
      <c r="B3231" s="3" t="s">
        <v>3229</v>
      </c>
      <c r="C3231" s="3" t="s">
        <v>7339</v>
      </c>
      <c r="D3231" t="str" cm="1">
        <f t="array" ref="D32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231">
        <v>20000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 s="6">
        <f>Table1[[#This Row],[pledged]]/Table1[[#This Row],[goal]]</f>
        <v>1.0786500000000001</v>
      </c>
      <c r="Q3231" s="12">
        <f>Table1[[#This Row],[pledged]]/Table1[[#This Row],[backers_count]]</f>
        <v>106.79702970297029</v>
      </c>
      <c r="R3231" t="s">
        <v>8317</v>
      </c>
      <c r="S3231" t="s">
        <v>8318</v>
      </c>
      <c r="T3231" s="17">
        <f>(((Table1[[#This Row],[launched_at]]/60)/60)/24)+DATE(1970,1,1)</f>
        <v>41933.291643518518</v>
      </c>
      <c r="U3231" s="17">
        <f>(((Table1[[#This Row],[deadline]]/60)/60)/24)+DATE(1970,1,1)</f>
        <v>41963.333310185189</v>
      </c>
    </row>
    <row r="3232" spans="1:21">
      <c r="A3232">
        <v>3230</v>
      </c>
      <c r="B3232" s="3" t="s">
        <v>3230</v>
      </c>
      <c r="C3232" s="3" t="s">
        <v>7340</v>
      </c>
      <c r="D3232" t="str" cm="1">
        <f t="array" ref="D32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32">
        <v>2600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 s="6">
        <f>Table1[[#This Row],[pledged]]/Table1[[#This Row],[goal]]</f>
        <v>1.0988461538461538</v>
      </c>
      <c r="Q3232" s="12">
        <f>Table1[[#This Row],[pledged]]/Table1[[#This Row],[backers_count]]</f>
        <v>77.21621621621621</v>
      </c>
      <c r="R3232" t="s">
        <v>8317</v>
      </c>
      <c r="S3232" t="s">
        <v>8318</v>
      </c>
      <c r="T3232" s="17">
        <f>(((Table1[[#This Row],[launched_at]]/60)/60)/24)+DATE(1970,1,1)</f>
        <v>41898.168125000004</v>
      </c>
      <c r="U3232" s="17">
        <f>(((Table1[[#This Row],[deadline]]/60)/60)/24)+DATE(1970,1,1)</f>
        <v>41913.165972222225</v>
      </c>
    </row>
    <row r="3233" spans="1:21">
      <c r="A3233">
        <v>3231</v>
      </c>
      <c r="B3233" s="3" t="s">
        <v>3231</v>
      </c>
      <c r="C3233" s="3" t="s">
        <v>7341</v>
      </c>
      <c r="D3233" t="str" cm="1">
        <f t="array" ref="D32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33">
        <v>1000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 s="6">
        <f>Table1[[#This Row],[pledged]]/Table1[[#This Row],[goal]]</f>
        <v>1.61</v>
      </c>
      <c r="Q3233" s="12">
        <f>Table1[[#This Row],[pledged]]/Table1[[#This Row],[backers_count]]</f>
        <v>57.5</v>
      </c>
      <c r="R3233" t="s">
        <v>8317</v>
      </c>
      <c r="S3233" t="s">
        <v>8318</v>
      </c>
      <c r="T3233" s="17">
        <f>(((Table1[[#This Row],[launched_at]]/60)/60)/24)+DATE(1970,1,1)</f>
        <v>42446.943831018521</v>
      </c>
      <c r="U3233" s="17">
        <f>(((Table1[[#This Row],[deadline]]/60)/60)/24)+DATE(1970,1,1)</f>
        <v>42476.943831018521</v>
      </c>
    </row>
    <row r="3234" spans="1:21">
      <c r="A3234">
        <v>3232</v>
      </c>
      <c r="B3234" s="3" t="s">
        <v>3232</v>
      </c>
      <c r="C3234" s="3" t="s">
        <v>7342</v>
      </c>
      <c r="D3234" t="str" cm="1">
        <f t="array" ref="D32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34">
        <v>1000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 s="6">
        <f>Table1[[#This Row],[pledged]]/Table1[[#This Row],[goal]]</f>
        <v>1.3120000000000001</v>
      </c>
      <c r="Q3234" s="12">
        <f>Table1[[#This Row],[pledged]]/Table1[[#This Row],[backers_count]]</f>
        <v>50.46153846153846</v>
      </c>
      <c r="R3234" t="s">
        <v>8317</v>
      </c>
      <c r="S3234" t="s">
        <v>8318</v>
      </c>
      <c r="T3234" s="17">
        <f>(((Table1[[#This Row],[launched_at]]/60)/60)/24)+DATE(1970,1,1)</f>
        <v>42463.81385416667</v>
      </c>
      <c r="U3234" s="17">
        <f>(((Table1[[#This Row],[deadline]]/60)/60)/24)+DATE(1970,1,1)</f>
        <v>42494.165972222225</v>
      </c>
    </row>
    <row r="3235" spans="1:21">
      <c r="A3235">
        <v>3233</v>
      </c>
      <c r="B3235" s="3" t="s">
        <v>3233</v>
      </c>
      <c r="C3235" s="3" t="s">
        <v>7343</v>
      </c>
      <c r="D3235" t="str" cm="1">
        <f t="array" ref="D32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35">
        <v>5000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 s="6">
        <f>Table1[[#This Row],[pledged]]/Table1[[#This Row],[goal]]</f>
        <v>1.1879999999999999</v>
      </c>
      <c r="Q3235" s="12">
        <f>Table1[[#This Row],[pledged]]/Table1[[#This Row],[backers_count]]</f>
        <v>97.377049180327873</v>
      </c>
      <c r="R3235" t="s">
        <v>8317</v>
      </c>
      <c r="S3235" t="s">
        <v>8318</v>
      </c>
      <c r="T3235" s="17">
        <f>(((Table1[[#This Row],[launched_at]]/60)/60)/24)+DATE(1970,1,1)</f>
        <v>42766.805034722223</v>
      </c>
      <c r="U3235" s="17">
        <f>(((Table1[[#This Row],[deadline]]/60)/60)/24)+DATE(1970,1,1)</f>
        <v>42796.805034722223</v>
      </c>
    </row>
    <row r="3236" spans="1:21">
      <c r="A3236">
        <v>3234</v>
      </c>
      <c r="B3236" s="3" t="s">
        <v>3234</v>
      </c>
      <c r="C3236" s="3" t="s">
        <v>7344</v>
      </c>
      <c r="D3236" t="str" cm="1">
        <f t="array" ref="D32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36">
        <v>4000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 s="6">
        <f>Table1[[#This Row],[pledged]]/Table1[[#This Row],[goal]]</f>
        <v>1.0039275000000001</v>
      </c>
      <c r="Q3236" s="12">
        <f>Table1[[#This Row],[pledged]]/Table1[[#This Row],[backers_count]]</f>
        <v>34.91921739130435</v>
      </c>
      <c r="R3236" t="s">
        <v>8317</v>
      </c>
      <c r="S3236" t="s">
        <v>8318</v>
      </c>
      <c r="T3236" s="17">
        <f>(((Table1[[#This Row],[launched_at]]/60)/60)/24)+DATE(1970,1,1)</f>
        <v>42734.789444444439</v>
      </c>
      <c r="U3236" s="17">
        <f>(((Table1[[#This Row],[deadline]]/60)/60)/24)+DATE(1970,1,1)</f>
        <v>42767.979861111111</v>
      </c>
    </row>
    <row r="3237" spans="1:21">
      <c r="A3237">
        <v>3235</v>
      </c>
      <c r="B3237" s="3" t="s">
        <v>3235</v>
      </c>
      <c r="C3237" s="3" t="s">
        <v>7345</v>
      </c>
      <c r="D3237" t="str" cm="1">
        <f t="array" ref="D32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237">
        <v>15000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 s="6">
        <f>Table1[[#This Row],[pledged]]/Table1[[#This Row],[goal]]</f>
        <v>1.0320666666666667</v>
      </c>
      <c r="Q3237" s="12">
        <f>Table1[[#This Row],[pledged]]/Table1[[#This Row],[backers_count]]</f>
        <v>85.530386740331494</v>
      </c>
      <c r="R3237" t="s">
        <v>8317</v>
      </c>
      <c r="S3237" t="s">
        <v>8318</v>
      </c>
      <c r="T3237" s="17">
        <f>(((Table1[[#This Row],[launched_at]]/60)/60)/24)+DATE(1970,1,1)</f>
        <v>42522.347812499997</v>
      </c>
      <c r="U3237" s="17">
        <f>(((Table1[[#This Row],[deadline]]/60)/60)/24)+DATE(1970,1,1)</f>
        <v>42552.347812499997</v>
      </c>
    </row>
    <row r="3238" spans="1:21">
      <c r="A3238">
        <v>3236</v>
      </c>
      <c r="B3238" s="3" t="s">
        <v>3236</v>
      </c>
      <c r="C3238" s="3" t="s">
        <v>7346</v>
      </c>
      <c r="D3238" t="str" cm="1">
        <f t="array" ref="D32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238">
        <v>20000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 s="6">
        <f>Table1[[#This Row],[pledged]]/Table1[[#This Row],[goal]]</f>
        <v>1.006</v>
      </c>
      <c r="Q3238" s="12">
        <f>Table1[[#This Row],[pledged]]/Table1[[#This Row],[backers_count]]</f>
        <v>182.90909090909091</v>
      </c>
      <c r="R3238" t="s">
        <v>8317</v>
      </c>
      <c r="S3238" t="s">
        <v>8318</v>
      </c>
      <c r="T3238" s="17">
        <f>(((Table1[[#This Row],[launched_at]]/60)/60)/24)+DATE(1970,1,1)</f>
        <v>42702.917048611111</v>
      </c>
      <c r="U3238" s="17">
        <f>(((Table1[[#This Row],[deadline]]/60)/60)/24)+DATE(1970,1,1)</f>
        <v>42732.917048611111</v>
      </c>
    </row>
    <row r="3239" spans="1:21">
      <c r="A3239">
        <v>3237</v>
      </c>
      <c r="B3239" s="3" t="s">
        <v>3237</v>
      </c>
      <c r="C3239" s="3" t="s">
        <v>7347</v>
      </c>
      <c r="D3239" t="str" cm="1">
        <f t="array" ref="D32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3239">
        <v>35000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 s="6">
        <f>Table1[[#This Row],[pledged]]/Table1[[#This Row],[goal]]</f>
        <v>1.0078754285714286</v>
      </c>
      <c r="Q3239" s="12">
        <f>Table1[[#This Row],[pledged]]/Table1[[#This Row],[backers_count]]</f>
        <v>131.13620817843866</v>
      </c>
      <c r="R3239" t="s">
        <v>8317</v>
      </c>
      <c r="S3239" t="s">
        <v>8318</v>
      </c>
      <c r="T3239" s="17">
        <f>(((Table1[[#This Row],[launched_at]]/60)/60)/24)+DATE(1970,1,1)</f>
        <v>42252.474351851852</v>
      </c>
      <c r="U3239" s="17">
        <f>(((Table1[[#This Row],[deadline]]/60)/60)/24)+DATE(1970,1,1)</f>
        <v>42276.165972222225</v>
      </c>
    </row>
    <row r="3240" spans="1:21">
      <c r="A3240">
        <v>3238</v>
      </c>
      <c r="B3240" s="3" t="s">
        <v>3238</v>
      </c>
      <c r="C3240" s="3" t="s">
        <v>7348</v>
      </c>
      <c r="D3240" t="str" cm="1">
        <f t="array" ref="D32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40">
        <v>2800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 s="6">
        <f>Table1[[#This Row],[pledged]]/Table1[[#This Row],[goal]]</f>
        <v>1.1232142857142857</v>
      </c>
      <c r="Q3240" s="12">
        <f>Table1[[#This Row],[pledged]]/Table1[[#This Row],[backers_count]]</f>
        <v>39.810126582278478</v>
      </c>
      <c r="R3240" t="s">
        <v>8317</v>
      </c>
      <c r="S3240" t="s">
        <v>8318</v>
      </c>
      <c r="T3240" s="17">
        <f>(((Table1[[#This Row],[launched_at]]/60)/60)/24)+DATE(1970,1,1)</f>
        <v>42156.510393518518</v>
      </c>
      <c r="U3240" s="17">
        <f>(((Table1[[#This Row],[deadline]]/60)/60)/24)+DATE(1970,1,1)</f>
        <v>42186.510393518518</v>
      </c>
    </row>
    <row r="3241" spans="1:21">
      <c r="A3241">
        <v>3239</v>
      </c>
      <c r="B3241" s="3" t="s">
        <v>3239</v>
      </c>
      <c r="C3241" s="3" t="s">
        <v>7349</v>
      </c>
      <c r="D3241" t="str" cm="1">
        <f t="array" ref="D32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41">
        <v>5862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 s="6">
        <f>Table1[[#This Row],[pledged]]/Table1[[#This Row],[goal]]</f>
        <v>1.0591914022517912</v>
      </c>
      <c r="Q3241" s="12">
        <f>Table1[[#This Row],[pledged]]/Table1[[#This Row],[backers_count]]</f>
        <v>59.701730769230764</v>
      </c>
      <c r="R3241" t="s">
        <v>8317</v>
      </c>
      <c r="S3241" t="s">
        <v>8318</v>
      </c>
      <c r="T3241" s="17">
        <f>(((Table1[[#This Row],[launched_at]]/60)/60)/24)+DATE(1970,1,1)</f>
        <v>42278.089039351849</v>
      </c>
      <c r="U3241" s="17">
        <f>(((Table1[[#This Row],[deadline]]/60)/60)/24)+DATE(1970,1,1)</f>
        <v>42302.999305555553</v>
      </c>
    </row>
    <row r="3242" spans="1:21">
      <c r="A3242">
        <v>3240</v>
      </c>
      <c r="B3242" s="3" t="s">
        <v>3240</v>
      </c>
      <c r="C3242" s="3" t="s">
        <v>7350</v>
      </c>
      <c r="D3242" t="str" cm="1">
        <f t="array" ref="D32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42">
        <v>3000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 s="6">
        <f>Table1[[#This Row],[pledged]]/Table1[[#This Row],[goal]]</f>
        <v>1.0056666666666667</v>
      </c>
      <c r="Q3242" s="12">
        <f>Table1[[#This Row],[pledged]]/Table1[[#This Row],[backers_count]]</f>
        <v>88.735294117647058</v>
      </c>
      <c r="R3242" t="s">
        <v>8317</v>
      </c>
      <c r="S3242" t="s">
        <v>8318</v>
      </c>
      <c r="T3242" s="17">
        <f>(((Table1[[#This Row],[launched_at]]/60)/60)/24)+DATE(1970,1,1)</f>
        <v>42754.693842592591</v>
      </c>
      <c r="U3242" s="17">
        <f>(((Table1[[#This Row],[deadline]]/60)/60)/24)+DATE(1970,1,1)</f>
        <v>42782.958333333328</v>
      </c>
    </row>
    <row r="3243" spans="1:21">
      <c r="A3243">
        <v>3241</v>
      </c>
      <c r="B3243" s="3" t="s">
        <v>3241</v>
      </c>
      <c r="C3243" s="3" t="s">
        <v>7351</v>
      </c>
      <c r="D3243" t="str" cm="1">
        <f t="array" ref="D32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43">
        <v>8500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 s="6">
        <f>Table1[[#This Row],[pledged]]/Table1[[#This Row],[goal]]</f>
        <v>1.1530588235294117</v>
      </c>
      <c r="Q3243" s="12">
        <f>Table1[[#This Row],[pledged]]/Table1[[#This Row],[backers_count]]</f>
        <v>58.688622754491021</v>
      </c>
      <c r="R3243" t="s">
        <v>8317</v>
      </c>
      <c r="S3243" t="s">
        <v>8318</v>
      </c>
      <c r="T3243" s="17">
        <f>(((Table1[[#This Row],[launched_at]]/60)/60)/24)+DATE(1970,1,1)</f>
        <v>41893.324884259258</v>
      </c>
      <c r="U3243" s="17">
        <f>(((Table1[[#This Row],[deadline]]/60)/60)/24)+DATE(1970,1,1)</f>
        <v>41926.290972222225</v>
      </c>
    </row>
    <row r="3244" spans="1:21" ht="28.8">
      <c r="A3244">
        <v>3242</v>
      </c>
      <c r="B3244" s="3" t="s">
        <v>3242</v>
      </c>
      <c r="C3244" s="3" t="s">
        <v>7352</v>
      </c>
      <c r="D3244" t="str" cm="1">
        <f t="array" ref="D32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244">
        <v>10000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 s="6">
        <f>Table1[[#This Row],[pledged]]/Table1[[#This Row],[goal]]</f>
        <v>1.273042</v>
      </c>
      <c r="Q3244" s="12">
        <f>Table1[[#This Row],[pledged]]/Table1[[#This Row],[backers_count]]</f>
        <v>69.56513661202186</v>
      </c>
      <c r="R3244" t="s">
        <v>8317</v>
      </c>
      <c r="S3244" t="s">
        <v>8318</v>
      </c>
      <c r="T3244" s="17">
        <f>(((Table1[[#This Row],[launched_at]]/60)/60)/24)+DATE(1970,1,1)</f>
        <v>41871.755694444444</v>
      </c>
      <c r="U3244" s="17">
        <f>(((Table1[[#This Row],[deadline]]/60)/60)/24)+DATE(1970,1,1)</f>
        <v>41901.755694444444</v>
      </c>
    </row>
    <row r="3245" spans="1:21">
      <c r="A3245">
        <v>3243</v>
      </c>
      <c r="B3245" s="3" t="s">
        <v>3243</v>
      </c>
      <c r="C3245" s="3" t="s">
        <v>7353</v>
      </c>
      <c r="D3245" t="str" cm="1">
        <f t="array" ref="D32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45">
        <v>8000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 s="6">
        <f>Table1[[#This Row],[pledged]]/Table1[[#This Row],[goal]]</f>
        <v>1.028375</v>
      </c>
      <c r="Q3245" s="12">
        <f>Table1[[#This Row],[pledged]]/Table1[[#This Row],[backers_count]]</f>
        <v>115.87323943661971</v>
      </c>
      <c r="R3245" t="s">
        <v>8317</v>
      </c>
      <c r="S3245" t="s">
        <v>8318</v>
      </c>
      <c r="T3245" s="17">
        <f>(((Table1[[#This Row],[launched_at]]/60)/60)/24)+DATE(1970,1,1)</f>
        <v>42262.096782407403</v>
      </c>
      <c r="U3245" s="17">
        <f>(((Table1[[#This Row],[deadline]]/60)/60)/24)+DATE(1970,1,1)</f>
        <v>42286</v>
      </c>
    </row>
    <row r="3246" spans="1:21">
      <c r="A3246">
        <v>3244</v>
      </c>
      <c r="B3246" s="3" t="s">
        <v>3244</v>
      </c>
      <c r="C3246" s="3" t="s">
        <v>7354</v>
      </c>
      <c r="D3246" t="str" cm="1">
        <f t="array" ref="D32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46">
        <v>1600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 s="6">
        <f>Table1[[#This Row],[pledged]]/Table1[[#This Row],[goal]]</f>
        <v>1.0293749999999999</v>
      </c>
      <c r="Q3246" s="12">
        <f>Table1[[#This Row],[pledged]]/Table1[[#This Row],[backers_count]]</f>
        <v>23.869565217391305</v>
      </c>
      <c r="R3246" t="s">
        <v>8317</v>
      </c>
      <c r="S3246" t="s">
        <v>8318</v>
      </c>
      <c r="T3246" s="17">
        <f>(((Table1[[#This Row],[launched_at]]/60)/60)/24)+DATE(1970,1,1)</f>
        <v>42675.694236111114</v>
      </c>
      <c r="U3246" s="17">
        <f>(((Table1[[#This Row],[deadline]]/60)/60)/24)+DATE(1970,1,1)</f>
        <v>42705.735902777778</v>
      </c>
    </row>
    <row r="3247" spans="1:21">
      <c r="A3247">
        <v>3245</v>
      </c>
      <c r="B3247" s="3" t="s">
        <v>3245</v>
      </c>
      <c r="C3247" s="3" t="s">
        <v>7355</v>
      </c>
      <c r="D3247" t="str" cm="1">
        <f t="array" ref="D32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247">
        <v>21000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 s="6">
        <f>Table1[[#This Row],[pledged]]/Table1[[#This Row],[goal]]</f>
        <v>1.043047619047619</v>
      </c>
      <c r="Q3247" s="12">
        <f>Table1[[#This Row],[pledged]]/Table1[[#This Row],[backers_count]]</f>
        <v>81.125925925925927</v>
      </c>
      <c r="R3247" t="s">
        <v>8317</v>
      </c>
      <c r="S3247" t="s">
        <v>8318</v>
      </c>
      <c r="T3247" s="17">
        <f>(((Table1[[#This Row],[launched_at]]/60)/60)/24)+DATE(1970,1,1)</f>
        <v>42135.60020833333</v>
      </c>
      <c r="U3247" s="17">
        <f>(((Table1[[#This Row],[deadline]]/60)/60)/24)+DATE(1970,1,1)</f>
        <v>42167.083333333328</v>
      </c>
    </row>
    <row r="3248" spans="1:21">
      <c r="A3248">
        <v>3246</v>
      </c>
      <c r="B3248" s="3" t="s">
        <v>3246</v>
      </c>
      <c r="C3248" s="3" t="s">
        <v>7356</v>
      </c>
      <c r="D3248" t="str" cm="1">
        <f t="array" ref="D32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248">
        <v>10000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 s="6">
        <f>Table1[[#This Row],[pledged]]/Table1[[#This Row],[goal]]</f>
        <v>1.1122000000000001</v>
      </c>
      <c r="Q3248" s="12">
        <f>Table1[[#This Row],[pledged]]/Table1[[#This Row],[backers_count]]</f>
        <v>57.626943005181346</v>
      </c>
      <c r="R3248" t="s">
        <v>8317</v>
      </c>
      <c r="S3248" t="s">
        <v>8318</v>
      </c>
      <c r="T3248" s="17">
        <f>(((Table1[[#This Row],[launched_at]]/60)/60)/24)+DATE(1970,1,1)</f>
        <v>42230.472222222219</v>
      </c>
      <c r="U3248" s="17">
        <f>(((Table1[[#This Row],[deadline]]/60)/60)/24)+DATE(1970,1,1)</f>
        <v>42259.165972222225</v>
      </c>
    </row>
    <row r="3249" spans="1:21">
      <c r="A3249">
        <v>3247</v>
      </c>
      <c r="B3249" s="3" t="s">
        <v>3247</v>
      </c>
      <c r="C3249" s="3" t="s">
        <v>7357</v>
      </c>
      <c r="D3249" t="str" cm="1">
        <f t="array" ref="D32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49">
        <v>2500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 s="6">
        <f>Table1[[#This Row],[pledged]]/Table1[[#This Row],[goal]]</f>
        <v>1.0586</v>
      </c>
      <c r="Q3249" s="12">
        <f>Table1[[#This Row],[pledged]]/Table1[[#This Row],[backers_count]]</f>
        <v>46.429824561403507</v>
      </c>
      <c r="R3249" t="s">
        <v>8317</v>
      </c>
      <c r="S3249" t="s">
        <v>8318</v>
      </c>
      <c r="T3249" s="17">
        <f>(((Table1[[#This Row],[launched_at]]/60)/60)/24)+DATE(1970,1,1)</f>
        <v>42167.434166666666</v>
      </c>
      <c r="U3249" s="17">
        <f>(((Table1[[#This Row],[deadline]]/60)/60)/24)+DATE(1970,1,1)</f>
        <v>42197.434166666666</v>
      </c>
    </row>
    <row r="3250" spans="1:21">
      <c r="A3250">
        <v>3248</v>
      </c>
      <c r="B3250" s="3" t="s">
        <v>3248</v>
      </c>
      <c r="C3250" s="3" t="s">
        <v>7358</v>
      </c>
      <c r="D3250" t="str" cm="1">
        <f t="array" ref="D32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250">
        <v>12000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 s="6">
        <f>Table1[[#This Row],[pledged]]/Table1[[#This Row],[goal]]</f>
        <v>1.0079166666666666</v>
      </c>
      <c r="Q3250" s="12">
        <f>Table1[[#This Row],[pledged]]/Table1[[#This Row],[backers_count]]</f>
        <v>60.475000000000001</v>
      </c>
      <c r="R3250" t="s">
        <v>8317</v>
      </c>
      <c r="S3250" t="s">
        <v>8318</v>
      </c>
      <c r="T3250" s="17">
        <f>(((Table1[[#This Row],[launched_at]]/60)/60)/24)+DATE(1970,1,1)</f>
        <v>42068.888391203705</v>
      </c>
      <c r="U3250" s="17">
        <f>(((Table1[[#This Row],[deadline]]/60)/60)/24)+DATE(1970,1,1)</f>
        <v>42098.846724537041</v>
      </c>
    </row>
    <row r="3251" spans="1:21">
      <c r="A3251">
        <v>3249</v>
      </c>
      <c r="B3251" s="3" t="s">
        <v>3249</v>
      </c>
      <c r="C3251" s="3" t="s">
        <v>7359</v>
      </c>
      <c r="D3251" t="str" cm="1">
        <f t="array" ref="D32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51">
        <v>5500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 s="6">
        <f>Table1[[#This Row],[pledged]]/Table1[[#This Row],[goal]]</f>
        <v>1.0492727272727274</v>
      </c>
      <c r="Q3251" s="12">
        <f>Table1[[#This Row],[pledged]]/Table1[[#This Row],[backers_count]]</f>
        <v>65.579545454545453</v>
      </c>
      <c r="R3251" t="s">
        <v>8317</v>
      </c>
      <c r="S3251" t="s">
        <v>8318</v>
      </c>
      <c r="T3251" s="17">
        <f>(((Table1[[#This Row],[launched_at]]/60)/60)/24)+DATE(1970,1,1)</f>
        <v>42145.746689814812</v>
      </c>
      <c r="U3251" s="17">
        <f>(((Table1[[#This Row],[deadline]]/60)/60)/24)+DATE(1970,1,1)</f>
        <v>42175.746689814812</v>
      </c>
    </row>
    <row r="3252" spans="1:21">
      <c r="A3252">
        <v>3250</v>
      </c>
      <c r="B3252" s="3" t="s">
        <v>3250</v>
      </c>
      <c r="C3252" s="3" t="s">
        <v>7360</v>
      </c>
      <c r="D3252" t="str" cm="1">
        <f t="array" ref="D32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252">
        <v>25000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 s="6">
        <f>Table1[[#This Row],[pledged]]/Table1[[#This Row],[goal]]</f>
        <v>1.01552</v>
      </c>
      <c r="Q3252" s="12">
        <f>Table1[[#This Row],[pledged]]/Table1[[#This Row],[backers_count]]</f>
        <v>119.1924882629108</v>
      </c>
      <c r="R3252" t="s">
        <v>8317</v>
      </c>
      <c r="S3252" t="s">
        <v>8318</v>
      </c>
      <c r="T3252" s="17">
        <f>(((Table1[[#This Row],[launched_at]]/60)/60)/24)+DATE(1970,1,1)</f>
        <v>41918.742175925923</v>
      </c>
      <c r="U3252" s="17">
        <f>(((Table1[[#This Row],[deadline]]/60)/60)/24)+DATE(1970,1,1)</f>
        <v>41948.783842592595</v>
      </c>
    </row>
    <row r="3253" spans="1:21">
      <c r="A3253">
        <v>3251</v>
      </c>
      <c r="B3253" s="3" t="s">
        <v>3251</v>
      </c>
      <c r="C3253" s="3" t="s">
        <v>7361</v>
      </c>
      <c r="D3253" t="str" cm="1">
        <f t="array" ref="D32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53">
        <v>1500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 s="6">
        <f>Table1[[#This Row],[pledged]]/Table1[[#This Row],[goal]]</f>
        <v>1.1073333333333333</v>
      </c>
      <c r="Q3253" s="12">
        <f>Table1[[#This Row],[pledged]]/Table1[[#This Row],[backers_count]]</f>
        <v>83.05</v>
      </c>
      <c r="R3253" t="s">
        <v>8317</v>
      </c>
      <c r="S3253" t="s">
        <v>8318</v>
      </c>
      <c r="T3253" s="17">
        <f>(((Table1[[#This Row],[launched_at]]/60)/60)/24)+DATE(1970,1,1)</f>
        <v>42146.731087962966</v>
      </c>
      <c r="U3253" s="17">
        <f>(((Table1[[#This Row],[deadline]]/60)/60)/24)+DATE(1970,1,1)</f>
        <v>42176.731087962966</v>
      </c>
    </row>
    <row r="3254" spans="1:21">
      <c r="A3254">
        <v>3252</v>
      </c>
      <c r="B3254" s="3" t="s">
        <v>3252</v>
      </c>
      <c r="C3254" s="3" t="s">
        <v>7362</v>
      </c>
      <c r="D3254" t="str" cm="1">
        <f t="array" ref="D32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54">
        <v>2250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 s="6">
        <f>Table1[[#This Row],[pledged]]/Table1[[#This Row],[goal]]</f>
        <v>1.2782222222222221</v>
      </c>
      <c r="Q3254" s="12">
        <f>Table1[[#This Row],[pledged]]/Table1[[#This Row],[backers_count]]</f>
        <v>57.52</v>
      </c>
      <c r="R3254" t="s">
        <v>8317</v>
      </c>
      <c r="S3254" t="s">
        <v>8318</v>
      </c>
      <c r="T3254" s="17">
        <f>(((Table1[[#This Row],[launched_at]]/60)/60)/24)+DATE(1970,1,1)</f>
        <v>42590.472685185188</v>
      </c>
      <c r="U3254" s="17">
        <f>(((Table1[[#This Row],[deadline]]/60)/60)/24)+DATE(1970,1,1)</f>
        <v>42620.472685185188</v>
      </c>
    </row>
    <row r="3255" spans="1:21" ht="28.8">
      <c r="A3255">
        <v>3253</v>
      </c>
      <c r="B3255" s="3" t="s">
        <v>3253</v>
      </c>
      <c r="C3255" s="3" t="s">
        <v>7363</v>
      </c>
      <c r="D3255" t="str" cm="1">
        <f t="array" ref="D32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255">
        <v>20000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 s="6">
        <f>Table1[[#This Row],[pledged]]/Table1[[#This Row],[goal]]</f>
        <v>1.0182500000000001</v>
      </c>
      <c r="Q3255" s="12">
        <f>Table1[[#This Row],[pledged]]/Table1[[#This Row],[backers_count]]</f>
        <v>177.08695652173913</v>
      </c>
      <c r="R3255" t="s">
        <v>8317</v>
      </c>
      <c r="S3255" t="s">
        <v>8318</v>
      </c>
      <c r="T3255" s="17">
        <f>(((Table1[[#This Row],[launched_at]]/60)/60)/24)+DATE(1970,1,1)</f>
        <v>42602.576712962968</v>
      </c>
      <c r="U3255" s="17">
        <f>(((Table1[[#This Row],[deadline]]/60)/60)/24)+DATE(1970,1,1)</f>
        <v>42621.15625</v>
      </c>
    </row>
    <row r="3256" spans="1:21">
      <c r="A3256">
        <v>3254</v>
      </c>
      <c r="B3256" s="3" t="s">
        <v>3254</v>
      </c>
      <c r="C3256" s="3" t="s">
        <v>7364</v>
      </c>
      <c r="D3256" t="str" cm="1">
        <f t="array" ref="D32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256">
        <v>13000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 s="6">
        <f>Table1[[#This Row],[pledged]]/Table1[[#This Row],[goal]]</f>
        <v>1.012576923076923</v>
      </c>
      <c r="Q3256" s="12">
        <f>Table1[[#This Row],[pledged]]/Table1[[#This Row],[backers_count]]</f>
        <v>70.771505376344081</v>
      </c>
      <c r="R3256" t="s">
        <v>8317</v>
      </c>
      <c r="S3256" t="s">
        <v>8318</v>
      </c>
      <c r="T3256" s="17">
        <f>(((Table1[[#This Row],[launched_at]]/60)/60)/24)+DATE(1970,1,1)</f>
        <v>42059.085752314815</v>
      </c>
      <c r="U3256" s="17">
        <f>(((Table1[[#This Row],[deadline]]/60)/60)/24)+DATE(1970,1,1)</f>
        <v>42089.044085648144</v>
      </c>
    </row>
    <row r="3257" spans="1:21" ht="28.8">
      <c r="A3257">
        <v>3255</v>
      </c>
      <c r="B3257" s="3" t="s">
        <v>3255</v>
      </c>
      <c r="C3257" s="3" t="s">
        <v>7365</v>
      </c>
      <c r="D3257" t="str" cm="1">
        <f t="array" ref="D32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257">
        <v>300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 s="6">
        <f>Table1[[#This Row],[pledged]]/Table1[[#This Row],[goal]]</f>
        <v>1.75</v>
      </c>
      <c r="Q3257" s="12">
        <f>Table1[[#This Row],[pledged]]/Table1[[#This Row],[backers_count]]</f>
        <v>29.166666666666668</v>
      </c>
      <c r="R3257" t="s">
        <v>8317</v>
      </c>
      <c r="S3257" t="s">
        <v>8318</v>
      </c>
      <c r="T3257" s="17">
        <f>(((Table1[[#This Row],[launched_at]]/60)/60)/24)+DATE(1970,1,1)</f>
        <v>41889.768229166664</v>
      </c>
      <c r="U3257" s="17">
        <f>(((Table1[[#This Row],[deadline]]/60)/60)/24)+DATE(1970,1,1)</f>
        <v>41919.768229166664</v>
      </c>
    </row>
    <row r="3258" spans="1:21">
      <c r="A3258">
        <v>3256</v>
      </c>
      <c r="B3258" s="3" t="s">
        <v>3256</v>
      </c>
      <c r="C3258" s="3" t="s">
        <v>7366</v>
      </c>
      <c r="D3258" t="str" cm="1">
        <f t="array" ref="D32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258">
        <v>10000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 s="6">
        <f>Table1[[#This Row],[pledged]]/Table1[[#This Row],[goal]]</f>
        <v>1.2806</v>
      </c>
      <c r="Q3258" s="12">
        <f>Table1[[#This Row],[pledged]]/Table1[[#This Row],[backers_count]]</f>
        <v>72.76136363636364</v>
      </c>
      <c r="R3258" t="s">
        <v>8317</v>
      </c>
      <c r="S3258" t="s">
        <v>8318</v>
      </c>
      <c r="T3258" s="17">
        <f>(((Table1[[#This Row],[launched_at]]/60)/60)/24)+DATE(1970,1,1)</f>
        <v>42144.573807870373</v>
      </c>
      <c r="U3258" s="17">
        <f>(((Table1[[#This Row],[deadline]]/60)/60)/24)+DATE(1970,1,1)</f>
        <v>42166.165972222225</v>
      </c>
    </row>
    <row r="3259" spans="1:21">
      <c r="A3259">
        <v>3257</v>
      </c>
      <c r="B3259" s="3" t="s">
        <v>3257</v>
      </c>
      <c r="C3259" s="3" t="s">
        <v>7367</v>
      </c>
      <c r="D3259" t="str" cm="1">
        <f t="array" ref="D32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59">
        <v>2000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 s="6">
        <f>Table1[[#This Row],[pledged]]/Table1[[#This Row],[goal]]</f>
        <v>1.0629949999999999</v>
      </c>
      <c r="Q3259" s="12">
        <f>Table1[[#This Row],[pledged]]/Table1[[#This Row],[backers_count]]</f>
        <v>51.853414634146333</v>
      </c>
      <c r="R3259" t="s">
        <v>8317</v>
      </c>
      <c r="S3259" t="s">
        <v>8318</v>
      </c>
      <c r="T3259" s="17">
        <f>(((Table1[[#This Row],[launched_at]]/60)/60)/24)+DATE(1970,1,1)</f>
        <v>42758.559629629628</v>
      </c>
      <c r="U3259" s="17">
        <f>(((Table1[[#This Row],[deadline]]/60)/60)/24)+DATE(1970,1,1)</f>
        <v>42788.559629629628</v>
      </c>
    </row>
    <row r="3260" spans="1:21">
      <c r="A3260">
        <v>3258</v>
      </c>
      <c r="B3260" s="3" t="s">
        <v>3258</v>
      </c>
      <c r="C3260" s="3" t="s">
        <v>7368</v>
      </c>
      <c r="D3260" t="str" cm="1">
        <f t="array" ref="D32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60">
        <v>7000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 s="6">
        <f>Table1[[#This Row],[pledged]]/Table1[[#This Row],[goal]]</f>
        <v>1.052142857142857</v>
      </c>
      <c r="Q3260" s="12">
        <f>Table1[[#This Row],[pledged]]/Table1[[#This Row],[backers_count]]</f>
        <v>98.2</v>
      </c>
      <c r="R3260" t="s">
        <v>8317</v>
      </c>
      <c r="S3260" t="s">
        <v>8318</v>
      </c>
      <c r="T3260" s="17">
        <f>(((Table1[[#This Row],[launched_at]]/60)/60)/24)+DATE(1970,1,1)</f>
        <v>41982.887280092589</v>
      </c>
      <c r="U3260" s="17">
        <f>(((Table1[[#This Row],[deadline]]/60)/60)/24)+DATE(1970,1,1)</f>
        <v>42012.887280092589</v>
      </c>
    </row>
    <row r="3261" spans="1:21">
      <c r="A3261">
        <v>3259</v>
      </c>
      <c r="B3261" s="3" t="s">
        <v>3259</v>
      </c>
      <c r="C3261" s="3" t="s">
        <v>7369</v>
      </c>
      <c r="D3261" t="str" cm="1">
        <f t="array" ref="D32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261">
        <v>23000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 s="6">
        <f>Table1[[#This Row],[pledged]]/Table1[[#This Row],[goal]]</f>
        <v>1.0616782608695652</v>
      </c>
      <c r="Q3261" s="12">
        <f>Table1[[#This Row],[pledged]]/Table1[[#This Row],[backers_count]]</f>
        <v>251.7381443298969</v>
      </c>
      <c r="R3261" t="s">
        <v>8317</v>
      </c>
      <c r="S3261" t="s">
        <v>8318</v>
      </c>
      <c r="T3261" s="17">
        <f>(((Table1[[#This Row],[launched_at]]/60)/60)/24)+DATE(1970,1,1)</f>
        <v>42614.760937500003</v>
      </c>
      <c r="U3261" s="17">
        <f>(((Table1[[#This Row],[deadline]]/60)/60)/24)+DATE(1970,1,1)</f>
        <v>42644.165972222225</v>
      </c>
    </row>
    <row r="3262" spans="1:21">
      <c r="A3262">
        <v>3260</v>
      </c>
      <c r="B3262" s="3" t="s">
        <v>3260</v>
      </c>
      <c r="C3262" s="3" t="s">
        <v>7370</v>
      </c>
      <c r="D3262" t="str" cm="1">
        <f t="array" ref="D32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62">
        <v>5000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 s="6">
        <f>Table1[[#This Row],[pledged]]/Table1[[#This Row],[goal]]</f>
        <v>1.0924</v>
      </c>
      <c r="Q3262" s="12">
        <f>Table1[[#This Row],[pledged]]/Table1[[#This Row],[backers_count]]</f>
        <v>74.821917808219183</v>
      </c>
      <c r="R3262" t="s">
        <v>8317</v>
      </c>
      <c r="S3262" t="s">
        <v>8318</v>
      </c>
      <c r="T3262" s="17">
        <f>(((Table1[[#This Row],[launched_at]]/60)/60)/24)+DATE(1970,1,1)</f>
        <v>42303.672662037032</v>
      </c>
      <c r="U3262" s="17">
        <f>(((Table1[[#This Row],[deadline]]/60)/60)/24)+DATE(1970,1,1)</f>
        <v>42338.714328703703</v>
      </c>
    </row>
    <row r="3263" spans="1:21">
      <c r="A3263">
        <v>3261</v>
      </c>
      <c r="B3263" s="3" t="s">
        <v>3261</v>
      </c>
      <c r="C3263" s="3" t="s">
        <v>7371</v>
      </c>
      <c r="D3263" t="str" cm="1">
        <f t="array" ref="D32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63">
        <v>3300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 s="6">
        <f>Table1[[#This Row],[pledged]]/Table1[[#This Row],[goal]]</f>
        <v>1.0045454545454546</v>
      </c>
      <c r="Q3263" s="12">
        <f>Table1[[#This Row],[pledged]]/Table1[[#This Row],[backers_count]]</f>
        <v>67.65306122448979</v>
      </c>
      <c r="R3263" t="s">
        <v>8317</v>
      </c>
      <c r="S3263" t="s">
        <v>8318</v>
      </c>
      <c r="T3263" s="17">
        <f>(((Table1[[#This Row],[launched_at]]/60)/60)/24)+DATE(1970,1,1)</f>
        <v>42171.725416666668</v>
      </c>
      <c r="U3263" s="17">
        <f>(((Table1[[#This Row],[deadline]]/60)/60)/24)+DATE(1970,1,1)</f>
        <v>42201.725416666668</v>
      </c>
    </row>
    <row r="3264" spans="1:21">
      <c r="A3264">
        <v>3262</v>
      </c>
      <c r="B3264" s="3" t="s">
        <v>3262</v>
      </c>
      <c r="C3264" s="3" t="s">
        <v>7372</v>
      </c>
      <c r="D3264" t="str" cm="1">
        <f t="array" ref="D32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264">
        <v>12200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 s="6">
        <f>Table1[[#This Row],[pledged]]/Table1[[#This Row],[goal]]</f>
        <v>1.0304098360655738</v>
      </c>
      <c r="Q3264" s="12">
        <f>Table1[[#This Row],[pledged]]/Table1[[#This Row],[backers_count]]</f>
        <v>93.81343283582089</v>
      </c>
      <c r="R3264" t="s">
        <v>8317</v>
      </c>
      <c r="S3264" t="s">
        <v>8318</v>
      </c>
      <c r="T3264" s="17">
        <f>(((Table1[[#This Row],[launched_at]]/60)/60)/24)+DATE(1970,1,1)</f>
        <v>41964.315532407403</v>
      </c>
      <c r="U3264" s="17">
        <f>(((Table1[[#This Row],[deadline]]/60)/60)/24)+DATE(1970,1,1)</f>
        <v>41995.166666666672</v>
      </c>
    </row>
    <row r="3265" spans="1:21">
      <c r="A3265">
        <v>3263</v>
      </c>
      <c r="B3265" s="3" t="s">
        <v>3263</v>
      </c>
      <c r="C3265" s="3" t="s">
        <v>7373</v>
      </c>
      <c r="D3265" t="str" cm="1">
        <f t="array" ref="D32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65">
        <v>2500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 s="6">
        <f>Table1[[#This Row],[pledged]]/Table1[[#This Row],[goal]]</f>
        <v>1.121664</v>
      </c>
      <c r="Q3265" s="12">
        <f>Table1[[#This Row],[pledged]]/Table1[[#This Row],[backers_count]]</f>
        <v>41.237647058823526</v>
      </c>
      <c r="R3265" t="s">
        <v>8317</v>
      </c>
      <c r="S3265" t="s">
        <v>8318</v>
      </c>
      <c r="T3265" s="17">
        <f>(((Table1[[#This Row],[launched_at]]/60)/60)/24)+DATE(1970,1,1)</f>
        <v>42284.516064814816</v>
      </c>
      <c r="U3265" s="17">
        <f>(((Table1[[#This Row],[deadline]]/60)/60)/24)+DATE(1970,1,1)</f>
        <v>42307.875</v>
      </c>
    </row>
    <row r="3266" spans="1:21">
      <c r="A3266">
        <v>3264</v>
      </c>
      <c r="B3266" s="3" t="s">
        <v>3264</v>
      </c>
      <c r="C3266" s="3" t="s">
        <v>7374</v>
      </c>
      <c r="D3266" t="str" cm="1">
        <f t="array" ref="D32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66">
        <v>2500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 s="6">
        <f>Table1[[#This Row],[pledged]]/Table1[[#This Row],[goal]]</f>
        <v>1.03</v>
      </c>
      <c r="Q3266" s="12">
        <f>Table1[[#This Row],[pledged]]/Table1[[#This Row],[backers_count]]</f>
        <v>52.551020408163268</v>
      </c>
      <c r="R3266" t="s">
        <v>8317</v>
      </c>
      <c r="S3266" t="s">
        <v>8318</v>
      </c>
      <c r="T3266" s="17">
        <f>(((Table1[[#This Row],[launched_at]]/60)/60)/24)+DATE(1970,1,1)</f>
        <v>42016.800208333334</v>
      </c>
      <c r="U3266" s="17">
        <f>(((Table1[[#This Row],[deadline]]/60)/60)/24)+DATE(1970,1,1)</f>
        <v>42032.916666666672</v>
      </c>
    </row>
    <row r="3267" spans="1:21">
      <c r="A3267">
        <v>3265</v>
      </c>
      <c r="B3267" s="3" t="s">
        <v>3265</v>
      </c>
      <c r="C3267" s="3" t="s">
        <v>7375</v>
      </c>
      <c r="D3267" t="str" cm="1">
        <f t="array" ref="D32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67">
        <v>2700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 s="6">
        <f>Table1[[#This Row],[pledged]]/Table1[[#This Row],[goal]]</f>
        <v>1.64</v>
      </c>
      <c r="Q3267" s="12">
        <f>Table1[[#This Row],[pledged]]/Table1[[#This Row],[backers_count]]</f>
        <v>70.285714285714292</v>
      </c>
      <c r="R3267" t="s">
        <v>8317</v>
      </c>
      <c r="S3267" t="s">
        <v>8318</v>
      </c>
      <c r="T3267" s="17">
        <f>(((Table1[[#This Row],[launched_at]]/60)/60)/24)+DATE(1970,1,1)</f>
        <v>42311.711979166663</v>
      </c>
      <c r="U3267" s="17">
        <f>(((Table1[[#This Row],[deadline]]/60)/60)/24)+DATE(1970,1,1)</f>
        <v>42341.708333333328</v>
      </c>
    </row>
    <row r="3268" spans="1:21">
      <c r="A3268">
        <v>3266</v>
      </c>
      <c r="B3268" s="3" t="s">
        <v>3266</v>
      </c>
      <c r="C3268" s="3" t="s">
        <v>7376</v>
      </c>
      <c r="D3268" t="str" cm="1">
        <f t="array" ref="D32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68">
        <v>6000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 s="6">
        <f>Table1[[#This Row],[pledged]]/Table1[[#This Row],[goal]]</f>
        <v>1.3128333333333333</v>
      </c>
      <c r="Q3268" s="12">
        <f>Table1[[#This Row],[pledged]]/Table1[[#This Row],[backers_count]]</f>
        <v>48.325153374233132</v>
      </c>
      <c r="R3268" t="s">
        <v>8317</v>
      </c>
      <c r="S3268" t="s">
        <v>8318</v>
      </c>
      <c r="T3268" s="17">
        <f>(((Table1[[#This Row],[launched_at]]/60)/60)/24)+DATE(1970,1,1)</f>
        <v>42136.536134259266</v>
      </c>
      <c r="U3268" s="17">
        <f>(((Table1[[#This Row],[deadline]]/60)/60)/24)+DATE(1970,1,1)</f>
        <v>42167.875</v>
      </c>
    </row>
    <row r="3269" spans="1:21">
      <c r="A3269">
        <v>3267</v>
      </c>
      <c r="B3269" s="3" t="s">
        <v>3267</v>
      </c>
      <c r="C3269" s="3" t="s">
        <v>7377</v>
      </c>
      <c r="D3269" t="str" cm="1">
        <f t="array" ref="D32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269">
        <v>15000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 s="6">
        <f>Table1[[#This Row],[pledged]]/Table1[[#This Row],[goal]]</f>
        <v>1.0209999999999999</v>
      </c>
      <c r="Q3269" s="12">
        <f>Table1[[#This Row],[pledged]]/Table1[[#This Row],[backers_count]]</f>
        <v>53.177083333333336</v>
      </c>
      <c r="R3269" t="s">
        <v>8317</v>
      </c>
      <c r="S3269" t="s">
        <v>8318</v>
      </c>
      <c r="T3269" s="17">
        <f>(((Table1[[#This Row],[launched_at]]/60)/60)/24)+DATE(1970,1,1)</f>
        <v>42172.757638888885</v>
      </c>
      <c r="U3269" s="17">
        <f>(((Table1[[#This Row],[deadline]]/60)/60)/24)+DATE(1970,1,1)</f>
        <v>42202.757638888885</v>
      </c>
    </row>
    <row r="3270" spans="1:21">
      <c r="A3270">
        <v>3268</v>
      </c>
      <c r="B3270" s="3" t="s">
        <v>3268</v>
      </c>
      <c r="C3270" s="3" t="s">
        <v>7378</v>
      </c>
      <c r="D3270" t="str" cm="1">
        <f t="array" ref="D32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70">
        <v>2000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 s="6">
        <f>Table1[[#This Row],[pledged]]/Table1[[#This Row],[goal]]</f>
        <v>1.28</v>
      </c>
      <c r="Q3270" s="12">
        <f>Table1[[#This Row],[pledged]]/Table1[[#This Row],[backers_count]]</f>
        <v>60.952380952380949</v>
      </c>
      <c r="R3270" t="s">
        <v>8317</v>
      </c>
      <c r="S3270" t="s">
        <v>8318</v>
      </c>
      <c r="T3270" s="17">
        <f>(((Table1[[#This Row],[launched_at]]/60)/60)/24)+DATE(1970,1,1)</f>
        <v>42590.90425925926</v>
      </c>
      <c r="U3270" s="17">
        <f>(((Table1[[#This Row],[deadline]]/60)/60)/24)+DATE(1970,1,1)</f>
        <v>42606.90425925926</v>
      </c>
    </row>
    <row r="3271" spans="1:21">
      <c r="A3271">
        <v>3269</v>
      </c>
      <c r="B3271" s="3" t="s">
        <v>3269</v>
      </c>
      <c r="C3271" s="3" t="s">
        <v>7379</v>
      </c>
      <c r="D3271" t="str" cm="1">
        <f t="array" ref="D32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71">
        <v>8000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 s="6">
        <f>Table1[[#This Row],[pledged]]/Table1[[#This Row],[goal]]</f>
        <v>1.0149999999999999</v>
      </c>
      <c r="Q3271" s="12">
        <f>Table1[[#This Row],[pledged]]/Table1[[#This Row],[backers_count]]</f>
        <v>116</v>
      </c>
      <c r="R3271" t="s">
        <v>8317</v>
      </c>
      <c r="S3271" t="s">
        <v>8318</v>
      </c>
      <c r="T3271" s="17">
        <f>(((Table1[[#This Row],[launched_at]]/60)/60)/24)+DATE(1970,1,1)</f>
        <v>42137.395798611105</v>
      </c>
      <c r="U3271" s="17">
        <f>(((Table1[[#This Row],[deadline]]/60)/60)/24)+DATE(1970,1,1)</f>
        <v>42171.458333333328</v>
      </c>
    </row>
    <row r="3272" spans="1:21">
      <c r="A3272">
        <v>3270</v>
      </c>
      <c r="B3272" s="3" t="s">
        <v>3270</v>
      </c>
      <c r="C3272" s="3" t="s">
        <v>7380</v>
      </c>
      <c r="D3272" t="str" cm="1">
        <f t="array" ref="D32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72">
        <v>1800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 s="6">
        <f>Table1[[#This Row],[pledged]]/Table1[[#This Row],[goal]]</f>
        <v>1.0166666666666666</v>
      </c>
      <c r="Q3272" s="12">
        <f>Table1[[#This Row],[pledged]]/Table1[[#This Row],[backers_count]]</f>
        <v>61</v>
      </c>
      <c r="R3272" t="s">
        <v>8317</v>
      </c>
      <c r="S3272" t="s">
        <v>8318</v>
      </c>
      <c r="T3272" s="17">
        <f>(((Table1[[#This Row],[launched_at]]/60)/60)/24)+DATE(1970,1,1)</f>
        <v>42167.533159722225</v>
      </c>
      <c r="U3272" s="17">
        <f>(((Table1[[#This Row],[deadline]]/60)/60)/24)+DATE(1970,1,1)</f>
        <v>42197.533159722225</v>
      </c>
    </row>
    <row r="3273" spans="1:21">
      <c r="A3273">
        <v>3271</v>
      </c>
      <c r="B3273" s="3" t="s">
        <v>3271</v>
      </c>
      <c r="C3273" s="3" t="s">
        <v>7381</v>
      </c>
      <c r="D3273" t="str" cm="1">
        <f t="array" ref="D32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73">
        <v>1500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 s="6">
        <f>Table1[[#This Row],[pledged]]/Table1[[#This Row],[goal]]</f>
        <v>1.3</v>
      </c>
      <c r="Q3273" s="12">
        <f>Table1[[#This Row],[pledged]]/Table1[[#This Row],[backers_count]]</f>
        <v>38.235294117647058</v>
      </c>
      <c r="R3273" t="s">
        <v>8317</v>
      </c>
      <c r="S3273" t="s">
        <v>8318</v>
      </c>
      <c r="T3273" s="17">
        <f>(((Table1[[#This Row],[launched_at]]/60)/60)/24)+DATE(1970,1,1)</f>
        <v>41915.437210648146</v>
      </c>
      <c r="U3273" s="17">
        <f>(((Table1[[#This Row],[deadline]]/60)/60)/24)+DATE(1970,1,1)</f>
        <v>41945.478877314818</v>
      </c>
    </row>
    <row r="3274" spans="1:21">
      <c r="A3274">
        <v>3272</v>
      </c>
      <c r="B3274" s="3" t="s">
        <v>3272</v>
      </c>
      <c r="C3274" s="3" t="s">
        <v>7382</v>
      </c>
      <c r="D3274" t="str" cm="1">
        <f t="array" ref="D32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274">
        <v>10000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 s="6">
        <f>Table1[[#This Row],[pledged]]/Table1[[#This Row],[goal]]</f>
        <v>1.5443</v>
      </c>
      <c r="Q3274" s="12">
        <f>Table1[[#This Row],[pledged]]/Table1[[#This Row],[backers_count]]</f>
        <v>106.50344827586207</v>
      </c>
      <c r="R3274" t="s">
        <v>8317</v>
      </c>
      <c r="S3274" t="s">
        <v>8318</v>
      </c>
      <c r="T3274" s="17">
        <f>(((Table1[[#This Row],[launched_at]]/60)/60)/24)+DATE(1970,1,1)</f>
        <v>42284.500104166669</v>
      </c>
      <c r="U3274" s="17">
        <f>(((Table1[[#This Row],[deadline]]/60)/60)/24)+DATE(1970,1,1)</f>
        <v>42314.541770833333</v>
      </c>
    </row>
    <row r="3275" spans="1:21">
      <c r="A3275">
        <v>3273</v>
      </c>
      <c r="B3275" s="3" t="s">
        <v>3273</v>
      </c>
      <c r="C3275" s="3" t="s">
        <v>7383</v>
      </c>
      <c r="D3275" t="str" cm="1">
        <f t="array" ref="D32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75">
        <v>4000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 s="6">
        <f>Table1[[#This Row],[pledged]]/Table1[[#This Row],[goal]]</f>
        <v>1.0740000000000001</v>
      </c>
      <c r="Q3275" s="12">
        <f>Table1[[#This Row],[pledged]]/Table1[[#This Row],[backers_count]]</f>
        <v>204.57142857142858</v>
      </c>
      <c r="R3275" t="s">
        <v>8317</v>
      </c>
      <c r="S3275" t="s">
        <v>8318</v>
      </c>
      <c r="T3275" s="17">
        <f>(((Table1[[#This Row],[launched_at]]/60)/60)/24)+DATE(1970,1,1)</f>
        <v>42611.801412037035</v>
      </c>
      <c r="U3275" s="17">
        <f>(((Table1[[#This Row],[deadline]]/60)/60)/24)+DATE(1970,1,1)</f>
        <v>42627.791666666672</v>
      </c>
    </row>
    <row r="3276" spans="1:21">
      <c r="A3276">
        <v>3274</v>
      </c>
      <c r="B3276" s="3" t="s">
        <v>3274</v>
      </c>
      <c r="C3276" s="3" t="s">
        <v>7384</v>
      </c>
      <c r="D3276" t="str" cm="1">
        <f t="array" ref="D32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276">
        <v>15500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 s="6">
        <f>Table1[[#This Row],[pledged]]/Table1[[#This Row],[goal]]</f>
        <v>1.0132258064516129</v>
      </c>
      <c r="Q3276" s="12">
        <f>Table1[[#This Row],[pledged]]/Table1[[#This Row],[backers_count]]</f>
        <v>54.912587412587413</v>
      </c>
      <c r="R3276" t="s">
        <v>8317</v>
      </c>
      <c r="S3276" t="s">
        <v>8318</v>
      </c>
      <c r="T3276" s="17">
        <f>(((Table1[[#This Row],[launched_at]]/60)/60)/24)+DATE(1970,1,1)</f>
        <v>42400.704537037032</v>
      </c>
      <c r="U3276" s="17">
        <f>(((Table1[[#This Row],[deadline]]/60)/60)/24)+DATE(1970,1,1)</f>
        <v>42444.875</v>
      </c>
    </row>
    <row r="3277" spans="1:21">
      <c r="A3277">
        <v>3275</v>
      </c>
      <c r="B3277" s="3" t="s">
        <v>3275</v>
      </c>
      <c r="C3277" s="3" t="s">
        <v>7385</v>
      </c>
      <c r="D3277" t="str" cm="1">
        <f t="array" ref="D32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77">
        <v>1800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 s="6">
        <f>Table1[[#This Row],[pledged]]/Table1[[#This Row],[goal]]</f>
        <v>1.0027777777777778</v>
      </c>
      <c r="Q3277" s="12">
        <f>Table1[[#This Row],[pledged]]/Table1[[#This Row],[backers_count]]</f>
        <v>150.41666666666666</v>
      </c>
      <c r="R3277" t="s">
        <v>8317</v>
      </c>
      <c r="S3277" t="s">
        <v>8318</v>
      </c>
      <c r="T3277" s="17">
        <f>(((Table1[[#This Row],[launched_at]]/60)/60)/24)+DATE(1970,1,1)</f>
        <v>42017.88045138889</v>
      </c>
      <c r="U3277" s="17">
        <f>(((Table1[[#This Row],[deadline]]/60)/60)/24)+DATE(1970,1,1)</f>
        <v>42044.1875</v>
      </c>
    </row>
    <row r="3278" spans="1:21">
      <c r="A3278">
        <v>3276</v>
      </c>
      <c r="B3278" s="3" t="s">
        <v>3276</v>
      </c>
      <c r="C3278" s="3" t="s">
        <v>7386</v>
      </c>
      <c r="D3278" t="str" cm="1">
        <f t="array" ref="D32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78">
        <v>4500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 s="6">
        <f>Table1[[#This Row],[pledged]]/Table1[[#This Row],[goal]]</f>
        <v>1.1684444444444444</v>
      </c>
      <c r="Q3278" s="12">
        <f>Table1[[#This Row],[pledged]]/Table1[[#This Row],[backers_count]]</f>
        <v>52.58</v>
      </c>
      <c r="R3278" t="s">
        <v>8317</v>
      </c>
      <c r="S3278" t="s">
        <v>8318</v>
      </c>
      <c r="T3278" s="17">
        <f>(((Table1[[#This Row],[launched_at]]/60)/60)/24)+DATE(1970,1,1)</f>
        <v>42426.949988425928</v>
      </c>
      <c r="U3278" s="17">
        <f>(((Table1[[#This Row],[deadline]]/60)/60)/24)+DATE(1970,1,1)</f>
        <v>42461.165972222225</v>
      </c>
    </row>
    <row r="3279" spans="1:21">
      <c r="A3279">
        <v>3277</v>
      </c>
      <c r="B3279" s="3" t="s">
        <v>3277</v>
      </c>
      <c r="C3279" s="3" t="s">
        <v>7387</v>
      </c>
      <c r="D3279" t="str" cm="1">
        <f t="array" ref="D32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79">
        <v>5000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 s="6">
        <f>Table1[[#This Row],[pledged]]/Table1[[#This Row],[goal]]</f>
        <v>1.0860000000000001</v>
      </c>
      <c r="Q3279" s="12">
        <f>Table1[[#This Row],[pledged]]/Table1[[#This Row],[backers_count]]</f>
        <v>54.3</v>
      </c>
      <c r="R3279" t="s">
        <v>8317</v>
      </c>
      <c r="S3279" t="s">
        <v>8318</v>
      </c>
      <c r="T3279" s="17">
        <f>(((Table1[[#This Row],[launched_at]]/60)/60)/24)+DATE(1970,1,1)</f>
        <v>41931.682939814818</v>
      </c>
      <c r="U3279" s="17">
        <f>(((Table1[[#This Row],[deadline]]/60)/60)/24)+DATE(1970,1,1)</f>
        <v>41961.724606481483</v>
      </c>
    </row>
    <row r="3280" spans="1:21">
      <c r="A3280">
        <v>3278</v>
      </c>
      <c r="B3280" s="3" t="s">
        <v>3278</v>
      </c>
      <c r="C3280" s="3" t="s">
        <v>7388</v>
      </c>
      <c r="D3280" t="str" cm="1">
        <f t="array" ref="D32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80">
        <v>2500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 s="6">
        <f>Table1[[#This Row],[pledged]]/Table1[[#This Row],[goal]]</f>
        <v>1.034</v>
      </c>
      <c r="Q3280" s="12">
        <f>Table1[[#This Row],[pledged]]/Table1[[#This Row],[backers_count]]</f>
        <v>76.029411764705884</v>
      </c>
      <c r="R3280" t="s">
        <v>8317</v>
      </c>
      <c r="S3280" t="s">
        <v>8318</v>
      </c>
      <c r="T3280" s="17">
        <f>(((Table1[[#This Row],[launched_at]]/60)/60)/24)+DATE(1970,1,1)</f>
        <v>42124.848414351851</v>
      </c>
      <c r="U3280" s="17">
        <f>(((Table1[[#This Row],[deadline]]/60)/60)/24)+DATE(1970,1,1)</f>
        <v>42154.848414351851</v>
      </c>
    </row>
    <row r="3281" spans="1:21">
      <c r="A3281">
        <v>3279</v>
      </c>
      <c r="B3281" s="3" t="s">
        <v>3279</v>
      </c>
      <c r="C3281" s="3" t="s">
        <v>7389</v>
      </c>
      <c r="D3281" t="str" cm="1">
        <f t="array" ref="D32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81">
        <v>5800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 s="6">
        <f>Table1[[#This Row],[pledged]]/Table1[[#This Row],[goal]]</f>
        <v>1.1427586206896552</v>
      </c>
      <c r="Q3281" s="12">
        <f>Table1[[#This Row],[pledged]]/Table1[[#This Row],[backers_count]]</f>
        <v>105.2063492063492</v>
      </c>
      <c r="R3281" t="s">
        <v>8317</v>
      </c>
      <c r="S3281" t="s">
        <v>8318</v>
      </c>
      <c r="T3281" s="17">
        <f>(((Table1[[#This Row],[launched_at]]/60)/60)/24)+DATE(1970,1,1)</f>
        <v>42431.102534722217</v>
      </c>
      <c r="U3281" s="17">
        <f>(((Table1[[#This Row],[deadline]]/60)/60)/24)+DATE(1970,1,1)</f>
        <v>42461.06086805556</v>
      </c>
    </row>
    <row r="3282" spans="1:21">
      <c r="A3282">
        <v>3280</v>
      </c>
      <c r="B3282" s="3" t="s">
        <v>3280</v>
      </c>
      <c r="C3282" s="3" t="s">
        <v>7390</v>
      </c>
      <c r="D3282" t="str" cm="1">
        <f t="array" ref="D32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82">
        <v>2000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 s="6">
        <f>Table1[[#This Row],[pledged]]/Table1[[#This Row],[goal]]</f>
        <v>1.03</v>
      </c>
      <c r="Q3282" s="12">
        <f>Table1[[#This Row],[pledged]]/Table1[[#This Row],[backers_count]]</f>
        <v>68.666666666666671</v>
      </c>
      <c r="R3282" t="s">
        <v>8317</v>
      </c>
      <c r="S3282" t="s">
        <v>8318</v>
      </c>
      <c r="T3282" s="17">
        <f>(((Table1[[#This Row],[launched_at]]/60)/60)/24)+DATE(1970,1,1)</f>
        <v>42121.756921296299</v>
      </c>
      <c r="U3282" s="17">
        <f>(((Table1[[#This Row],[deadline]]/60)/60)/24)+DATE(1970,1,1)</f>
        <v>42156.208333333328</v>
      </c>
    </row>
    <row r="3283" spans="1:21">
      <c r="A3283">
        <v>3281</v>
      </c>
      <c r="B3283" s="3" t="s">
        <v>3281</v>
      </c>
      <c r="C3283" s="3" t="s">
        <v>7391</v>
      </c>
      <c r="D3283" t="str" cm="1">
        <f t="array" ref="D32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83">
        <v>5000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 s="6">
        <f>Table1[[#This Row],[pledged]]/Table1[[#This Row],[goal]]</f>
        <v>1.216</v>
      </c>
      <c r="Q3283" s="12">
        <f>Table1[[#This Row],[pledged]]/Table1[[#This Row],[backers_count]]</f>
        <v>129.36170212765958</v>
      </c>
      <c r="R3283" t="s">
        <v>8317</v>
      </c>
      <c r="S3283" t="s">
        <v>8318</v>
      </c>
      <c r="T3283" s="17">
        <f>(((Table1[[#This Row],[launched_at]]/60)/60)/24)+DATE(1970,1,1)</f>
        <v>42219.019733796296</v>
      </c>
      <c r="U3283" s="17">
        <f>(((Table1[[#This Row],[deadline]]/60)/60)/24)+DATE(1970,1,1)</f>
        <v>42249.019733796296</v>
      </c>
    </row>
    <row r="3284" spans="1:21">
      <c r="A3284">
        <v>3282</v>
      </c>
      <c r="B3284" s="3" t="s">
        <v>3282</v>
      </c>
      <c r="C3284" s="3" t="s">
        <v>7392</v>
      </c>
      <c r="D3284" t="str" cm="1">
        <f t="array" ref="D32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3284">
        <v>31000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 s="6">
        <f>Table1[[#This Row],[pledged]]/Table1[[#This Row],[goal]]</f>
        <v>1.026467741935484</v>
      </c>
      <c r="Q3284" s="12">
        <f>Table1[[#This Row],[pledged]]/Table1[[#This Row],[backers_count]]</f>
        <v>134.26371308016877</v>
      </c>
      <c r="R3284" t="s">
        <v>8317</v>
      </c>
      <c r="S3284" t="s">
        <v>8318</v>
      </c>
      <c r="T3284" s="17">
        <f>(((Table1[[#This Row],[launched_at]]/60)/60)/24)+DATE(1970,1,1)</f>
        <v>42445.19430555556</v>
      </c>
      <c r="U3284" s="17">
        <f>(((Table1[[#This Row],[deadline]]/60)/60)/24)+DATE(1970,1,1)</f>
        <v>42489.19430555556</v>
      </c>
    </row>
    <row r="3285" spans="1:21">
      <c r="A3285">
        <v>3283</v>
      </c>
      <c r="B3285" s="3" t="s">
        <v>3283</v>
      </c>
      <c r="C3285" s="3" t="s">
        <v>7393</v>
      </c>
      <c r="D3285" t="str" cm="1">
        <f t="array" ref="D32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285">
        <v>800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 s="6">
        <f>Table1[[#This Row],[pledged]]/Table1[[#This Row],[goal]]</f>
        <v>1.0475000000000001</v>
      </c>
      <c r="Q3285" s="12">
        <f>Table1[[#This Row],[pledged]]/Table1[[#This Row],[backers_count]]</f>
        <v>17.829787234042552</v>
      </c>
      <c r="R3285" t="s">
        <v>8317</v>
      </c>
      <c r="S3285" t="s">
        <v>8318</v>
      </c>
      <c r="T3285" s="17">
        <f>(((Table1[[#This Row],[launched_at]]/60)/60)/24)+DATE(1970,1,1)</f>
        <v>42379.74418981481</v>
      </c>
      <c r="U3285" s="17">
        <f>(((Table1[[#This Row],[deadline]]/60)/60)/24)+DATE(1970,1,1)</f>
        <v>42410.875</v>
      </c>
    </row>
    <row r="3286" spans="1:21">
      <c r="A3286">
        <v>3284</v>
      </c>
      <c r="B3286" s="3" t="s">
        <v>3284</v>
      </c>
      <c r="C3286" s="3" t="s">
        <v>7394</v>
      </c>
      <c r="D3286" t="str" cm="1">
        <f t="array" ref="D32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86">
        <v>3000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 s="6">
        <f>Table1[[#This Row],[pledged]]/Table1[[#This Row],[goal]]</f>
        <v>1.016</v>
      </c>
      <c r="Q3286" s="12">
        <f>Table1[[#This Row],[pledged]]/Table1[[#This Row],[backers_count]]</f>
        <v>203.2</v>
      </c>
      <c r="R3286" t="s">
        <v>8317</v>
      </c>
      <c r="S3286" t="s">
        <v>8318</v>
      </c>
      <c r="T3286" s="17">
        <f>(((Table1[[#This Row],[launched_at]]/60)/60)/24)+DATE(1970,1,1)</f>
        <v>42380.884872685187</v>
      </c>
      <c r="U3286" s="17">
        <f>(((Table1[[#This Row],[deadline]]/60)/60)/24)+DATE(1970,1,1)</f>
        <v>42398.249305555553</v>
      </c>
    </row>
    <row r="3287" spans="1:21">
      <c r="A3287">
        <v>3285</v>
      </c>
      <c r="B3287" s="3" t="s">
        <v>3285</v>
      </c>
      <c r="C3287" s="3" t="s">
        <v>7395</v>
      </c>
      <c r="D3287" t="str" cm="1">
        <f t="array" ref="D32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87">
        <v>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 s="6">
        <f>Table1[[#This Row],[pledged]]/Table1[[#This Row],[goal]]</f>
        <v>1.1210242048409682</v>
      </c>
      <c r="Q3287" s="12">
        <f>Table1[[#This Row],[pledged]]/Table1[[#This Row],[backers_count]]</f>
        <v>69.18518518518519</v>
      </c>
      <c r="R3287" t="s">
        <v>8317</v>
      </c>
      <c r="S3287" t="s">
        <v>8318</v>
      </c>
      <c r="T3287" s="17">
        <f>(((Table1[[#This Row],[launched_at]]/60)/60)/24)+DATE(1970,1,1)</f>
        <v>42762.942430555559</v>
      </c>
      <c r="U3287" s="17">
        <f>(((Table1[[#This Row],[deadline]]/60)/60)/24)+DATE(1970,1,1)</f>
        <v>42794.208333333328</v>
      </c>
    </row>
    <row r="3288" spans="1:21">
      <c r="A3288">
        <v>3286</v>
      </c>
      <c r="B3288" s="3" t="s">
        <v>3286</v>
      </c>
      <c r="C3288" s="3" t="s">
        <v>7396</v>
      </c>
      <c r="D3288" t="str" cm="1">
        <f t="array" ref="D32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288">
        <v>15000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 s="6">
        <f>Table1[[#This Row],[pledged]]/Table1[[#This Row],[goal]]</f>
        <v>1.0176666666666667</v>
      </c>
      <c r="Q3288" s="12">
        <f>Table1[[#This Row],[pledged]]/Table1[[#This Row],[backers_count]]</f>
        <v>125.12295081967213</v>
      </c>
      <c r="R3288" t="s">
        <v>8317</v>
      </c>
      <c r="S3288" t="s">
        <v>8318</v>
      </c>
      <c r="T3288" s="17">
        <f>(((Table1[[#This Row],[launched_at]]/60)/60)/24)+DATE(1970,1,1)</f>
        <v>42567.840069444443</v>
      </c>
      <c r="U3288" s="17">
        <f>(((Table1[[#This Row],[deadline]]/60)/60)/24)+DATE(1970,1,1)</f>
        <v>42597.840069444443</v>
      </c>
    </row>
    <row r="3289" spans="1:21">
      <c r="A3289">
        <v>3287</v>
      </c>
      <c r="B3289" s="3" t="s">
        <v>3287</v>
      </c>
      <c r="C3289" s="3" t="s">
        <v>7397</v>
      </c>
      <c r="D3289" t="str" cm="1">
        <f t="array" ref="D32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89">
        <v>2500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 s="6">
        <f>Table1[[#This Row],[pledged]]/Table1[[#This Row],[goal]]</f>
        <v>1</v>
      </c>
      <c r="Q3289" s="12">
        <f>Table1[[#This Row],[pledged]]/Table1[[#This Row],[backers_count]]</f>
        <v>73.529411764705884</v>
      </c>
      <c r="R3289" t="s">
        <v>8317</v>
      </c>
      <c r="S3289" t="s">
        <v>8318</v>
      </c>
      <c r="T3289" s="17">
        <f>(((Table1[[#This Row],[launched_at]]/60)/60)/24)+DATE(1970,1,1)</f>
        <v>42311.750324074077</v>
      </c>
      <c r="U3289" s="17">
        <f>(((Table1[[#This Row],[deadline]]/60)/60)/24)+DATE(1970,1,1)</f>
        <v>42336.750324074077</v>
      </c>
    </row>
    <row r="3290" spans="1:21">
      <c r="A3290">
        <v>3288</v>
      </c>
      <c r="B3290" s="3" t="s">
        <v>3288</v>
      </c>
      <c r="C3290" s="3" t="s">
        <v>7398</v>
      </c>
      <c r="D3290" t="str" cm="1">
        <f t="array" ref="D32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290">
        <v>10000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 s="6">
        <f>Table1[[#This Row],[pledged]]/Table1[[#This Row],[goal]]</f>
        <v>1.0026489999999999</v>
      </c>
      <c r="Q3290" s="12">
        <f>Table1[[#This Row],[pledged]]/Table1[[#This Row],[backers_count]]</f>
        <v>48.437149758454105</v>
      </c>
      <c r="R3290" t="s">
        <v>8317</v>
      </c>
      <c r="S3290" t="s">
        <v>8318</v>
      </c>
      <c r="T3290" s="17">
        <f>(((Table1[[#This Row],[launched_at]]/60)/60)/24)+DATE(1970,1,1)</f>
        <v>42505.774479166663</v>
      </c>
      <c r="U3290" s="17">
        <f>(((Table1[[#This Row],[deadline]]/60)/60)/24)+DATE(1970,1,1)</f>
        <v>42541.958333333328</v>
      </c>
    </row>
    <row r="3291" spans="1:21">
      <c r="A3291">
        <v>3289</v>
      </c>
      <c r="B3291" s="3" t="s">
        <v>3289</v>
      </c>
      <c r="C3291" s="3" t="s">
        <v>7399</v>
      </c>
      <c r="D3291" t="str" cm="1">
        <f t="array" ref="D32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291">
        <v>500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 s="6">
        <f>Table1[[#This Row],[pledged]]/Table1[[#This Row],[goal]]</f>
        <v>1.3304200000000002</v>
      </c>
      <c r="Q3291" s="12">
        <f>Table1[[#This Row],[pledged]]/Table1[[#This Row],[backers_count]]</f>
        <v>26.608400000000003</v>
      </c>
      <c r="R3291" t="s">
        <v>8317</v>
      </c>
      <c r="S3291" t="s">
        <v>8318</v>
      </c>
      <c r="T3291" s="17">
        <f>(((Table1[[#This Row],[launched_at]]/60)/60)/24)+DATE(1970,1,1)</f>
        <v>42758.368078703701</v>
      </c>
      <c r="U3291" s="17">
        <f>(((Table1[[#This Row],[deadline]]/60)/60)/24)+DATE(1970,1,1)</f>
        <v>42786.368078703701</v>
      </c>
    </row>
    <row r="3292" spans="1:21" ht="43.2">
      <c r="A3292">
        <v>3290</v>
      </c>
      <c r="B3292" s="3" t="s">
        <v>3290</v>
      </c>
      <c r="C3292" s="3" t="s">
        <v>7400</v>
      </c>
      <c r="D3292" t="str" cm="1">
        <f t="array" ref="D32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92">
        <v>2000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 s="6">
        <f>Table1[[#This Row],[pledged]]/Table1[[#This Row],[goal]]</f>
        <v>1.212</v>
      </c>
      <c r="Q3292" s="12">
        <f>Table1[[#This Row],[pledged]]/Table1[[#This Row],[backers_count]]</f>
        <v>33.666666666666664</v>
      </c>
      <c r="R3292" t="s">
        <v>8317</v>
      </c>
      <c r="S3292" t="s">
        <v>8318</v>
      </c>
      <c r="T3292" s="17">
        <f>(((Table1[[#This Row],[launched_at]]/60)/60)/24)+DATE(1970,1,1)</f>
        <v>42775.51494212963</v>
      </c>
      <c r="U3292" s="17">
        <f>(((Table1[[#This Row],[deadline]]/60)/60)/24)+DATE(1970,1,1)</f>
        <v>42805.51494212963</v>
      </c>
    </row>
    <row r="3293" spans="1:21">
      <c r="A3293">
        <v>3291</v>
      </c>
      <c r="B3293" s="3" t="s">
        <v>3291</v>
      </c>
      <c r="C3293" s="3" t="s">
        <v>7401</v>
      </c>
      <c r="D3293" t="str" cm="1">
        <f t="array" ref="D32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293">
        <v>500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 s="6">
        <f>Table1[[#This Row],[pledged]]/Table1[[#This Row],[goal]]</f>
        <v>1.1399999999999999</v>
      </c>
      <c r="Q3293" s="12">
        <f>Table1[[#This Row],[pledged]]/Table1[[#This Row],[backers_count]]</f>
        <v>40.714285714285715</v>
      </c>
      <c r="R3293" t="s">
        <v>8317</v>
      </c>
      <c r="S3293" t="s">
        <v>8318</v>
      </c>
      <c r="T3293" s="17">
        <f>(((Table1[[#This Row],[launched_at]]/60)/60)/24)+DATE(1970,1,1)</f>
        <v>42232.702546296292</v>
      </c>
      <c r="U3293" s="17">
        <f>(((Table1[[#This Row],[deadline]]/60)/60)/24)+DATE(1970,1,1)</f>
        <v>42264.165972222225</v>
      </c>
    </row>
    <row r="3294" spans="1:21">
      <c r="A3294">
        <v>3292</v>
      </c>
      <c r="B3294" s="3" t="s">
        <v>3292</v>
      </c>
      <c r="C3294" s="3" t="s">
        <v>7402</v>
      </c>
      <c r="D3294" t="str" cm="1">
        <f t="array" ref="D32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294">
        <v>101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 s="6">
        <f>Table1[[#This Row],[pledged]]/Table1[[#This Row],[goal]]</f>
        <v>2.8613861386138613</v>
      </c>
      <c r="Q3294" s="12">
        <f>Table1[[#This Row],[pledged]]/Table1[[#This Row],[backers_count]]</f>
        <v>19.266666666666666</v>
      </c>
      <c r="R3294" t="s">
        <v>8317</v>
      </c>
      <c r="S3294" t="s">
        <v>8318</v>
      </c>
      <c r="T3294" s="17">
        <f>(((Table1[[#This Row],[launched_at]]/60)/60)/24)+DATE(1970,1,1)</f>
        <v>42282.770231481481</v>
      </c>
      <c r="U3294" s="17">
        <f>(((Table1[[#This Row],[deadline]]/60)/60)/24)+DATE(1970,1,1)</f>
        <v>42342.811898148153</v>
      </c>
    </row>
    <row r="3295" spans="1:21">
      <c r="A3295">
        <v>3293</v>
      </c>
      <c r="B3295" s="3" t="s">
        <v>3293</v>
      </c>
      <c r="C3295" s="3" t="s">
        <v>7403</v>
      </c>
      <c r="D3295" t="str" cm="1">
        <f t="array" ref="D32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95">
        <v>4500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 s="6">
        <f>Table1[[#This Row],[pledged]]/Table1[[#This Row],[goal]]</f>
        <v>1.7044444444444444</v>
      </c>
      <c r="Q3295" s="12">
        <f>Table1[[#This Row],[pledged]]/Table1[[#This Row],[backers_count]]</f>
        <v>84.285714285714292</v>
      </c>
      <c r="R3295" t="s">
        <v>8317</v>
      </c>
      <c r="S3295" t="s">
        <v>8318</v>
      </c>
      <c r="T3295" s="17">
        <f>(((Table1[[#This Row],[launched_at]]/60)/60)/24)+DATE(1970,1,1)</f>
        <v>42768.425370370373</v>
      </c>
      <c r="U3295" s="17">
        <f>(((Table1[[#This Row],[deadline]]/60)/60)/24)+DATE(1970,1,1)</f>
        <v>42798.425370370373</v>
      </c>
    </row>
    <row r="3296" spans="1:21">
      <c r="A3296">
        <v>3294</v>
      </c>
      <c r="B3296" s="3" t="s">
        <v>3294</v>
      </c>
      <c r="C3296" s="3" t="s">
        <v>7404</v>
      </c>
      <c r="D3296" t="str" cm="1">
        <f t="array" ref="D32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296">
        <v>600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 s="6">
        <f>Table1[[#This Row],[pledged]]/Table1[[#This Row],[goal]]</f>
        <v>1.1833333333333333</v>
      </c>
      <c r="Q3296" s="12">
        <f>Table1[[#This Row],[pledged]]/Table1[[#This Row],[backers_count]]</f>
        <v>29.583333333333332</v>
      </c>
      <c r="R3296" t="s">
        <v>8317</v>
      </c>
      <c r="S3296" t="s">
        <v>8318</v>
      </c>
      <c r="T3296" s="17">
        <f>(((Table1[[#This Row],[launched_at]]/60)/60)/24)+DATE(1970,1,1)</f>
        <v>42141.541134259256</v>
      </c>
      <c r="U3296" s="17">
        <f>(((Table1[[#This Row],[deadline]]/60)/60)/24)+DATE(1970,1,1)</f>
        <v>42171.541134259256</v>
      </c>
    </row>
    <row r="3297" spans="1:21">
      <c r="A3297">
        <v>3295</v>
      </c>
      <c r="B3297" s="3" t="s">
        <v>3295</v>
      </c>
      <c r="C3297" s="3" t="s">
        <v>7405</v>
      </c>
      <c r="D3297" t="str" cm="1">
        <f t="array" ref="D32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297">
        <v>700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 s="6">
        <f>Table1[[#This Row],[pledged]]/Table1[[#This Row],[goal]]</f>
        <v>1.0285857142857142</v>
      </c>
      <c r="Q3297" s="12">
        <f>Table1[[#This Row],[pledged]]/Table1[[#This Row],[backers_count]]</f>
        <v>26.667037037037037</v>
      </c>
      <c r="R3297" t="s">
        <v>8317</v>
      </c>
      <c r="S3297" t="s">
        <v>8318</v>
      </c>
      <c r="T3297" s="17">
        <f>(((Table1[[#This Row],[launched_at]]/60)/60)/24)+DATE(1970,1,1)</f>
        <v>42609.442465277782</v>
      </c>
      <c r="U3297" s="17">
        <f>(((Table1[[#This Row],[deadline]]/60)/60)/24)+DATE(1970,1,1)</f>
        <v>42639.442465277782</v>
      </c>
    </row>
    <row r="3298" spans="1:21">
      <c r="A3298">
        <v>3296</v>
      </c>
      <c r="B3298" s="3" t="s">
        <v>3296</v>
      </c>
      <c r="C3298" s="3" t="s">
        <v>7406</v>
      </c>
      <c r="D3298" t="str" cm="1">
        <f t="array" ref="D32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298">
        <v>1500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 s="6">
        <f>Table1[[#This Row],[pledged]]/Table1[[#This Row],[goal]]</f>
        <v>1.4406666666666668</v>
      </c>
      <c r="Q3298" s="12">
        <f>Table1[[#This Row],[pledged]]/Table1[[#This Row],[backers_count]]</f>
        <v>45.978723404255319</v>
      </c>
      <c r="R3298" t="s">
        <v>8317</v>
      </c>
      <c r="S3298" t="s">
        <v>8318</v>
      </c>
      <c r="T3298" s="17">
        <f>(((Table1[[#This Row],[launched_at]]/60)/60)/24)+DATE(1970,1,1)</f>
        <v>42309.756620370375</v>
      </c>
      <c r="U3298" s="17">
        <f>(((Table1[[#This Row],[deadline]]/60)/60)/24)+DATE(1970,1,1)</f>
        <v>42330.916666666672</v>
      </c>
    </row>
    <row r="3299" spans="1:21">
      <c r="A3299">
        <v>3297</v>
      </c>
      <c r="B3299" s="3" t="s">
        <v>3297</v>
      </c>
      <c r="C3299" s="3" t="s">
        <v>7407</v>
      </c>
      <c r="D3299" t="str" cm="1">
        <f t="array" ref="D32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299">
        <v>5500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 s="6">
        <f>Table1[[#This Row],[pledged]]/Table1[[#This Row],[goal]]</f>
        <v>1.0007272727272727</v>
      </c>
      <c r="Q3299" s="12">
        <f>Table1[[#This Row],[pledged]]/Table1[[#This Row],[backers_count]]</f>
        <v>125.09090909090909</v>
      </c>
      <c r="R3299" t="s">
        <v>8317</v>
      </c>
      <c r="S3299" t="s">
        <v>8318</v>
      </c>
      <c r="T3299" s="17">
        <f>(((Table1[[#This Row],[launched_at]]/60)/60)/24)+DATE(1970,1,1)</f>
        <v>42193.771481481483</v>
      </c>
      <c r="U3299" s="17">
        <f>(((Table1[[#This Row],[deadline]]/60)/60)/24)+DATE(1970,1,1)</f>
        <v>42212.957638888889</v>
      </c>
    </row>
    <row r="3300" spans="1:21">
      <c r="A3300">
        <v>3298</v>
      </c>
      <c r="B3300" s="3" t="s">
        <v>3298</v>
      </c>
      <c r="C3300" s="3" t="s">
        <v>7408</v>
      </c>
      <c r="D3300" t="str" cm="1">
        <f t="array" ref="D33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300">
        <v>10000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 s="6">
        <f>Table1[[#This Row],[pledged]]/Table1[[#This Row],[goal]]</f>
        <v>1.0173000000000001</v>
      </c>
      <c r="Q3300" s="12">
        <f>Table1[[#This Row],[pledged]]/Table1[[#This Row],[backers_count]]</f>
        <v>141.29166666666666</v>
      </c>
      <c r="R3300" t="s">
        <v>8317</v>
      </c>
      <c r="S3300" t="s">
        <v>8318</v>
      </c>
      <c r="T3300" s="17">
        <f>(((Table1[[#This Row],[launched_at]]/60)/60)/24)+DATE(1970,1,1)</f>
        <v>42239.957962962959</v>
      </c>
      <c r="U3300" s="17">
        <f>(((Table1[[#This Row],[deadline]]/60)/60)/24)+DATE(1970,1,1)</f>
        <v>42260</v>
      </c>
    </row>
    <row r="3301" spans="1:21">
      <c r="A3301">
        <v>3299</v>
      </c>
      <c r="B3301" s="3" t="s">
        <v>3299</v>
      </c>
      <c r="C3301" s="3" t="s">
        <v>7409</v>
      </c>
      <c r="D3301" t="str" cm="1">
        <f t="array" ref="D33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01">
        <v>3000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 s="6">
        <f>Table1[[#This Row],[pledged]]/Table1[[#This Row],[goal]]</f>
        <v>1.1619999999999999</v>
      </c>
      <c r="Q3301" s="12">
        <f>Table1[[#This Row],[pledged]]/Table1[[#This Row],[backers_count]]</f>
        <v>55.333333333333336</v>
      </c>
      <c r="R3301" t="s">
        <v>8317</v>
      </c>
      <c r="S3301" t="s">
        <v>8318</v>
      </c>
      <c r="T3301" s="17">
        <f>(((Table1[[#This Row],[launched_at]]/60)/60)/24)+DATE(1970,1,1)</f>
        <v>42261.917395833334</v>
      </c>
      <c r="U3301" s="17">
        <f>(((Table1[[#This Row],[deadline]]/60)/60)/24)+DATE(1970,1,1)</f>
        <v>42291.917395833334</v>
      </c>
    </row>
    <row r="3302" spans="1:21">
      <c r="A3302">
        <v>3300</v>
      </c>
      <c r="B3302" s="3" t="s">
        <v>3300</v>
      </c>
      <c r="C3302" s="3" t="s">
        <v>7410</v>
      </c>
      <c r="D3302" t="str" cm="1">
        <f t="array" ref="D33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02">
        <v>3000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 s="6">
        <f>Table1[[#This Row],[pledged]]/Table1[[#This Row],[goal]]</f>
        <v>1.3616666666666666</v>
      </c>
      <c r="Q3302" s="12">
        <f>Table1[[#This Row],[pledged]]/Table1[[#This Row],[backers_count]]</f>
        <v>46.420454545454547</v>
      </c>
      <c r="R3302" t="s">
        <v>8317</v>
      </c>
      <c r="S3302" t="s">
        <v>8318</v>
      </c>
      <c r="T3302" s="17">
        <f>(((Table1[[#This Row],[launched_at]]/60)/60)/24)+DATE(1970,1,1)</f>
        <v>42102.743773148148</v>
      </c>
      <c r="U3302" s="17">
        <f>(((Table1[[#This Row],[deadline]]/60)/60)/24)+DATE(1970,1,1)</f>
        <v>42123.743773148148</v>
      </c>
    </row>
    <row r="3303" spans="1:21">
      <c r="A3303">
        <v>3301</v>
      </c>
      <c r="B3303" s="3" t="s">
        <v>3301</v>
      </c>
      <c r="C3303" s="3" t="s">
        <v>7411</v>
      </c>
      <c r="D3303" t="str" cm="1">
        <f t="array" ref="D33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03">
        <v>3000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 s="6">
        <f>Table1[[#This Row],[pledged]]/Table1[[#This Row],[goal]]</f>
        <v>1.3346666666666667</v>
      </c>
      <c r="Q3303" s="12">
        <f>Table1[[#This Row],[pledged]]/Table1[[#This Row],[backers_count]]</f>
        <v>57.2</v>
      </c>
      <c r="R3303" t="s">
        <v>8317</v>
      </c>
      <c r="S3303" t="s">
        <v>8318</v>
      </c>
      <c r="T3303" s="17">
        <f>(((Table1[[#This Row],[launched_at]]/60)/60)/24)+DATE(1970,1,1)</f>
        <v>42538.73583333334</v>
      </c>
      <c r="U3303" s="17">
        <f>(((Table1[[#This Row],[deadline]]/60)/60)/24)+DATE(1970,1,1)</f>
        <v>42583.290972222225</v>
      </c>
    </row>
    <row r="3304" spans="1:21">
      <c r="A3304">
        <v>3302</v>
      </c>
      <c r="B3304" s="3" t="s">
        <v>3302</v>
      </c>
      <c r="C3304" s="3" t="s">
        <v>7412</v>
      </c>
      <c r="D3304" t="str" cm="1">
        <f t="array" ref="D33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304">
        <v>8400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 s="6">
        <f>Table1[[#This Row],[pledged]]/Table1[[#This Row],[goal]]</f>
        <v>1.0339285714285715</v>
      </c>
      <c r="Q3304" s="12">
        <f>Table1[[#This Row],[pledged]]/Table1[[#This Row],[backers_count]]</f>
        <v>173.7</v>
      </c>
      <c r="R3304" t="s">
        <v>8317</v>
      </c>
      <c r="S3304" t="s">
        <v>8318</v>
      </c>
      <c r="T3304" s="17">
        <f>(((Table1[[#This Row],[launched_at]]/60)/60)/24)+DATE(1970,1,1)</f>
        <v>42681.35157407407</v>
      </c>
      <c r="U3304" s="17">
        <f>(((Table1[[#This Row],[deadline]]/60)/60)/24)+DATE(1970,1,1)</f>
        <v>42711.35157407407</v>
      </c>
    </row>
    <row r="3305" spans="1:21">
      <c r="A3305">
        <v>3303</v>
      </c>
      <c r="B3305" s="3" t="s">
        <v>3303</v>
      </c>
      <c r="C3305" s="3" t="s">
        <v>7413</v>
      </c>
      <c r="D3305" t="str" cm="1">
        <f t="array" ref="D33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05">
        <v>1800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 s="6">
        <f>Table1[[#This Row],[pledged]]/Table1[[#This Row],[goal]]</f>
        <v>1.1588888888888889</v>
      </c>
      <c r="Q3305" s="12">
        <f>Table1[[#This Row],[pledged]]/Table1[[#This Row],[backers_count]]</f>
        <v>59.6</v>
      </c>
      <c r="R3305" t="s">
        <v>8317</v>
      </c>
      <c r="S3305" t="s">
        <v>8318</v>
      </c>
      <c r="T3305" s="17">
        <f>(((Table1[[#This Row],[launched_at]]/60)/60)/24)+DATE(1970,1,1)</f>
        <v>42056.65143518518</v>
      </c>
      <c r="U3305" s="17">
        <f>(((Table1[[#This Row],[deadline]]/60)/60)/24)+DATE(1970,1,1)</f>
        <v>42091.609768518523</v>
      </c>
    </row>
    <row r="3306" spans="1:21">
      <c r="A3306">
        <v>3304</v>
      </c>
      <c r="B3306" s="3" t="s">
        <v>3304</v>
      </c>
      <c r="C3306" s="3" t="s">
        <v>7414</v>
      </c>
      <c r="D3306" t="str" cm="1">
        <f t="array" ref="D33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306">
        <v>15000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 s="6">
        <f>Table1[[#This Row],[pledged]]/Table1[[#This Row],[goal]]</f>
        <v>1.0451666666666666</v>
      </c>
      <c r="Q3306" s="12">
        <f>Table1[[#This Row],[pledged]]/Table1[[#This Row],[backers_count]]</f>
        <v>89.585714285714289</v>
      </c>
      <c r="R3306" t="s">
        <v>8317</v>
      </c>
      <c r="S3306" t="s">
        <v>8318</v>
      </c>
      <c r="T3306" s="17">
        <f>(((Table1[[#This Row],[launched_at]]/60)/60)/24)+DATE(1970,1,1)</f>
        <v>42696.624444444446</v>
      </c>
      <c r="U3306" s="17">
        <f>(((Table1[[#This Row],[deadline]]/60)/60)/24)+DATE(1970,1,1)</f>
        <v>42726.624444444446</v>
      </c>
    </row>
    <row r="3307" spans="1:21">
      <c r="A3307">
        <v>3305</v>
      </c>
      <c r="B3307" s="3" t="s">
        <v>3305</v>
      </c>
      <c r="C3307" s="3" t="s">
        <v>7415</v>
      </c>
      <c r="D3307" t="str" cm="1">
        <f t="array" ref="D33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07">
        <v>4000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 s="6">
        <f>Table1[[#This Row],[pledged]]/Table1[[#This Row],[goal]]</f>
        <v>1.0202500000000001</v>
      </c>
      <c r="Q3307" s="12">
        <f>Table1[[#This Row],[pledged]]/Table1[[#This Row],[backers_count]]</f>
        <v>204.05</v>
      </c>
      <c r="R3307" t="s">
        <v>8317</v>
      </c>
      <c r="S3307" t="s">
        <v>8318</v>
      </c>
      <c r="T3307" s="17">
        <f>(((Table1[[#This Row],[launched_at]]/60)/60)/24)+DATE(1970,1,1)</f>
        <v>42186.855879629627</v>
      </c>
      <c r="U3307" s="17">
        <f>(((Table1[[#This Row],[deadline]]/60)/60)/24)+DATE(1970,1,1)</f>
        <v>42216.855879629627</v>
      </c>
    </row>
    <row r="3308" spans="1:21">
      <c r="A3308">
        <v>3306</v>
      </c>
      <c r="B3308" s="3" t="s">
        <v>3306</v>
      </c>
      <c r="C3308" s="3" t="s">
        <v>7416</v>
      </c>
      <c r="D3308" t="str" cm="1">
        <f t="array" ref="D33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08">
        <v>1500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 s="6">
        <f>Table1[[#This Row],[pledged]]/Table1[[#This Row],[goal]]</f>
        <v>1.7533333333333334</v>
      </c>
      <c r="Q3308" s="12">
        <f>Table1[[#This Row],[pledged]]/Table1[[#This Row],[backers_count]]</f>
        <v>48.703703703703702</v>
      </c>
      <c r="R3308" t="s">
        <v>8317</v>
      </c>
      <c r="S3308" t="s">
        <v>8318</v>
      </c>
      <c r="T3308" s="17">
        <f>(((Table1[[#This Row],[launched_at]]/60)/60)/24)+DATE(1970,1,1)</f>
        <v>42493.219236111108</v>
      </c>
      <c r="U3308" s="17">
        <f>(((Table1[[#This Row],[deadline]]/60)/60)/24)+DATE(1970,1,1)</f>
        <v>42531.125</v>
      </c>
    </row>
    <row r="3309" spans="1:21">
      <c r="A3309">
        <v>3307</v>
      </c>
      <c r="B3309" s="3" t="s">
        <v>3307</v>
      </c>
      <c r="C3309" s="3" t="s">
        <v>7417</v>
      </c>
      <c r="D3309" t="str" cm="1">
        <f t="array" ref="D33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09">
        <v>1000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 s="6">
        <f>Table1[[#This Row],[pledged]]/Table1[[#This Row],[goal]]</f>
        <v>1.0668</v>
      </c>
      <c r="Q3309" s="12">
        <f>Table1[[#This Row],[pledged]]/Table1[[#This Row],[backers_count]]</f>
        <v>53.339999999999996</v>
      </c>
      <c r="R3309" t="s">
        <v>8317</v>
      </c>
      <c r="S3309" t="s">
        <v>8318</v>
      </c>
      <c r="T3309" s="17">
        <f>(((Table1[[#This Row],[launched_at]]/60)/60)/24)+DATE(1970,1,1)</f>
        <v>42475.057164351849</v>
      </c>
      <c r="U3309" s="17">
        <f>(((Table1[[#This Row],[deadline]]/60)/60)/24)+DATE(1970,1,1)</f>
        <v>42505.057164351849</v>
      </c>
    </row>
    <row r="3310" spans="1:21">
      <c r="A3310">
        <v>3308</v>
      </c>
      <c r="B3310" s="3" t="s">
        <v>3308</v>
      </c>
      <c r="C3310" s="3" t="s">
        <v>7418</v>
      </c>
      <c r="D3310" t="str" cm="1">
        <f t="array" ref="D33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10">
        <v>3500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 s="6">
        <f>Table1[[#This Row],[pledged]]/Table1[[#This Row],[goal]]</f>
        <v>1.2228571428571429</v>
      </c>
      <c r="Q3310" s="12">
        <f>Table1[[#This Row],[pledged]]/Table1[[#This Row],[backers_count]]</f>
        <v>75.087719298245617</v>
      </c>
      <c r="R3310" t="s">
        <v>8317</v>
      </c>
      <c r="S3310" t="s">
        <v>8318</v>
      </c>
      <c r="T3310" s="17">
        <f>(((Table1[[#This Row],[launched_at]]/60)/60)/24)+DATE(1970,1,1)</f>
        <v>42452.876909722225</v>
      </c>
      <c r="U3310" s="17">
        <f>(((Table1[[#This Row],[deadline]]/60)/60)/24)+DATE(1970,1,1)</f>
        <v>42473.876909722225</v>
      </c>
    </row>
    <row r="3311" spans="1:21">
      <c r="A3311">
        <v>3309</v>
      </c>
      <c r="B3311" s="3" t="s">
        <v>3309</v>
      </c>
      <c r="C3311" s="3" t="s">
        <v>7419</v>
      </c>
      <c r="D3311" t="str" cm="1">
        <f t="array" ref="D33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11">
        <v>350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 s="6">
        <f>Table1[[#This Row],[pledged]]/Table1[[#This Row],[goal]]</f>
        <v>1.5942857142857143</v>
      </c>
      <c r="Q3311" s="12">
        <f>Table1[[#This Row],[pledged]]/Table1[[#This Row],[backers_count]]</f>
        <v>18</v>
      </c>
      <c r="R3311" t="s">
        <v>8317</v>
      </c>
      <c r="S3311" t="s">
        <v>8318</v>
      </c>
      <c r="T3311" s="17">
        <f>(((Table1[[#This Row],[launched_at]]/60)/60)/24)+DATE(1970,1,1)</f>
        <v>42628.650208333333</v>
      </c>
      <c r="U3311" s="17">
        <f>(((Table1[[#This Row],[deadline]]/60)/60)/24)+DATE(1970,1,1)</f>
        <v>42659.650208333333</v>
      </c>
    </row>
    <row r="3312" spans="1:21">
      <c r="A3312">
        <v>3310</v>
      </c>
      <c r="B3312" s="3" t="s">
        <v>3310</v>
      </c>
      <c r="C3312" s="3" t="s">
        <v>7420</v>
      </c>
      <c r="D3312" t="str" cm="1">
        <f t="array" ref="D33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312">
        <v>6500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 s="6">
        <f>Table1[[#This Row],[pledged]]/Table1[[#This Row],[goal]]</f>
        <v>1.0007692307692309</v>
      </c>
      <c r="Q3312" s="12">
        <f>Table1[[#This Row],[pledged]]/Table1[[#This Row],[backers_count]]</f>
        <v>209.83870967741936</v>
      </c>
      <c r="R3312" t="s">
        <v>8317</v>
      </c>
      <c r="S3312" t="s">
        <v>8318</v>
      </c>
      <c r="T3312" s="17">
        <f>(((Table1[[#This Row],[launched_at]]/60)/60)/24)+DATE(1970,1,1)</f>
        <v>42253.928530092591</v>
      </c>
      <c r="U3312" s="17">
        <f>(((Table1[[#This Row],[deadline]]/60)/60)/24)+DATE(1970,1,1)</f>
        <v>42283.928530092591</v>
      </c>
    </row>
    <row r="3313" spans="1:21">
      <c r="A3313">
        <v>3311</v>
      </c>
      <c r="B3313" s="3" t="s">
        <v>3311</v>
      </c>
      <c r="C3313" s="3" t="s">
        <v>7421</v>
      </c>
      <c r="D3313" t="str" cm="1">
        <f t="array" ref="D33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13">
        <v>2500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 s="6">
        <f>Table1[[#This Row],[pledged]]/Table1[[#This Row],[goal]]</f>
        <v>1.0984</v>
      </c>
      <c r="Q3313" s="12">
        <f>Table1[[#This Row],[pledged]]/Table1[[#This Row],[backers_count]]</f>
        <v>61.022222222222226</v>
      </c>
      <c r="R3313" t="s">
        <v>8317</v>
      </c>
      <c r="S3313" t="s">
        <v>8318</v>
      </c>
      <c r="T3313" s="17">
        <f>(((Table1[[#This Row],[launched_at]]/60)/60)/24)+DATE(1970,1,1)</f>
        <v>42264.29178240741</v>
      </c>
      <c r="U3313" s="17">
        <f>(((Table1[[#This Row],[deadline]]/60)/60)/24)+DATE(1970,1,1)</f>
        <v>42294.29178240741</v>
      </c>
    </row>
    <row r="3314" spans="1:21">
      <c r="A3314">
        <v>3312</v>
      </c>
      <c r="B3314" s="3" t="s">
        <v>3312</v>
      </c>
      <c r="C3314" s="3" t="s">
        <v>7422</v>
      </c>
      <c r="D3314" t="str" cm="1">
        <f t="array" ref="D33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14">
        <v>2500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 s="6">
        <f>Table1[[#This Row],[pledged]]/Table1[[#This Row],[goal]]</f>
        <v>1.0004</v>
      </c>
      <c r="Q3314" s="12">
        <f>Table1[[#This Row],[pledged]]/Table1[[#This Row],[backers_count]]</f>
        <v>61</v>
      </c>
      <c r="R3314" t="s">
        <v>8317</v>
      </c>
      <c r="S3314" t="s">
        <v>8318</v>
      </c>
      <c r="T3314" s="17">
        <f>(((Table1[[#This Row],[launched_at]]/60)/60)/24)+DATE(1970,1,1)</f>
        <v>42664.809560185182</v>
      </c>
      <c r="U3314" s="17">
        <f>(((Table1[[#This Row],[deadline]]/60)/60)/24)+DATE(1970,1,1)</f>
        <v>42685.916666666672</v>
      </c>
    </row>
    <row r="3315" spans="1:21">
      <c r="A3315">
        <v>3313</v>
      </c>
      <c r="B3315" s="3" t="s">
        <v>3313</v>
      </c>
      <c r="C3315" s="3" t="s">
        <v>7423</v>
      </c>
      <c r="D3315" t="str" cm="1">
        <f t="array" ref="D33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15">
        <v>2000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 s="6">
        <f>Table1[[#This Row],[pledged]]/Table1[[#This Row],[goal]]</f>
        <v>1.1605000000000001</v>
      </c>
      <c r="Q3315" s="12">
        <f>Table1[[#This Row],[pledged]]/Table1[[#This Row],[backers_count]]</f>
        <v>80.034482758620683</v>
      </c>
      <c r="R3315" t="s">
        <v>8317</v>
      </c>
      <c r="S3315" t="s">
        <v>8318</v>
      </c>
      <c r="T3315" s="17">
        <f>(((Table1[[#This Row],[launched_at]]/60)/60)/24)+DATE(1970,1,1)</f>
        <v>42382.244409722218</v>
      </c>
      <c r="U3315" s="17">
        <f>(((Table1[[#This Row],[deadline]]/60)/60)/24)+DATE(1970,1,1)</f>
        <v>42396.041666666672</v>
      </c>
    </row>
    <row r="3316" spans="1:21">
      <c r="A3316">
        <v>3314</v>
      </c>
      <c r="B3316" s="3" t="s">
        <v>3314</v>
      </c>
      <c r="C3316" s="3" t="s">
        <v>7424</v>
      </c>
      <c r="D3316" t="str" cm="1">
        <f t="array" ref="D33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16">
        <v>800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 s="6">
        <f>Table1[[#This Row],[pledged]]/Table1[[#This Row],[goal]]</f>
        <v>2.1074999999999999</v>
      </c>
      <c r="Q3316" s="12">
        <f>Table1[[#This Row],[pledged]]/Table1[[#This Row],[backers_count]]</f>
        <v>29.068965517241381</v>
      </c>
      <c r="R3316" t="s">
        <v>8317</v>
      </c>
      <c r="S3316" t="s">
        <v>8318</v>
      </c>
      <c r="T3316" s="17">
        <f>(((Table1[[#This Row],[launched_at]]/60)/60)/24)+DATE(1970,1,1)</f>
        <v>42105.267488425925</v>
      </c>
      <c r="U3316" s="17">
        <f>(((Table1[[#This Row],[deadline]]/60)/60)/24)+DATE(1970,1,1)</f>
        <v>42132.836805555555</v>
      </c>
    </row>
    <row r="3317" spans="1:21">
      <c r="A3317">
        <v>3315</v>
      </c>
      <c r="B3317" s="3" t="s">
        <v>3315</v>
      </c>
      <c r="C3317" s="3" t="s">
        <v>7425</v>
      </c>
      <c r="D3317" t="str" cm="1">
        <f t="array" ref="D33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17">
        <v>4000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 s="6">
        <f>Table1[[#This Row],[pledged]]/Table1[[#This Row],[goal]]</f>
        <v>1.1000000000000001</v>
      </c>
      <c r="Q3317" s="12">
        <f>Table1[[#This Row],[pledged]]/Table1[[#This Row],[backers_count]]</f>
        <v>49.438202247191015</v>
      </c>
      <c r="R3317" t="s">
        <v>8317</v>
      </c>
      <c r="S3317" t="s">
        <v>8318</v>
      </c>
      <c r="T3317" s="17">
        <f>(((Table1[[#This Row],[launched_at]]/60)/60)/24)+DATE(1970,1,1)</f>
        <v>42466.303715277783</v>
      </c>
      <c r="U3317" s="17">
        <f>(((Table1[[#This Row],[deadline]]/60)/60)/24)+DATE(1970,1,1)</f>
        <v>42496.303715277783</v>
      </c>
    </row>
    <row r="3318" spans="1:21" ht="43.2">
      <c r="A3318">
        <v>3316</v>
      </c>
      <c r="B3318" s="3" t="s">
        <v>3316</v>
      </c>
      <c r="C3318" s="3" t="s">
        <v>7426</v>
      </c>
      <c r="D3318" t="str" cm="1">
        <f t="array" ref="D33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318">
        <v>11737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 s="6">
        <f>Table1[[#This Row],[pledged]]/Table1[[#This Row],[goal]]</f>
        <v>1.0008673425918038</v>
      </c>
      <c r="Q3318" s="12">
        <f>Table1[[#This Row],[pledged]]/Table1[[#This Row],[backers_count]]</f>
        <v>93.977440000000001</v>
      </c>
      <c r="R3318" t="s">
        <v>8317</v>
      </c>
      <c r="S3318" t="s">
        <v>8318</v>
      </c>
      <c r="T3318" s="17">
        <f>(((Table1[[#This Row],[launched_at]]/60)/60)/24)+DATE(1970,1,1)</f>
        <v>41826.871238425927</v>
      </c>
      <c r="U3318" s="17">
        <f>(((Table1[[#This Row],[deadline]]/60)/60)/24)+DATE(1970,1,1)</f>
        <v>41859.57916666667</v>
      </c>
    </row>
    <row r="3319" spans="1:21">
      <c r="A3319">
        <v>3317</v>
      </c>
      <c r="B3319" s="3" t="s">
        <v>3317</v>
      </c>
      <c r="C3319" s="3" t="s">
        <v>7427</v>
      </c>
      <c r="D3319" t="str" cm="1">
        <f t="array" ref="D33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19">
        <v>1050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 s="6">
        <f>Table1[[#This Row],[pledged]]/Table1[[#This Row],[goal]]</f>
        <v>1.0619047619047619</v>
      </c>
      <c r="Q3319" s="12">
        <f>Table1[[#This Row],[pledged]]/Table1[[#This Row],[backers_count]]</f>
        <v>61.944444444444443</v>
      </c>
      <c r="R3319" t="s">
        <v>8317</v>
      </c>
      <c r="S3319" t="s">
        <v>8318</v>
      </c>
      <c r="T3319" s="17">
        <f>(((Table1[[#This Row],[launched_at]]/60)/60)/24)+DATE(1970,1,1)</f>
        <v>42499.039629629624</v>
      </c>
      <c r="U3319" s="17">
        <f>(((Table1[[#This Row],[deadline]]/60)/60)/24)+DATE(1970,1,1)</f>
        <v>42529.039629629624</v>
      </c>
    </row>
    <row r="3320" spans="1:21">
      <c r="A3320">
        <v>3318</v>
      </c>
      <c r="B3320" s="3" t="s">
        <v>3318</v>
      </c>
      <c r="C3320" s="3" t="s">
        <v>7428</v>
      </c>
      <c r="D3320" t="str" cm="1">
        <f t="array" ref="D33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20">
        <v>2000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 s="6">
        <f>Table1[[#This Row],[pledged]]/Table1[[#This Row],[goal]]</f>
        <v>1.256</v>
      </c>
      <c r="Q3320" s="12">
        <f>Table1[[#This Row],[pledged]]/Table1[[#This Row],[backers_count]]</f>
        <v>78.5</v>
      </c>
      <c r="R3320" t="s">
        <v>8317</v>
      </c>
      <c r="S3320" t="s">
        <v>8318</v>
      </c>
      <c r="T3320" s="17">
        <f>(((Table1[[#This Row],[launched_at]]/60)/60)/24)+DATE(1970,1,1)</f>
        <v>42431.302002314813</v>
      </c>
      <c r="U3320" s="17">
        <f>(((Table1[[#This Row],[deadline]]/60)/60)/24)+DATE(1970,1,1)</f>
        <v>42471.104166666672</v>
      </c>
    </row>
    <row r="3321" spans="1:21">
      <c r="A3321">
        <v>3319</v>
      </c>
      <c r="B3321" s="3" t="s">
        <v>3319</v>
      </c>
      <c r="C3321" s="3" t="s">
        <v>7429</v>
      </c>
      <c r="D3321" t="str" cm="1">
        <f t="array" ref="D33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21">
        <v>500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 s="6">
        <f>Table1[[#This Row],[pledged]]/Table1[[#This Row],[goal]]</f>
        <v>1.08</v>
      </c>
      <c r="Q3321" s="12">
        <f>Table1[[#This Row],[pledged]]/Table1[[#This Row],[backers_count]]</f>
        <v>33.75</v>
      </c>
      <c r="R3321" t="s">
        <v>8317</v>
      </c>
      <c r="S3321" t="s">
        <v>8318</v>
      </c>
      <c r="T3321" s="17">
        <f>(((Table1[[#This Row],[launched_at]]/60)/60)/24)+DATE(1970,1,1)</f>
        <v>41990.585486111115</v>
      </c>
      <c r="U3321" s="17">
        <f>(((Table1[[#This Row],[deadline]]/60)/60)/24)+DATE(1970,1,1)</f>
        <v>42035.585486111115</v>
      </c>
    </row>
    <row r="3322" spans="1:21">
      <c r="A3322">
        <v>3320</v>
      </c>
      <c r="B3322" s="3" t="s">
        <v>3320</v>
      </c>
      <c r="C3322" s="3" t="s">
        <v>7430</v>
      </c>
      <c r="D3322" t="str" cm="1">
        <f t="array" ref="D33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22">
        <v>2500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 s="6">
        <f>Table1[[#This Row],[pledged]]/Table1[[#This Row],[goal]]</f>
        <v>1.01</v>
      </c>
      <c r="Q3322" s="12">
        <f>Table1[[#This Row],[pledged]]/Table1[[#This Row],[backers_count]]</f>
        <v>66.44736842105263</v>
      </c>
      <c r="R3322" t="s">
        <v>8317</v>
      </c>
      <c r="S3322" t="s">
        <v>8318</v>
      </c>
      <c r="T3322" s="17">
        <f>(((Table1[[#This Row],[launched_at]]/60)/60)/24)+DATE(1970,1,1)</f>
        <v>42513.045798611114</v>
      </c>
      <c r="U3322" s="17">
        <f>(((Table1[[#This Row],[deadline]]/60)/60)/24)+DATE(1970,1,1)</f>
        <v>42543.045798611114</v>
      </c>
    </row>
    <row r="3323" spans="1:21">
      <c r="A3323">
        <v>3321</v>
      </c>
      <c r="B3323" s="3" t="s">
        <v>3321</v>
      </c>
      <c r="C3323" s="3" t="s">
        <v>7431</v>
      </c>
      <c r="D3323" t="str" cm="1">
        <f t="array" ref="D33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23">
        <v>500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 s="6">
        <f>Table1[[#This Row],[pledged]]/Table1[[#This Row],[goal]]</f>
        <v>1.0740000000000001</v>
      </c>
      <c r="Q3323" s="12">
        <f>Table1[[#This Row],[pledged]]/Table1[[#This Row],[backers_count]]</f>
        <v>35.799999999999997</v>
      </c>
      <c r="R3323" t="s">
        <v>8317</v>
      </c>
      <c r="S3323" t="s">
        <v>8318</v>
      </c>
      <c r="T3323" s="17">
        <f>(((Table1[[#This Row],[launched_at]]/60)/60)/24)+DATE(1970,1,1)</f>
        <v>41914.100289351853</v>
      </c>
      <c r="U3323" s="17">
        <f>(((Table1[[#This Row],[deadline]]/60)/60)/24)+DATE(1970,1,1)</f>
        <v>41928.165972222225</v>
      </c>
    </row>
    <row r="3324" spans="1:21">
      <c r="A3324">
        <v>3322</v>
      </c>
      <c r="B3324" s="3" t="s">
        <v>3322</v>
      </c>
      <c r="C3324" s="3" t="s">
        <v>7432</v>
      </c>
      <c r="D3324" t="str" cm="1">
        <f t="array" ref="D33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24">
        <v>3300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 s="6">
        <f>Table1[[#This Row],[pledged]]/Table1[[#This Row],[goal]]</f>
        <v>1.0151515151515151</v>
      </c>
      <c r="Q3324" s="12">
        <f>Table1[[#This Row],[pledged]]/Table1[[#This Row],[backers_count]]</f>
        <v>145.65217391304347</v>
      </c>
      <c r="R3324" t="s">
        <v>8317</v>
      </c>
      <c r="S3324" t="s">
        <v>8318</v>
      </c>
      <c r="T3324" s="17">
        <f>(((Table1[[#This Row],[launched_at]]/60)/60)/24)+DATE(1970,1,1)</f>
        <v>42521.010370370372</v>
      </c>
      <c r="U3324" s="17">
        <f>(((Table1[[#This Row],[deadline]]/60)/60)/24)+DATE(1970,1,1)</f>
        <v>42543.163194444445</v>
      </c>
    </row>
    <row r="3325" spans="1:21">
      <c r="A3325">
        <v>3323</v>
      </c>
      <c r="B3325" s="3" t="s">
        <v>3323</v>
      </c>
      <c r="C3325" s="3" t="s">
        <v>7433</v>
      </c>
      <c r="D3325" t="str" cm="1">
        <f t="array" ref="D33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25">
        <v>1000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 s="6">
        <f>Table1[[#This Row],[pledged]]/Table1[[#This Row],[goal]]</f>
        <v>1.2589999999999999</v>
      </c>
      <c r="Q3325" s="12">
        <f>Table1[[#This Row],[pledged]]/Table1[[#This Row],[backers_count]]</f>
        <v>25.693877551020407</v>
      </c>
      <c r="R3325" t="s">
        <v>8317</v>
      </c>
      <c r="S3325" t="s">
        <v>8318</v>
      </c>
      <c r="T3325" s="17">
        <f>(((Table1[[#This Row],[launched_at]]/60)/60)/24)+DATE(1970,1,1)</f>
        <v>42608.36583333333</v>
      </c>
      <c r="U3325" s="17">
        <f>(((Table1[[#This Row],[deadline]]/60)/60)/24)+DATE(1970,1,1)</f>
        <v>42638.36583333333</v>
      </c>
    </row>
    <row r="3326" spans="1:21">
      <c r="A3326">
        <v>3324</v>
      </c>
      <c r="B3326" s="3" t="s">
        <v>3324</v>
      </c>
      <c r="C3326" s="3" t="s">
        <v>7434</v>
      </c>
      <c r="D3326" t="str" cm="1">
        <f t="array" ref="D33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26">
        <v>1500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 s="6">
        <f>Table1[[#This Row],[pledged]]/Table1[[#This Row],[goal]]</f>
        <v>1.0166666666666666</v>
      </c>
      <c r="Q3326" s="12">
        <f>Table1[[#This Row],[pledged]]/Table1[[#This Row],[backers_count]]</f>
        <v>152.5</v>
      </c>
      <c r="R3326" t="s">
        <v>8317</v>
      </c>
      <c r="S3326" t="s">
        <v>8318</v>
      </c>
      <c r="T3326" s="17">
        <f>(((Table1[[#This Row],[launched_at]]/60)/60)/24)+DATE(1970,1,1)</f>
        <v>42512.58321759259</v>
      </c>
      <c r="U3326" s="17">
        <f>(((Table1[[#This Row],[deadline]]/60)/60)/24)+DATE(1970,1,1)</f>
        <v>42526.58321759259</v>
      </c>
    </row>
    <row r="3327" spans="1:21">
      <c r="A3327">
        <v>3325</v>
      </c>
      <c r="B3327" s="3" t="s">
        <v>3325</v>
      </c>
      <c r="C3327" s="3" t="s">
        <v>7435</v>
      </c>
      <c r="D3327" t="str" cm="1">
        <f t="array" ref="D33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27">
        <v>400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 s="6">
        <f>Table1[[#This Row],[pledged]]/Table1[[#This Row],[goal]]</f>
        <v>1.125</v>
      </c>
      <c r="Q3327" s="12">
        <f>Table1[[#This Row],[pledged]]/Table1[[#This Row],[backers_count]]</f>
        <v>30</v>
      </c>
      <c r="R3327" t="s">
        <v>8317</v>
      </c>
      <c r="S3327" t="s">
        <v>8318</v>
      </c>
      <c r="T3327" s="17">
        <f>(((Table1[[#This Row],[launched_at]]/60)/60)/24)+DATE(1970,1,1)</f>
        <v>42064.785613425927</v>
      </c>
      <c r="U3327" s="17">
        <f>(((Table1[[#This Row],[deadline]]/60)/60)/24)+DATE(1970,1,1)</f>
        <v>42099.743946759263</v>
      </c>
    </row>
    <row r="3328" spans="1:21">
      <c r="A3328">
        <v>3326</v>
      </c>
      <c r="B3328" s="3" t="s">
        <v>3326</v>
      </c>
      <c r="C3328" s="3" t="s">
        <v>7436</v>
      </c>
      <c r="D3328" t="str" cm="1">
        <f t="array" ref="D33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328">
        <v>8000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 s="6">
        <f>Table1[[#This Row],[pledged]]/Table1[[#This Row],[goal]]</f>
        <v>1.0137499999999999</v>
      </c>
      <c r="Q3328" s="12">
        <f>Table1[[#This Row],[pledged]]/Table1[[#This Row],[backers_count]]</f>
        <v>142.28070175438597</v>
      </c>
      <c r="R3328" t="s">
        <v>8317</v>
      </c>
      <c r="S3328" t="s">
        <v>8318</v>
      </c>
      <c r="T3328" s="17">
        <f>(((Table1[[#This Row],[launched_at]]/60)/60)/24)+DATE(1970,1,1)</f>
        <v>42041.714178240742</v>
      </c>
      <c r="U3328" s="17">
        <f>(((Table1[[#This Row],[deadline]]/60)/60)/24)+DATE(1970,1,1)</f>
        <v>42071.67251157407</v>
      </c>
    </row>
    <row r="3329" spans="1:21">
      <c r="A3329">
        <v>3327</v>
      </c>
      <c r="B3329" s="3" t="s">
        <v>3327</v>
      </c>
      <c r="C3329" s="3" t="s">
        <v>7437</v>
      </c>
      <c r="D3329" t="str" cm="1">
        <f t="array" ref="D33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29">
        <v>800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 s="6">
        <f>Table1[[#This Row],[pledged]]/Table1[[#This Row],[goal]]</f>
        <v>1.0125</v>
      </c>
      <c r="Q3329" s="12">
        <f>Table1[[#This Row],[pledged]]/Table1[[#This Row],[backers_count]]</f>
        <v>24.545454545454547</v>
      </c>
      <c r="R3329" t="s">
        <v>8317</v>
      </c>
      <c r="S3329" t="s">
        <v>8318</v>
      </c>
      <c r="T3329" s="17">
        <f>(((Table1[[#This Row],[launched_at]]/60)/60)/24)+DATE(1970,1,1)</f>
        <v>42468.374606481477</v>
      </c>
      <c r="U3329" s="17">
        <f>(((Table1[[#This Row],[deadline]]/60)/60)/24)+DATE(1970,1,1)</f>
        <v>42498.374606481477</v>
      </c>
    </row>
    <row r="3330" spans="1:21">
      <c r="A3330">
        <v>3328</v>
      </c>
      <c r="B3330" s="3" t="s">
        <v>3328</v>
      </c>
      <c r="C3330" s="3" t="s">
        <v>7438</v>
      </c>
      <c r="D3330" t="str" cm="1">
        <f t="array" ref="D33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30">
        <v>1800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 s="6">
        <f>Table1[[#This Row],[pledged]]/Table1[[#This Row],[goal]]</f>
        <v>1.4638888888888888</v>
      </c>
      <c r="Q3330" s="12">
        <f>Table1[[#This Row],[pledged]]/Table1[[#This Row],[backers_count]]</f>
        <v>292.77777777777777</v>
      </c>
      <c r="R3330" t="s">
        <v>8317</v>
      </c>
      <c r="S3330" t="s">
        <v>8318</v>
      </c>
      <c r="T3330" s="17">
        <f>(((Table1[[#This Row],[launched_at]]/60)/60)/24)+DATE(1970,1,1)</f>
        <v>41822.57503472222</v>
      </c>
      <c r="U3330" s="17">
        <f>(((Table1[[#This Row],[deadline]]/60)/60)/24)+DATE(1970,1,1)</f>
        <v>41825.041666666664</v>
      </c>
    </row>
    <row r="3331" spans="1:21">
      <c r="A3331">
        <v>3329</v>
      </c>
      <c r="B3331" s="3" t="s">
        <v>3329</v>
      </c>
      <c r="C3331" s="3" t="s">
        <v>7439</v>
      </c>
      <c r="D3331" t="str" cm="1">
        <f t="array" ref="D33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31">
        <v>1000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 s="6">
        <f>Table1[[#This Row],[pledged]]/Table1[[#This Row],[goal]]</f>
        <v>1.1679999999999999</v>
      </c>
      <c r="Q3331" s="12">
        <f>Table1[[#This Row],[pledged]]/Table1[[#This Row],[backers_count]]</f>
        <v>44.92307692307692</v>
      </c>
      <c r="R3331" t="s">
        <v>8317</v>
      </c>
      <c r="S3331" t="s">
        <v>8318</v>
      </c>
      <c r="T3331" s="17">
        <f>(((Table1[[#This Row],[launched_at]]/60)/60)/24)+DATE(1970,1,1)</f>
        <v>41837.323009259257</v>
      </c>
      <c r="U3331" s="17">
        <f>(((Table1[[#This Row],[deadline]]/60)/60)/24)+DATE(1970,1,1)</f>
        <v>41847.958333333336</v>
      </c>
    </row>
    <row r="3332" spans="1:21">
      <c r="A3332">
        <v>3330</v>
      </c>
      <c r="B3332" s="3" t="s">
        <v>3330</v>
      </c>
      <c r="C3332" s="3" t="s">
        <v>7440</v>
      </c>
      <c r="D3332" t="str" cm="1">
        <f t="array" ref="D33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32">
        <v>1500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 s="6">
        <f>Table1[[#This Row],[pledged]]/Table1[[#This Row],[goal]]</f>
        <v>1.0626666666666666</v>
      </c>
      <c r="Q3332" s="12">
        <f>Table1[[#This Row],[pledged]]/Table1[[#This Row],[backers_count]]</f>
        <v>23.10144927536232</v>
      </c>
      <c r="R3332" t="s">
        <v>8317</v>
      </c>
      <c r="S3332" t="s">
        <v>8318</v>
      </c>
      <c r="T3332" s="17">
        <f>(((Table1[[#This Row],[launched_at]]/60)/60)/24)+DATE(1970,1,1)</f>
        <v>42065.887361111112</v>
      </c>
      <c r="U3332" s="17">
        <f>(((Table1[[#This Row],[deadline]]/60)/60)/24)+DATE(1970,1,1)</f>
        <v>42095.845694444448</v>
      </c>
    </row>
    <row r="3333" spans="1:21">
      <c r="A3333">
        <v>3331</v>
      </c>
      <c r="B3333" s="3" t="s">
        <v>3331</v>
      </c>
      <c r="C3333" s="3" t="s">
        <v>7441</v>
      </c>
      <c r="D3333" t="str" cm="1">
        <f t="array" ref="D33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333">
        <v>5000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 s="6">
        <f>Table1[[#This Row],[pledged]]/Table1[[#This Row],[goal]]</f>
        <v>1.0451999999999999</v>
      </c>
      <c r="Q3333" s="12">
        <f>Table1[[#This Row],[pledged]]/Table1[[#This Row],[backers_count]]</f>
        <v>80.400000000000006</v>
      </c>
      <c r="R3333" t="s">
        <v>8317</v>
      </c>
      <c r="S3333" t="s">
        <v>8318</v>
      </c>
      <c r="T3333" s="17">
        <f>(((Table1[[#This Row],[launched_at]]/60)/60)/24)+DATE(1970,1,1)</f>
        <v>42248.697754629626</v>
      </c>
      <c r="U3333" s="17">
        <f>(((Table1[[#This Row],[deadline]]/60)/60)/24)+DATE(1970,1,1)</f>
        <v>42283.697754629626</v>
      </c>
    </row>
    <row r="3334" spans="1:21">
      <c r="A3334">
        <v>3332</v>
      </c>
      <c r="B3334" s="3" t="s">
        <v>3332</v>
      </c>
      <c r="C3334" s="3" t="s">
        <v>7442</v>
      </c>
      <c r="D3334" t="str" cm="1">
        <f t="array" ref="D33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334">
        <v>6000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 s="6">
        <f>Table1[[#This Row],[pledged]]/Table1[[#This Row],[goal]]</f>
        <v>1</v>
      </c>
      <c r="Q3334" s="12">
        <f>Table1[[#This Row],[pledged]]/Table1[[#This Row],[backers_count]]</f>
        <v>72.289156626506028</v>
      </c>
      <c r="R3334" t="s">
        <v>8317</v>
      </c>
      <c r="S3334" t="s">
        <v>8318</v>
      </c>
      <c r="T3334" s="17">
        <f>(((Table1[[#This Row],[launched_at]]/60)/60)/24)+DATE(1970,1,1)</f>
        <v>41809.860300925924</v>
      </c>
      <c r="U3334" s="17">
        <f>(((Table1[[#This Row],[deadline]]/60)/60)/24)+DATE(1970,1,1)</f>
        <v>41839.860300925924</v>
      </c>
    </row>
    <row r="3335" spans="1:21">
      <c r="A3335">
        <v>3333</v>
      </c>
      <c r="B3335" s="3" t="s">
        <v>3333</v>
      </c>
      <c r="C3335" s="3" t="s">
        <v>7443</v>
      </c>
      <c r="D3335" t="str" cm="1">
        <f t="array" ref="D33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35">
        <v>3500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 s="6">
        <f>Table1[[#This Row],[pledged]]/Table1[[#This Row],[goal]]</f>
        <v>1.0457142857142858</v>
      </c>
      <c r="Q3335" s="12">
        <f>Table1[[#This Row],[pledged]]/Table1[[#This Row],[backers_count]]</f>
        <v>32.972972972972975</v>
      </c>
      <c r="R3335" t="s">
        <v>8317</v>
      </c>
      <c r="S3335" t="s">
        <v>8318</v>
      </c>
      <c r="T3335" s="17">
        <f>(((Table1[[#This Row],[launched_at]]/60)/60)/24)+DATE(1970,1,1)</f>
        <v>42148.676851851851</v>
      </c>
      <c r="U3335" s="17">
        <f>(((Table1[[#This Row],[deadline]]/60)/60)/24)+DATE(1970,1,1)</f>
        <v>42170.676851851851</v>
      </c>
    </row>
    <row r="3336" spans="1:21">
      <c r="A3336">
        <v>3334</v>
      </c>
      <c r="B3336" s="3" t="s">
        <v>3334</v>
      </c>
      <c r="C3336" s="3" t="s">
        <v>7444</v>
      </c>
      <c r="D3336" t="str" cm="1">
        <f t="array" ref="D33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36">
        <v>3871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 s="6">
        <f>Table1[[#This Row],[pledged]]/Table1[[#This Row],[goal]]</f>
        <v>1.3862051149573753</v>
      </c>
      <c r="Q3336" s="12">
        <f>Table1[[#This Row],[pledged]]/Table1[[#This Row],[backers_count]]</f>
        <v>116.65217391304348</v>
      </c>
      <c r="R3336" t="s">
        <v>8317</v>
      </c>
      <c r="S3336" t="s">
        <v>8318</v>
      </c>
      <c r="T3336" s="17">
        <f>(((Table1[[#This Row],[launched_at]]/60)/60)/24)+DATE(1970,1,1)</f>
        <v>42185.521087962959</v>
      </c>
      <c r="U3336" s="17">
        <f>(((Table1[[#This Row],[deadline]]/60)/60)/24)+DATE(1970,1,1)</f>
        <v>42215.521087962959</v>
      </c>
    </row>
    <row r="3337" spans="1:21">
      <c r="A3337">
        <v>3335</v>
      </c>
      <c r="B3337" s="3" t="s">
        <v>3335</v>
      </c>
      <c r="C3337" s="3" t="s">
        <v>7445</v>
      </c>
      <c r="D3337" t="str" cm="1">
        <f t="array" ref="D33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337">
        <v>5000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 s="6">
        <f>Table1[[#This Row],[pledged]]/Table1[[#This Row],[goal]]</f>
        <v>1.0032000000000001</v>
      </c>
      <c r="Q3337" s="12">
        <f>Table1[[#This Row],[pledged]]/Table1[[#This Row],[backers_count]]</f>
        <v>79.61904761904762</v>
      </c>
      <c r="R3337" t="s">
        <v>8317</v>
      </c>
      <c r="S3337" t="s">
        <v>8318</v>
      </c>
      <c r="T3337" s="17">
        <f>(((Table1[[#This Row],[launched_at]]/60)/60)/24)+DATE(1970,1,1)</f>
        <v>41827.674143518518</v>
      </c>
      <c r="U3337" s="17">
        <f>(((Table1[[#This Row],[deadline]]/60)/60)/24)+DATE(1970,1,1)</f>
        <v>41854.958333333336</v>
      </c>
    </row>
    <row r="3338" spans="1:21">
      <c r="A3338">
        <v>3336</v>
      </c>
      <c r="B3338" s="3" t="s">
        <v>3336</v>
      </c>
      <c r="C3338" s="3" t="s">
        <v>7446</v>
      </c>
      <c r="D3338" t="str" cm="1">
        <f t="array" ref="D33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38">
        <v>250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 s="6">
        <f>Table1[[#This Row],[pledged]]/Table1[[#This Row],[goal]]</f>
        <v>1</v>
      </c>
      <c r="Q3338" s="12">
        <f>Table1[[#This Row],[pledged]]/Table1[[#This Row],[backers_count]]</f>
        <v>27.777777777777779</v>
      </c>
      <c r="R3338" t="s">
        <v>8317</v>
      </c>
      <c r="S3338" t="s">
        <v>8318</v>
      </c>
      <c r="T3338" s="17">
        <f>(((Table1[[#This Row],[launched_at]]/60)/60)/24)+DATE(1970,1,1)</f>
        <v>42437.398680555561</v>
      </c>
      <c r="U3338" s="17">
        <f>(((Table1[[#This Row],[deadline]]/60)/60)/24)+DATE(1970,1,1)</f>
        <v>42465.35701388889</v>
      </c>
    </row>
    <row r="3339" spans="1:21">
      <c r="A3339">
        <v>3337</v>
      </c>
      <c r="B3339" s="3" t="s">
        <v>3337</v>
      </c>
      <c r="C3339" s="3" t="s">
        <v>7447</v>
      </c>
      <c r="D3339" t="str" cm="1">
        <f t="array" ref="D33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39">
        <v>2500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 s="6">
        <f>Table1[[#This Row],[pledged]]/Table1[[#This Row],[goal]]</f>
        <v>1.1020000000000001</v>
      </c>
      <c r="Q3339" s="12">
        <f>Table1[[#This Row],[pledged]]/Table1[[#This Row],[backers_count]]</f>
        <v>81.029411764705884</v>
      </c>
      <c r="R3339" t="s">
        <v>8317</v>
      </c>
      <c r="S3339" t="s">
        <v>8318</v>
      </c>
      <c r="T3339" s="17">
        <f>(((Table1[[#This Row],[launched_at]]/60)/60)/24)+DATE(1970,1,1)</f>
        <v>41901.282025462962</v>
      </c>
      <c r="U3339" s="17">
        <f>(((Table1[[#This Row],[deadline]]/60)/60)/24)+DATE(1970,1,1)</f>
        <v>41922.875</v>
      </c>
    </row>
    <row r="3340" spans="1:21">
      <c r="A3340">
        <v>3338</v>
      </c>
      <c r="B3340" s="3" t="s">
        <v>3338</v>
      </c>
      <c r="C3340" s="3" t="s">
        <v>7448</v>
      </c>
      <c r="D3340" t="str" cm="1">
        <f t="array" ref="D33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340">
        <v>15000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 s="6">
        <f>Table1[[#This Row],[pledged]]/Table1[[#This Row],[goal]]</f>
        <v>1.0218</v>
      </c>
      <c r="Q3340" s="12">
        <f>Table1[[#This Row],[pledged]]/Table1[[#This Row],[backers_count]]</f>
        <v>136.84821428571428</v>
      </c>
      <c r="R3340" t="s">
        <v>8317</v>
      </c>
      <c r="S3340" t="s">
        <v>8318</v>
      </c>
      <c r="T3340" s="17">
        <f>(((Table1[[#This Row],[launched_at]]/60)/60)/24)+DATE(1970,1,1)</f>
        <v>42769.574999999997</v>
      </c>
      <c r="U3340" s="17">
        <f>(((Table1[[#This Row],[deadline]]/60)/60)/24)+DATE(1970,1,1)</f>
        <v>42790.574999999997</v>
      </c>
    </row>
    <row r="3341" spans="1:21">
      <c r="A3341">
        <v>3339</v>
      </c>
      <c r="B3341" s="3" t="s">
        <v>3339</v>
      </c>
      <c r="C3341" s="3" t="s">
        <v>7449</v>
      </c>
      <c r="D3341" t="str" cm="1">
        <f t="array" ref="D33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341">
        <v>8000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 s="6">
        <f>Table1[[#This Row],[pledged]]/Table1[[#This Row],[goal]]</f>
        <v>1.0435000000000001</v>
      </c>
      <c r="Q3341" s="12">
        <f>Table1[[#This Row],[pledged]]/Table1[[#This Row],[backers_count]]</f>
        <v>177.61702127659575</v>
      </c>
      <c r="R3341" t="s">
        <v>8317</v>
      </c>
      <c r="S3341" t="s">
        <v>8318</v>
      </c>
      <c r="T3341" s="17">
        <f>(((Table1[[#This Row],[launched_at]]/60)/60)/24)+DATE(1970,1,1)</f>
        <v>42549.665717592594</v>
      </c>
      <c r="U3341" s="17">
        <f>(((Table1[[#This Row],[deadline]]/60)/60)/24)+DATE(1970,1,1)</f>
        <v>42579.665717592594</v>
      </c>
    </row>
    <row r="3342" spans="1:21">
      <c r="A3342">
        <v>3340</v>
      </c>
      <c r="B3342" s="3" t="s">
        <v>3340</v>
      </c>
      <c r="C3342" s="3" t="s">
        <v>7450</v>
      </c>
      <c r="D3342" t="str" cm="1">
        <f t="array" ref="D33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42">
        <v>3000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 s="6">
        <f>Table1[[#This Row],[pledged]]/Table1[[#This Row],[goal]]</f>
        <v>1.3816666666666666</v>
      </c>
      <c r="Q3342" s="12">
        <f>Table1[[#This Row],[pledged]]/Table1[[#This Row],[backers_count]]</f>
        <v>109.07894736842105</v>
      </c>
      <c r="R3342" t="s">
        <v>8317</v>
      </c>
      <c r="S3342" t="s">
        <v>8318</v>
      </c>
      <c r="T3342" s="17">
        <f>(((Table1[[#This Row],[launched_at]]/60)/60)/24)+DATE(1970,1,1)</f>
        <v>42685.974004629628</v>
      </c>
      <c r="U3342" s="17">
        <f>(((Table1[[#This Row],[deadline]]/60)/60)/24)+DATE(1970,1,1)</f>
        <v>42710.974004629628</v>
      </c>
    </row>
    <row r="3343" spans="1:21">
      <c r="A3343">
        <v>3341</v>
      </c>
      <c r="B3343" s="3" t="s">
        <v>3341</v>
      </c>
      <c r="C3343" s="3" t="s">
        <v>7451</v>
      </c>
      <c r="D3343" t="str" cm="1">
        <f t="array" ref="D33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43">
        <v>3350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 s="6">
        <f>Table1[[#This Row],[pledged]]/Table1[[#This Row],[goal]]</f>
        <v>1</v>
      </c>
      <c r="Q3343" s="12">
        <f>Table1[[#This Row],[pledged]]/Table1[[#This Row],[backers_count]]</f>
        <v>119.64285714285714</v>
      </c>
      <c r="R3343" t="s">
        <v>8317</v>
      </c>
      <c r="S3343" t="s">
        <v>8318</v>
      </c>
      <c r="T3343" s="17">
        <f>(((Table1[[#This Row],[launched_at]]/60)/60)/24)+DATE(1970,1,1)</f>
        <v>42510.798854166671</v>
      </c>
      <c r="U3343" s="17">
        <f>(((Table1[[#This Row],[deadline]]/60)/60)/24)+DATE(1970,1,1)</f>
        <v>42533.708333333328</v>
      </c>
    </row>
    <row r="3344" spans="1:21">
      <c r="A3344">
        <v>3342</v>
      </c>
      <c r="B3344" s="3" t="s">
        <v>3342</v>
      </c>
      <c r="C3344" s="3" t="s">
        <v>7452</v>
      </c>
      <c r="D3344" t="str" cm="1">
        <f t="array" ref="D33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344">
        <v>6000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 s="6">
        <f>Table1[[#This Row],[pledged]]/Table1[[#This Row],[goal]]</f>
        <v>1.0166666666666666</v>
      </c>
      <c r="Q3344" s="12">
        <f>Table1[[#This Row],[pledged]]/Table1[[#This Row],[backers_count]]</f>
        <v>78.205128205128204</v>
      </c>
      <c r="R3344" t="s">
        <v>8317</v>
      </c>
      <c r="S3344" t="s">
        <v>8318</v>
      </c>
      <c r="T3344" s="17">
        <f>(((Table1[[#This Row],[launched_at]]/60)/60)/24)+DATE(1970,1,1)</f>
        <v>42062.296412037031</v>
      </c>
      <c r="U3344" s="17">
        <f>(((Table1[[#This Row],[deadline]]/60)/60)/24)+DATE(1970,1,1)</f>
        <v>42095.207638888889</v>
      </c>
    </row>
    <row r="3345" spans="1:21">
      <c r="A3345">
        <v>3343</v>
      </c>
      <c r="B3345" s="3" t="s">
        <v>3343</v>
      </c>
      <c r="C3345" s="3" t="s">
        <v>7453</v>
      </c>
      <c r="D3345" t="str" cm="1">
        <f t="array" ref="D33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45">
        <v>700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 s="6">
        <f>Table1[[#This Row],[pledged]]/Table1[[#This Row],[goal]]</f>
        <v>1.7142857142857142</v>
      </c>
      <c r="Q3345" s="12">
        <f>Table1[[#This Row],[pledged]]/Table1[[#This Row],[backers_count]]</f>
        <v>52.173913043478258</v>
      </c>
      <c r="R3345" t="s">
        <v>8317</v>
      </c>
      <c r="S3345" t="s">
        <v>8318</v>
      </c>
      <c r="T3345" s="17">
        <f>(((Table1[[#This Row],[launched_at]]/60)/60)/24)+DATE(1970,1,1)</f>
        <v>42452.916481481487</v>
      </c>
      <c r="U3345" s="17">
        <f>(((Table1[[#This Row],[deadline]]/60)/60)/24)+DATE(1970,1,1)</f>
        <v>42473.554166666669</v>
      </c>
    </row>
    <row r="3346" spans="1:21">
      <c r="A3346">
        <v>3344</v>
      </c>
      <c r="B3346" s="3" t="s">
        <v>3344</v>
      </c>
      <c r="C3346" s="3" t="s">
        <v>7454</v>
      </c>
      <c r="D3346" t="str" cm="1">
        <f t="array" ref="D33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46">
        <v>4500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 s="6">
        <f>Table1[[#This Row],[pledged]]/Table1[[#This Row],[goal]]</f>
        <v>1.0144444444444445</v>
      </c>
      <c r="Q3346" s="12">
        <f>Table1[[#This Row],[pledged]]/Table1[[#This Row],[backers_count]]</f>
        <v>114.125</v>
      </c>
      <c r="R3346" t="s">
        <v>8317</v>
      </c>
      <c r="S3346" t="s">
        <v>8318</v>
      </c>
      <c r="T3346" s="17">
        <f>(((Table1[[#This Row],[launched_at]]/60)/60)/24)+DATE(1970,1,1)</f>
        <v>41851.200150462959</v>
      </c>
      <c r="U3346" s="17">
        <f>(((Table1[[#This Row],[deadline]]/60)/60)/24)+DATE(1970,1,1)</f>
        <v>41881.200150462959</v>
      </c>
    </row>
    <row r="3347" spans="1:21">
      <c r="A3347">
        <v>3345</v>
      </c>
      <c r="B3347" s="3" t="s">
        <v>3345</v>
      </c>
      <c r="C3347" s="3" t="s">
        <v>7455</v>
      </c>
      <c r="D3347" t="str" cm="1">
        <f t="array" ref="D33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47">
        <v>500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 s="6">
        <f>Table1[[#This Row],[pledged]]/Table1[[#This Row],[goal]]</f>
        <v>1.3</v>
      </c>
      <c r="Q3347" s="12">
        <f>Table1[[#This Row],[pledged]]/Table1[[#This Row],[backers_count]]</f>
        <v>50</v>
      </c>
      <c r="R3347" t="s">
        <v>8317</v>
      </c>
      <c r="S3347" t="s">
        <v>8318</v>
      </c>
      <c r="T3347" s="17">
        <f>(((Table1[[#This Row],[launched_at]]/60)/60)/24)+DATE(1970,1,1)</f>
        <v>42053.106111111112</v>
      </c>
      <c r="U3347" s="17">
        <f>(((Table1[[#This Row],[deadline]]/60)/60)/24)+DATE(1970,1,1)</f>
        <v>42112.025694444441</v>
      </c>
    </row>
    <row r="3348" spans="1:21">
      <c r="A3348">
        <v>3346</v>
      </c>
      <c r="B3348" s="3" t="s">
        <v>3346</v>
      </c>
      <c r="C3348" s="3" t="s">
        <v>7456</v>
      </c>
      <c r="D3348" t="str" cm="1">
        <f t="array" ref="D33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48">
        <v>1500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 s="6">
        <f>Table1[[#This Row],[pledged]]/Table1[[#This Row],[goal]]</f>
        <v>1.1000000000000001</v>
      </c>
      <c r="Q3348" s="12">
        <f>Table1[[#This Row],[pledged]]/Table1[[#This Row],[backers_count]]</f>
        <v>91.666666666666671</v>
      </c>
      <c r="R3348" t="s">
        <v>8317</v>
      </c>
      <c r="S3348" t="s">
        <v>8318</v>
      </c>
      <c r="T3348" s="17">
        <f>(((Table1[[#This Row],[launched_at]]/60)/60)/24)+DATE(1970,1,1)</f>
        <v>42054.024421296301</v>
      </c>
      <c r="U3348" s="17">
        <f>(((Table1[[#This Row],[deadline]]/60)/60)/24)+DATE(1970,1,1)</f>
        <v>42061.024421296301</v>
      </c>
    </row>
    <row r="3349" spans="1:21">
      <c r="A3349">
        <v>3347</v>
      </c>
      <c r="B3349" s="3" t="s">
        <v>3347</v>
      </c>
      <c r="C3349" s="3" t="s">
        <v>7457</v>
      </c>
      <c r="D3349" t="str" cm="1">
        <f t="array" ref="D33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49">
        <v>2000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 s="6">
        <f>Table1[[#This Row],[pledged]]/Table1[[#This Row],[goal]]</f>
        <v>1.1944999999999999</v>
      </c>
      <c r="Q3349" s="12">
        <f>Table1[[#This Row],[pledged]]/Table1[[#This Row],[backers_count]]</f>
        <v>108.59090909090909</v>
      </c>
      <c r="R3349" t="s">
        <v>8317</v>
      </c>
      <c r="S3349" t="s">
        <v>8318</v>
      </c>
      <c r="T3349" s="17">
        <f>(((Table1[[#This Row],[launched_at]]/60)/60)/24)+DATE(1970,1,1)</f>
        <v>42484.551550925928</v>
      </c>
      <c r="U3349" s="17">
        <f>(((Table1[[#This Row],[deadline]]/60)/60)/24)+DATE(1970,1,1)</f>
        <v>42498.875</v>
      </c>
    </row>
    <row r="3350" spans="1:21">
      <c r="A3350">
        <v>3348</v>
      </c>
      <c r="B3350" s="3" t="s">
        <v>3266</v>
      </c>
      <c r="C3350" s="3" t="s">
        <v>7458</v>
      </c>
      <c r="D3350" t="str" cm="1">
        <f t="array" ref="D33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350">
        <v>5500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 s="6">
        <f>Table1[[#This Row],[pledged]]/Table1[[#This Row],[goal]]</f>
        <v>1.002909090909091</v>
      </c>
      <c r="Q3350" s="12">
        <f>Table1[[#This Row],[pledged]]/Table1[[#This Row],[backers_count]]</f>
        <v>69.822784810126578</v>
      </c>
      <c r="R3350" t="s">
        <v>8317</v>
      </c>
      <c r="S3350" t="s">
        <v>8318</v>
      </c>
      <c r="T3350" s="17">
        <f>(((Table1[[#This Row],[launched_at]]/60)/60)/24)+DATE(1970,1,1)</f>
        <v>42466.558796296296</v>
      </c>
      <c r="U3350" s="17">
        <f>(((Table1[[#This Row],[deadline]]/60)/60)/24)+DATE(1970,1,1)</f>
        <v>42490.165972222225</v>
      </c>
    </row>
    <row r="3351" spans="1:21">
      <c r="A3351">
        <v>3349</v>
      </c>
      <c r="B3351" s="3" t="s">
        <v>3348</v>
      </c>
      <c r="C3351" s="3" t="s">
        <v>7459</v>
      </c>
      <c r="D3351" t="str" cm="1">
        <f t="array" ref="D33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51">
        <v>1000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 s="6">
        <f>Table1[[#This Row],[pledged]]/Table1[[#This Row],[goal]]</f>
        <v>1.534</v>
      </c>
      <c r="Q3351" s="12">
        <f>Table1[[#This Row],[pledged]]/Table1[[#This Row],[backers_count]]</f>
        <v>109.57142857142857</v>
      </c>
      <c r="R3351" t="s">
        <v>8317</v>
      </c>
      <c r="S3351" t="s">
        <v>8318</v>
      </c>
      <c r="T3351" s="17">
        <f>(((Table1[[#This Row],[launched_at]]/60)/60)/24)+DATE(1970,1,1)</f>
        <v>42513.110787037032</v>
      </c>
      <c r="U3351" s="17">
        <f>(((Table1[[#This Row],[deadline]]/60)/60)/24)+DATE(1970,1,1)</f>
        <v>42534.708333333328</v>
      </c>
    </row>
    <row r="3352" spans="1:21">
      <c r="A3352">
        <v>3350</v>
      </c>
      <c r="B3352" s="3" t="s">
        <v>3349</v>
      </c>
      <c r="C3352" s="3" t="s">
        <v>7460</v>
      </c>
      <c r="D3352" t="str" cm="1">
        <f t="array" ref="D33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52">
        <v>3500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 s="6">
        <f>Table1[[#This Row],[pledged]]/Table1[[#This Row],[goal]]</f>
        <v>1.0442857142857143</v>
      </c>
      <c r="Q3352" s="12">
        <f>Table1[[#This Row],[pledged]]/Table1[[#This Row],[backers_count]]</f>
        <v>71.666666666666671</v>
      </c>
      <c r="R3352" t="s">
        <v>8317</v>
      </c>
      <c r="S3352" t="s">
        <v>8318</v>
      </c>
      <c r="T3352" s="17">
        <f>(((Table1[[#This Row],[launched_at]]/60)/60)/24)+DATE(1970,1,1)</f>
        <v>42302.701516203699</v>
      </c>
      <c r="U3352" s="17">
        <f>(((Table1[[#This Row],[deadline]]/60)/60)/24)+DATE(1970,1,1)</f>
        <v>42337.958333333328</v>
      </c>
    </row>
    <row r="3353" spans="1:21">
      <c r="A3353">
        <v>3351</v>
      </c>
      <c r="B3353" s="3" t="s">
        <v>3350</v>
      </c>
      <c r="C3353" s="3" t="s">
        <v>7461</v>
      </c>
      <c r="D3353" t="str" cm="1">
        <f t="array" ref="D33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353">
        <v>5000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 s="6">
        <f>Table1[[#This Row],[pledged]]/Table1[[#This Row],[goal]]</f>
        <v>1.0109999999999999</v>
      </c>
      <c r="Q3353" s="12">
        <f>Table1[[#This Row],[pledged]]/Table1[[#This Row],[backers_count]]</f>
        <v>93.611111111111114</v>
      </c>
      <c r="R3353" t="s">
        <v>8317</v>
      </c>
      <c r="S3353" t="s">
        <v>8318</v>
      </c>
      <c r="T3353" s="17">
        <f>(((Table1[[#This Row],[launched_at]]/60)/60)/24)+DATE(1970,1,1)</f>
        <v>41806.395428240743</v>
      </c>
      <c r="U3353" s="17">
        <f>(((Table1[[#This Row],[deadline]]/60)/60)/24)+DATE(1970,1,1)</f>
        <v>41843.458333333336</v>
      </c>
    </row>
    <row r="3354" spans="1:21">
      <c r="A3354">
        <v>3352</v>
      </c>
      <c r="B3354" s="3" t="s">
        <v>3351</v>
      </c>
      <c r="C3354" s="3" t="s">
        <v>7462</v>
      </c>
      <c r="D3354" t="str" cm="1">
        <f t="array" ref="D33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354">
        <v>5000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 s="6">
        <f>Table1[[#This Row],[pledged]]/Table1[[#This Row],[goal]]</f>
        <v>1.0751999999999999</v>
      </c>
      <c r="Q3354" s="12">
        <f>Table1[[#This Row],[pledged]]/Table1[[#This Row],[backers_count]]</f>
        <v>76.8</v>
      </c>
      <c r="R3354" t="s">
        <v>8317</v>
      </c>
      <c r="S3354" t="s">
        <v>8318</v>
      </c>
      <c r="T3354" s="17">
        <f>(((Table1[[#This Row],[launched_at]]/60)/60)/24)+DATE(1970,1,1)</f>
        <v>42495.992800925931</v>
      </c>
      <c r="U3354" s="17">
        <f>(((Table1[[#This Row],[deadline]]/60)/60)/24)+DATE(1970,1,1)</f>
        <v>42552.958333333328</v>
      </c>
    </row>
    <row r="3355" spans="1:21">
      <c r="A3355">
        <v>3353</v>
      </c>
      <c r="B3355" s="3" t="s">
        <v>3352</v>
      </c>
      <c r="C3355" s="3" t="s">
        <v>7463</v>
      </c>
      <c r="D3355" t="str" cm="1">
        <f t="array" ref="D33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55">
        <v>500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 s="6">
        <f>Table1[[#This Row],[pledged]]/Table1[[#This Row],[goal]]</f>
        <v>3.15</v>
      </c>
      <c r="Q3355" s="12">
        <f>Table1[[#This Row],[pledged]]/Table1[[#This Row],[backers_count]]</f>
        <v>35.795454545454547</v>
      </c>
      <c r="R3355" t="s">
        <v>8317</v>
      </c>
      <c r="S3355" t="s">
        <v>8318</v>
      </c>
      <c r="T3355" s="17">
        <f>(((Table1[[#This Row],[launched_at]]/60)/60)/24)+DATE(1970,1,1)</f>
        <v>42479.432291666672</v>
      </c>
      <c r="U3355" s="17">
        <f>(((Table1[[#This Row],[deadline]]/60)/60)/24)+DATE(1970,1,1)</f>
        <v>42492.958333333328</v>
      </c>
    </row>
    <row r="3356" spans="1:21">
      <c r="A3356">
        <v>3354</v>
      </c>
      <c r="B3356" s="3" t="s">
        <v>3353</v>
      </c>
      <c r="C3356" s="3" t="s">
        <v>7464</v>
      </c>
      <c r="D3356" t="str" cm="1">
        <f t="array" ref="D33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56">
        <v>3000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 s="6">
        <f>Table1[[#This Row],[pledged]]/Table1[[#This Row],[goal]]</f>
        <v>1.0193333333333334</v>
      </c>
      <c r="Q3356" s="12">
        <f>Table1[[#This Row],[pledged]]/Table1[[#This Row],[backers_count]]</f>
        <v>55.6</v>
      </c>
      <c r="R3356" t="s">
        <v>8317</v>
      </c>
      <c r="S3356" t="s">
        <v>8318</v>
      </c>
      <c r="T3356" s="17">
        <f>(((Table1[[#This Row],[launched_at]]/60)/60)/24)+DATE(1970,1,1)</f>
        <v>42270.7269212963</v>
      </c>
      <c r="U3356" s="17">
        <f>(((Table1[[#This Row],[deadline]]/60)/60)/24)+DATE(1970,1,1)</f>
        <v>42306.167361111111</v>
      </c>
    </row>
    <row r="3357" spans="1:21">
      <c r="A3357">
        <v>3355</v>
      </c>
      <c r="B3357" s="3" t="s">
        <v>3354</v>
      </c>
      <c r="C3357" s="3" t="s">
        <v>7465</v>
      </c>
      <c r="D3357" t="str" cm="1">
        <f t="array" ref="D33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57">
        <v>1750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 s="6">
        <f>Table1[[#This Row],[pledged]]/Table1[[#This Row],[goal]]</f>
        <v>1.2628571428571429</v>
      </c>
      <c r="Q3357" s="12">
        <f>Table1[[#This Row],[pledged]]/Table1[[#This Row],[backers_count]]</f>
        <v>147.33333333333334</v>
      </c>
      <c r="R3357" t="s">
        <v>8317</v>
      </c>
      <c r="S3357" t="s">
        <v>8318</v>
      </c>
      <c r="T3357" s="17">
        <f>(((Table1[[#This Row],[launched_at]]/60)/60)/24)+DATE(1970,1,1)</f>
        <v>42489.619525462964</v>
      </c>
      <c r="U3357" s="17">
        <f>(((Table1[[#This Row],[deadline]]/60)/60)/24)+DATE(1970,1,1)</f>
        <v>42500.470138888893</v>
      </c>
    </row>
    <row r="3358" spans="1:21">
      <c r="A3358">
        <v>3356</v>
      </c>
      <c r="B3358" s="3" t="s">
        <v>3355</v>
      </c>
      <c r="C3358" s="3" t="s">
        <v>7466</v>
      </c>
      <c r="D3358" t="str" cm="1">
        <f t="array" ref="D33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58">
        <v>1500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 s="6">
        <f>Table1[[#This Row],[pledged]]/Table1[[#This Row],[goal]]</f>
        <v>1.014</v>
      </c>
      <c r="Q3358" s="12">
        <f>Table1[[#This Row],[pledged]]/Table1[[#This Row],[backers_count]]</f>
        <v>56.333333333333336</v>
      </c>
      <c r="R3358" t="s">
        <v>8317</v>
      </c>
      <c r="S3358" t="s">
        <v>8318</v>
      </c>
      <c r="T3358" s="17">
        <f>(((Table1[[#This Row],[launched_at]]/60)/60)/24)+DATE(1970,1,1)</f>
        <v>42536.815648148149</v>
      </c>
      <c r="U3358" s="17">
        <f>(((Table1[[#This Row],[deadline]]/60)/60)/24)+DATE(1970,1,1)</f>
        <v>42566.815648148149</v>
      </c>
    </row>
    <row r="3359" spans="1:21">
      <c r="A3359">
        <v>3357</v>
      </c>
      <c r="B3359" s="3" t="s">
        <v>3356</v>
      </c>
      <c r="C3359" s="3" t="s">
        <v>7467</v>
      </c>
      <c r="D3359" t="str" cm="1">
        <f t="array" ref="D33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59">
        <v>2000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 s="6">
        <f>Table1[[#This Row],[pledged]]/Table1[[#This Row],[goal]]</f>
        <v>1.01</v>
      </c>
      <c r="Q3359" s="12">
        <f>Table1[[#This Row],[pledged]]/Table1[[#This Row],[backers_count]]</f>
        <v>96.19047619047619</v>
      </c>
      <c r="R3359" t="s">
        <v>8317</v>
      </c>
      <c r="S3359" t="s">
        <v>8318</v>
      </c>
      <c r="T3359" s="17">
        <f>(((Table1[[#This Row],[launched_at]]/60)/60)/24)+DATE(1970,1,1)</f>
        <v>41822.417939814812</v>
      </c>
      <c r="U3359" s="17">
        <f>(((Table1[[#This Row],[deadline]]/60)/60)/24)+DATE(1970,1,1)</f>
        <v>41852.417939814812</v>
      </c>
    </row>
    <row r="3360" spans="1:21">
      <c r="A3360">
        <v>3358</v>
      </c>
      <c r="B3360" s="3" t="s">
        <v>3357</v>
      </c>
      <c r="C3360" s="3" t="s">
        <v>7468</v>
      </c>
      <c r="D3360" t="str" cm="1">
        <f t="array" ref="D33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360">
        <v>10000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 s="6">
        <f>Table1[[#This Row],[pledged]]/Table1[[#This Row],[goal]]</f>
        <v>1.0299</v>
      </c>
      <c r="Q3360" s="12">
        <f>Table1[[#This Row],[pledged]]/Table1[[#This Row],[backers_count]]</f>
        <v>63.574074074074076</v>
      </c>
      <c r="R3360" t="s">
        <v>8317</v>
      </c>
      <c r="S3360" t="s">
        <v>8318</v>
      </c>
      <c r="T3360" s="17">
        <f>(((Table1[[#This Row],[launched_at]]/60)/60)/24)+DATE(1970,1,1)</f>
        <v>41932.311099537037</v>
      </c>
      <c r="U3360" s="17">
        <f>(((Table1[[#This Row],[deadline]]/60)/60)/24)+DATE(1970,1,1)</f>
        <v>41962.352766203709</v>
      </c>
    </row>
    <row r="3361" spans="1:21">
      <c r="A3361">
        <v>3359</v>
      </c>
      <c r="B3361" s="3" t="s">
        <v>3358</v>
      </c>
      <c r="C3361" s="3" t="s">
        <v>7469</v>
      </c>
      <c r="D3361" t="str" cm="1">
        <f t="array" ref="D33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61">
        <v>4000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 s="6">
        <f>Table1[[#This Row],[pledged]]/Table1[[#This Row],[goal]]</f>
        <v>1.0625</v>
      </c>
      <c r="Q3361" s="12">
        <f>Table1[[#This Row],[pledged]]/Table1[[#This Row],[backers_count]]</f>
        <v>184.78260869565219</v>
      </c>
      <c r="R3361" t="s">
        <v>8317</v>
      </c>
      <c r="S3361" t="s">
        <v>8318</v>
      </c>
      <c r="T3361" s="17">
        <f>(((Table1[[#This Row],[launched_at]]/60)/60)/24)+DATE(1970,1,1)</f>
        <v>42746.057106481487</v>
      </c>
      <c r="U3361" s="17">
        <f>(((Table1[[#This Row],[deadline]]/60)/60)/24)+DATE(1970,1,1)</f>
        <v>42791.057106481487</v>
      </c>
    </row>
    <row r="3362" spans="1:21">
      <c r="A3362">
        <v>3360</v>
      </c>
      <c r="B3362" s="3" t="s">
        <v>3359</v>
      </c>
      <c r="C3362" s="3" t="s">
        <v>7470</v>
      </c>
      <c r="D3362" t="str" cm="1">
        <f t="array" ref="D33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362">
        <v>9000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 s="6">
        <f>Table1[[#This Row],[pledged]]/Table1[[#This Row],[goal]]</f>
        <v>1.0137777777777779</v>
      </c>
      <c r="Q3362" s="12">
        <f>Table1[[#This Row],[pledged]]/Table1[[#This Row],[backers_count]]</f>
        <v>126.72222222222223</v>
      </c>
      <c r="R3362" t="s">
        <v>8317</v>
      </c>
      <c r="S3362" t="s">
        <v>8318</v>
      </c>
      <c r="T3362" s="17">
        <f>(((Table1[[#This Row],[launched_at]]/60)/60)/24)+DATE(1970,1,1)</f>
        <v>42697.082673611112</v>
      </c>
      <c r="U3362" s="17">
        <f>(((Table1[[#This Row],[deadline]]/60)/60)/24)+DATE(1970,1,1)</f>
        <v>42718.665972222225</v>
      </c>
    </row>
    <row r="3363" spans="1:21">
      <c r="A3363">
        <v>3361</v>
      </c>
      <c r="B3363" s="3" t="s">
        <v>3360</v>
      </c>
      <c r="C3363" s="3" t="s">
        <v>7471</v>
      </c>
      <c r="D3363" t="str" cm="1">
        <f t="array" ref="D33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363">
        <v>5000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 s="6">
        <f>Table1[[#This Row],[pledged]]/Table1[[#This Row],[goal]]</f>
        <v>1.1346000000000001</v>
      </c>
      <c r="Q3363" s="12">
        <f>Table1[[#This Row],[pledged]]/Table1[[#This Row],[backers_count]]</f>
        <v>83.42647058823529</v>
      </c>
      <c r="R3363" t="s">
        <v>8317</v>
      </c>
      <c r="S3363" t="s">
        <v>8318</v>
      </c>
      <c r="T3363" s="17">
        <f>(((Table1[[#This Row],[launched_at]]/60)/60)/24)+DATE(1970,1,1)</f>
        <v>41866.025347222225</v>
      </c>
      <c r="U3363" s="17">
        <f>(((Table1[[#This Row],[deadline]]/60)/60)/24)+DATE(1970,1,1)</f>
        <v>41883.665972222225</v>
      </c>
    </row>
    <row r="3364" spans="1:21">
      <c r="A3364">
        <v>3362</v>
      </c>
      <c r="B3364" s="3" t="s">
        <v>3361</v>
      </c>
      <c r="C3364" s="3" t="s">
        <v>7472</v>
      </c>
      <c r="D3364" t="str" cm="1">
        <f t="array" ref="D33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64">
        <v>500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 s="6">
        <f>Table1[[#This Row],[pledged]]/Table1[[#This Row],[goal]]</f>
        <v>2.1800000000000002</v>
      </c>
      <c r="Q3364" s="12">
        <f>Table1[[#This Row],[pledged]]/Table1[[#This Row],[backers_count]]</f>
        <v>54.5</v>
      </c>
      <c r="R3364" t="s">
        <v>8317</v>
      </c>
      <c r="S3364" t="s">
        <v>8318</v>
      </c>
      <c r="T3364" s="17">
        <f>(((Table1[[#This Row],[launched_at]]/60)/60)/24)+DATE(1970,1,1)</f>
        <v>42056.091631944444</v>
      </c>
      <c r="U3364" s="17">
        <f>(((Table1[[#This Row],[deadline]]/60)/60)/24)+DATE(1970,1,1)</f>
        <v>42070.204861111109</v>
      </c>
    </row>
    <row r="3365" spans="1:21">
      <c r="A3365">
        <v>3363</v>
      </c>
      <c r="B3365" s="3" t="s">
        <v>3362</v>
      </c>
      <c r="C3365" s="3" t="s">
        <v>7473</v>
      </c>
      <c r="D3365" t="str" cm="1">
        <f t="array" ref="D33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365">
        <v>7750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 s="6">
        <f>Table1[[#This Row],[pledged]]/Table1[[#This Row],[goal]]</f>
        <v>1.0141935483870967</v>
      </c>
      <c r="Q3365" s="12">
        <f>Table1[[#This Row],[pledged]]/Table1[[#This Row],[backers_count]]</f>
        <v>302.30769230769232</v>
      </c>
      <c r="R3365" t="s">
        <v>8317</v>
      </c>
      <c r="S3365" t="s">
        <v>8318</v>
      </c>
      <c r="T3365" s="17">
        <f>(((Table1[[#This Row],[launched_at]]/60)/60)/24)+DATE(1970,1,1)</f>
        <v>41851.771354166667</v>
      </c>
      <c r="U3365" s="17">
        <f>(((Table1[[#This Row],[deadline]]/60)/60)/24)+DATE(1970,1,1)</f>
        <v>41870.666666666664</v>
      </c>
    </row>
    <row r="3366" spans="1:21">
      <c r="A3366">
        <v>3364</v>
      </c>
      <c r="B3366" s="3" t="s">
        <v>3363</v>
      </c>
      <c r="C3366" s="3" t="s">
        <v>7474</v>
      </c>
      <c r="D3366" t="str" cm="1">
        <f t="array" ref="D33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66">
        <v>3000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 s="6">
        <f>Table1[[#This Row],[pledged]]/Table1[[#This Row],[goal]]</f>
        <v>1.0593333333333332</v>
      </c>
      <c r="Q3366" s="12">
        <f>Table1[[#This Row],[pledged]]/Table1[[#This Row],[backers_count]]</f>
        <v>44.138888888888886</v>
      </c>
      <c r="R3366" t="s">
        <v>8317</v>
      </c>
      <c r="S3366" t="s">
        <v>8318</v>
      </c>
      <c r="T3366" s="17">
        <f>(((Table1[[#This Row],[launched_at]]/60)/60)/24)+DATE(1970,1,1)</f>
        <v>42422.977418981478</v>
      </c>
      <c r="U3366" s="17">
        <f>(((Table1[[#This Row],[deadline]]/60)/60)/24)+DATE(1970,1,1)</f>
        <v>42444.875</v>
      </c>
    </row>
    <row r="3367" spans="1:21">
      <c r="A3367">
        <v>3365</v>
      </c>
      <c r="B3367" s="3" t="s">
        <v>3364</v>
      </c>
      <c r="C3367" s="3" t="s">
        <v>7475</v>
      </c>
      <c r="D3367" t="str" cm="1">
        <f t="array" ref="D33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67">
        <v>2500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 s="6">
        <f>Table1[[#This Row],[pledged]]/Table1[[#This Row],[goal]]</f>
        <v>1.04</v>
      </c>
      <c r="Q3367" s="12">
        <f>Table1[[#This Row],[pledged]]/Table1[[#This Row],[backers_count]]</f>
        <v>866.66666666666663</v>
      </c>
      <c r="R3367" t="s">
        <v>8317</v>
      </c>
      <c r="S3367" t="s">
        <v>8318</v>
      </c>
      <c r="T3367" s="17">
        <f>(((Table1[[#This Row],[launched_at]]/60)/60)/24)+DATE(1970,1,1)</f>
        <v>42321.101759259262</v>
      </c>
      <c r="U3367" s="17">
        <f>(((Table1[[#This Row],[deadline]]/60)/60)/24)+DATE(1970,1,1)</f>
        <v>42351.101759259262</v>
      </c>
    </row>
    <row r="3368" spans="1:21">
      <c r="A3368">
        <v>3366</v>
      </c>
      <c r="B3368" s="3" t="s">
        <v>3365</v>
      </c>
      <c r="C3368" s="3" t="s">
        <v>7476</v>
      </c>
      <c r="D3368" t="str" cm="1">
        <f t="array" ref="D33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68">
        <v>500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 s="6">
        <f>Table1[[#This Row],[pledged]]/Table1[[#This Row],[goal]]</f>
        <v>2.21</v>
      </c>
      <c r="Q3368" s="12">
        <f>Table1[[#This Row],[pledged]]/Table1[[#This Row],[backers_count]]</f>
        <v>61.388888888888886</v>
      </c>
      <c r="R3368" t="s">
        <v>8317</v>
      </c>
      <c r="S3368" t="s">
        <v>8318</v>
      </c>
      <c r="T3368" s="17">
        <f>(((Table1[[#This Row],[launched_at]]/60)/60)/24)+DATE(1970,1,1)</f>
        <v>42107.067557870367</v>
      </c>
      <c r="U3368" s="17">
        <f>(((Table1[[#This Row],[deadline]]/60)/60)/24)+DATE(1970,1,1)</f>
        <v>42137.067557870367</v>
      </c>
    </row>
    <row r="3369" spans="1:21">
      <c r="A3369">
        <v>3367</v>
      </c>
      <c r="B3369" s="3" t="s">
        <v>3366</v>
      </c>
      <c r="C3369" s="3" t="s">
        <v>7477</v>
      </c>
      <c r="D3369" t="str" cm="1">
        <f t="array" ref="D33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69">
        <v>750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 s="6">
        <f>Table1[[#This Row],[pledged]]/Table1[[#This Row],[goal]]</f>
        <v>1.1866666666666668</v>
      </c>
      <c r="Q3369" s="12">
        <f>Table1[[#This Row],[pledged]]/Table1[[#This Row],[backers_count]]</f>
        <v>29.666666666666668</v>
      </c>
      <c r="R3369" t="s">
        <v>8317</v>
      </c>
      <c r="S3369" t="s">
        <v>8318</v>
      </c>
      <c r="T3369" s="17">
        <f>(((Table1[[#This Row],[launched_at]]/60)/60)/24)+DATE(1970,1,1)</f>
        <v>42192.933958333335</v>
      </c>
      <c r="U3369" s="17">
        <f>(((Table1[[#This Row],[deadline]]/60)/60)/24)+DATE(1970,1,1)</f>
        <v>42217.933958333335</v>
      </c>
    </row>
    <row r="3370" spans="1:21">
      <c r="A3370">
        <v>3368</v>
      </c>
      <c r="B3370" s="3" t="s">
        <v>3367</v>
      </c>
      <c r="C3370" s="3" t="s">
        <v>7478</v>
      </c>
      <c r="D3370" t="str" cm="1">
        <f t="array" ref="D33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70">
        <v>1000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 s="6">
        <f>Table1[[#This Row],[pledged]]/Table1[[#This Row],[goal]]</f>
        <v>1.046</v>
      </c>
      <c r="Q3370" s="12">
        <f>Table1[[#This Row],[pledged]]/Table1[[#This Row],[backers_count]]</f>
        <v>45.478260869565219</v>
      </c>
      <c r="R3370" t="s">
        <v>8317</v>
      </c>
      <c r="S3370" t="s">
        <v>8318</v>
      </c>
      <c r="T3370" s="17">
        <f>(((Table1[[#This Row],[launched_at]]/60)/60)/24)+DATE(1970,1,1)</f>
        <v>41969.199756944443</v>
      </c>
      <c r="U3370" s="17">
        <f>(((Table1[[#This Row],[deadline]]/60)/60)/24)+DATE(1970,1,1)</f>
        <v>42005.208333333328</v>
      </c>
    </row>
    <row r="3371" spans="1:21">
      <c r="A3371">
        <v>3369</v>
      </c>
      <c r="B3371" s="3" t="s">
        <v>3368</v>
      </c>
      <c r="C3371" s="3" t="s">
        <v>7479</v>
      </c>
      <c r="D3371" t="str" cm="1">
        <f t="array" ref="D33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371">
        <v>5000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 s="6">
        <f>Table1[[#This Row],[pledged]]/Table1[[#This Row],[goal]]</f>
        <v>1.0389999999999999</v>
      </c>
      <c r="Q3371" s="12">
        <f>Table1[[#This Row],[pledged]]/Table1[[#This Row],[backers_count]]</f>
        <v>96.203703703703709</v>
      </c>
      <c r="R3371" t="s">
        <v>8317</v>
      </c>
      <c r="S3371" t="s">
        <v>8318</v>
      </c>
      <c r="T3371" s="17">
        <f>(((Table1[[#This Row],[launched_at]]/60)/60)/24)+DATE(1970,1,1)</f>
        <v>42690.041435185187</v>
      </c>
      <c r="U3371" s="17">
        <f>(((Table1[[#This Row],[deadline]]/60)/60)/24)+DATE(1970,1,1)</f>
        <v>42750.041435185187</v>
      </c>
    </row>
    <row r="3372" spans="1:21">
      <c r="A3372">
        <v>3370</v>
      </c>
      <c r="B3372" s="3" t="s">
        <v>3369</v>
      </c>
      <c r="C3372" s="3" t="s">
        <v>7480</v>
      </c>
      <c r="D3372" t="str" cm="1">
        <f t="array" ref="D33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72">
        <v>1500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 s="6">
        <f>Table1[[#This Row],[pledged]]/Table1[[#This Row],[goal]]</f>
        <v>1.1773333333333333</v>
      </c>
      <c r="Q3372" s="12">
        <f>Table1[[#This Row],[pledged]]/Table1[[#This Row],[backers_count]]</f>
        <v>67.92307692307692</v>
      </c>
      <c r="R3372" t="s">
        <v>8317</v>
      </c>
      <c r="S3372" t="s">
        <v>8318</v>
      </c>
      <c r="T3372" s="17">
        <f>(((Table1[[#This Row],[launched_at]]/60)/60)/24)+DATE(1970,1,1)</f>
        <v>42690.334317129629</v>
      </c>
      <c r="U3372" s="17">
        <f>(((Table1[[#This Row],[deadline]]/60)/60)/24)+DATE(1970,1,1)</f>
        <v>42721.333333333328</v>
      </c>
    </row>
    <row r="3373" spans="1:21">
      <c r="A3373">
        <v>3371</v>
      </c>
      <c r="B3373" s="3" t="s">
        <v>3370</v>
      </c>
      <c r="C3373" s="3" t="s">
        <v>7481</v>
      </c>
      <c r="D3373" t="str" cm="1">
        <f t="array" ref="D33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73">
        <v>200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 s="6">
        <f>Table1[[#This Row],[pledged]]/Table1[[#This Row],[goal]]</f>
        <v>1.385</v>
      </c>
      <c r="Q3373" s="12">
        <f>Table1[[#This Row],[pledged]]/Table1[[#This Row],[backers_count]]</f>
        <v>30.777777777777779</v>
      </c>
      <c r="R3373" t="s">
        <v>8317</v>
      </c>
      <c r="S3373" t="s">
        <v>8318</v>
      </c>
      <c r="T3373" s="17">
        <f>(((Table1[[#This Row],[launched_at]]/60)/60)/24)+DATE(1970,1,1)</f>
        <v>42312.874594907407</v>
      </c>
      <c r="U3373" s="17">
        <f>(((Table1[[#This Row],[deadline]]/60)/60)/24)+DATE(1970,1,1)</f>
        <v>42340.874594907407</v>
      </c>
    </row>
    <row r="3374" spans="1:21">
      <c r="A3374">
        <v>3372</v>
      </c>
      <c r="B3374" s="3" t="s">
        <v>3371</v>
      </c>
      <c r="C3374" s="3" t="s">
        <v>7482</v>
      </c>
      <c r="D3374" t="str" cm="1">
        <f t="array" ref="D33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74">
        <v>1000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 s="6">
        <f>Table1[[#This Row],[pledged]]/Table1[[#This Row],[goal]]</f>
        <v>1.0349999999999999</v>
      </c>
      <c r="Q3374" s="12">
        <f>Table1[[#This Row],[pledged]]/Table1[[#This Row],[backers_count]]</f>
        <v>38.333333333333336</v>
      </c>
      <c r="R3374" t="s">
        <v>8317</v>
      </c>
      <c r="S3374" t="s">
        <v>8318</v>
      </c>
      <c r="T3374" s="17">
        <f>(((Table1[[#This Row],[launched_at]]/60)/60)/24)+DATE(1970,1,1)</f>
        <v>41855.548101851848</v>
      </c>
      <c r="U3374" s="17">
        <f>(((Table1[[#This Row],[deadline]]/60)/60)/24)+DATE(1970,1,1)</f>
        <v>41876.207638888889</v>
      </c>
    </row>
    <row r="3375" spans="1:21">
      <c r="A3375">
        <v>3373</v>
      </c>
      <c r="B3375" s="3" t="s">
        <v>3372</v>
      </c>
      <c r="C3375" s="3" t="s">
        <v>7483</v>
      </c>
      <c r="D3375" t="str" cm="1">
        <f t="array" ref="D33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75">
        <v>2000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 s="6">
        <f>Table1[[#This Row],[pledged]]/Table1[[#This Row],[goal]]</f>
        <v>1.0024999999999999</v>
      </c>
      <c r="Q3375" s="12">
        <f>Table1[[#This Row],[pledged]]/Table1[[#This Row],[backers_count]]</f>
        <v>66.833333333333329</v>
      </c>
      <c r="R3375" t="s">
        <v>8317</v>
      </c>
      <c r="S3375" t="s">
        <v>8318</v>
      </c>
      <c r="T3375" s="17">
        <f>(((Table1[[#This Row],[launched_at]]/60)/60)/24)+DATE(1970,1,1)</f>
        <v>42179.854629629626</v>
      </c>
      <c r="U3375" s="17">
        <f>(((Table1[[#This Row],[deadline]]/60)/60)/24)+DATE(1970,1,1)</f>
        <v>42203.666666666672</v>
      </c>
    </row>
    <row r="3376" spans="1:21">
      <c r="A3376">
        <v>3374</v>
      </c>
      <c r="B3376" s="3" t="s">
        <v>3373</v>
      </c>
      <c r="C3376" s="3" t="s">
        <v>7484</v>
      </c>
      <c r="D3376" t="str" cm="1">
        <f t="array" ref="D33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76">
        <v>3500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 s="6">
        <f>Table1[[#This Row],[pledged]]/Table1[[#This Row],[goal]]</f>
        <v>1.0657142857142856</v>
      </c>
      <c r="Q3376" s="12">
        <f>Table1[[#This Row],[pledged]]/Table1[[#This Row],[backers_count]]</f>
        <v>71.730769230769226</v>
      </c>
      <c r="R3376" t="s">
        <v>8317</v>
      </c>
      <c r="S3376" t="s">
        <v>8318</v>
      </c>
      <c r="T3376" s="17">
        <f>(((Table1[[#This Row],[launched_at]]/60)/60)/24)+DATE(1970,1,1)</f>
        <v>42275.731666666667</v>
      </c>
      <c r="U3376" s="17">
        <f>(((Table1[[#This Row],[deadline]]/60)/60)/24)+DATE(1970,1,1)</f>
        <v>42305.731666666667</v>
      </c>
    </row>
    <row r="3377" spans="1:21">
      <c r="A3377">
        <v>3375</v>
      </c>
      <c r="B3377" s="3" t="s">
        <v>3374</v>
      </c>
      <c r="C3377" s="3" t="s">
        <v>7485</v>
      </c>
      <c r="D3377" t="str" cm="1">
        <f t="array" ref="D33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77">
        <v>3000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 s="6">
        <f>Table1[[#This Row],[pledged]]/Table1[[#This Row],[goal]]</f>
        <v>1</v>
      </c>
      <c r="Q3377" s="12">
        <f>Table1[[#This Row],[pledged]]/Table1[[#This Row],[backers_count]]</f>
        <v>176.47058823529412</v>
      </c>
      <c r="R3377" t="s">
        <v>8317</v>
      </c>
      <c r="S3377" t="s">
        <v>8318</v>
      </c>
      <c r="T3377" s="17">
        <f>(((Table1[[#This Row],[launched_at]]/60)/60)/24)+DATE(1970,1,1)</f>
        <v>41765.610798611109</v>
      </c>
      <c r="U3377" s="17">
        <f>(((Table1[[#This Row],[deadline]]/60)/60)/24)+DATE(1970,1,1)</f>
        <v>41777.610798611109</v>
      </c>
    </row>
    <row r="3378" spans="1:21">
      <c r="A3378">
        <v>3376</v>
      </c>
      <c r="B3378" s="3" t="s">
        <v>3375</v>
      </c>
      <c r="C3378" s="3" t="s">
        <v>7486</v>
      </c>
      <c r="D3378" t="str" cm="1">
        <f t="array" ref="D33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378">
        <v>8000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 s="6">
        <f>Table1[[#This Row],[pledged]]/Table1[[#This Row],[goal]]</f>
        <v>1.0001249999999999</v>
      </c>
      <c r="Q3378" s="12">
        <f>Table1[[#This Row],[pledged]]/Table1[[#This Row],[backers_count]]</f>
        <v>421.10526315789474</v>
      </c>
      <c r="R3378" t="s">
        <v>8317</v>
      </c>
      <c r="S3378" t="s">
        <v>8318</v>
      </c>
      <c r="T3378" s="17">
        <f>(((Table1[[#This Row],[launched_at]]/60)/60)/24)+DATE(1970,1,1)</f>
        <v>42059.701319444444</v>
      </c>
      <c r="U3378" s="17">
        <f>(((Table1[[#This Row],[deadline]]/60)/60)/24)+DATE(1970,1,1)</f>
        <v>42119.659652777773</v>
      </c>
    </row>
    <row r="3379" spans="1:21">
      <c r="A3379">
        <v>3377</v>
      </c>
      <c r="B3379" s="3" t="s">
        <v>3376</v>
      </c>
      <c r="C3379" s="3" t="s">
        <v>7487</v>
      </c>
      <c r="D3379" t="str" cm="1">
        <f t="array" ref="D33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379">
        <v>8000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 s="6">
        <f>Table1[[#This Row],[pledged]]/Table1[[#This Row],[goal]]</f>
        <v>1.0105</v>
      </c>
      <c r="Q3379" s="12">
        <f>Table1[[#This Row],[pledged]]/Table1[[#This Row],[backers_count]]</f>
        <v>104.98701298701299</v>
      </c>
      <c r="R3379" t="s">
        <v>8317</v>
      </c>
      <c r="S3379" t="s">
        <v>8318</v>
      </c>
      <c r="T3379" s="17">
        <f>(((Table1[[#This Row],[launched_at]]/60)/60)/24)+DATE(1970,1,1)</f>
        <v>42053.732627314821</v>
      </c>
      <c r="U3379" s="17">
        <f>(((Table1[[#This Row],[deadline]]/60)/60)/24)+DATE(1970,1,1)</f>
        <v>42083.705555555556</v>
      </c>
    </row>
    <row r="3380" spans="1:21" ht="28.8">
      <c r="A3380">
        <v>3378</v>
      </c>
      <c r="B3380" s="3" t="s">
        <v>3377</v>
      </c>
      <c r="C3380" s="3" t="s">
        <v>7488</v>
      </c>
      <c r="D3380" t="str" cm="1">
        <f t="array" ref="D33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80">
        <v>550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 s="6">
        <f>Table1[[#This Row],[pledged]]/Table1[[#This Row],[goal]]</f>
        <v>1.0763636363636364</v>
      </c>
      <c r="Q3380" s="12">
        <f>Table1[[#This Row],[pledged]]/Table1[[#This Row],[backers_count]]</f>
        <v>28.19047619047619</v>
      </c>
      <c r="R3380" t="s">
        <v>8317</v>
      </c>
      <c r="S3380" t="s">
        <v>8318</v>
      </c>
      <c r="T3380" s="17">
        <f>(((Table1[[#This Row],[launched_at]]/60)/60)/24)+DATE(1970,1,1)</f>
        <v>41858.355393518519</v>
      </c>
      <c r="U3380" s="17">
        <f>(((Table1[[#This Row],[deadline]]/60)/60)/24)+DATE(1970,1,1)</f>
        <v>41882.547222222223</v>
      </c>
    </row>
    <row r="3381" spans="1:21">
      <c r="A3381">
        <v>3379</v>
      </c>
      <c r="B3381" s="3" t="s">
        <v>3378</v>
      </c>
      <c r="C3381" s="3" t="s">
        <v>7489</v>
      </c>
      <c r="D3381" t="str" cm="1">
        <f t="array" ref="D33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81">
        <v>2000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 s="6">
        <f>Table1[[#This Row],[pledged]]/Table1[[#This Row],[goal]]</f>
        <v>1.0365</v>
      </c>
      <c r="Q3381" s="12">
        <f>Table1[[#This Row],[pledged]]/Table1[[#This Row],[backers_count]]</f>
        <v>54.55263157894737</v>
      </c>
      <c r="R3381" t="s">
        <v>8317</v>
      </c>
      <c r="S3381" t="s">
        <v>8318</v>
      </c>
      <c r="T3381" s="17">
        <f>(((Table1[[#This Row],[launched_at]]/60)/60)/24)+DATE(1970,1,1)</f>
        <v>42225.513888888891</v>
      </c>
      <c r="U3381" s="17">
        <f>(((Table1[[#This Row],[deadline]]/60)/60)/24)+DATE(1970,1,1)</f>
        <v>42242.958333333328</v>
      </c>
    </row>
    <row r="3382" spans="1:21">
      <c r="A3382">
        <v>3380</v>
      </c>
      <c r="B3382" s="3" t="s">
        <v>3379</v>
      </c>
      <c r="C3382" s="3" t="s">
        <v>7490</v>
      </c>
      <c r="D3382" t="str" cm="1">
        <f t="array" ref="D33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82">
        <v>3000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 s="6">
        <f>Table1[[#This Row],[pledged]]/Table1[[#This Row],[goal]]</f>
        <v>1.0443333333333333</v>
      </c>
      <c r="Q3382" s="12">
        <f>Table1[[#This Row],[pledged]]/Table1[[#This Row],[backers_count]]</f>
        <v>111.89285714285714</v>
      </c>
      <c r="R3382" t="s">
        <v>8317</v>
      </c>
      <c r="S3382" t="s">
        <v>8318</v>
      </c>
      <c r="T3382" s="17">
        <f>(((Table1[[#This Row],[launched_at]]/60)/60)/24)+DATE(1970,1,1)</f>
        <v>41937.95344907407</v>
      </c>
      <c r="U3382" s="17">
        <f>(((Table1[[#This Row],[deadline]]/60)/60)/24)+DATE(1970,1,1)</f>
        <v>41972.995115740734</v>
      </c>
    </row>
    <row r="3383" spans="1:21">
      <c r="A3383">
        <v>3381</v>
      </c>
      <c r="B3383" s="3" t="s">
        <v>3380</v>
      </c>
      <c r="C3383" s="3" t="s">
        <v>7491</v>
      </c>
      <c r="D3383" t="str" cm="1">
        <f t="array" ref="D33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83">
        <v>4000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 s="6">
        <f>Table1[[#This Row],[pledged]]/Table1[[#This Row],[goal]]</f>
        <v>1.0225</v>
      </c>
      <c r="Q3383" s="12">
        <f>Table1[[#This Row],[pledged]]/Table1[[#This Row],[backers_count]]</f>
        <v>85.208333333333329</v>
      </c>
      <c r="R3383" t="s">
        <v>8317</v>
      </c>
      <c r="S3383" t="s">
        <v>8318</v>
      </c>
      <c r="T3383" s="17">
        <f>(((Table1[[#This Row],[launched_at]]/60)/60)/24)+DATE(1970,1,1)</f>
        <v>42044.184988425928</v>
      </c>
      <c r="U3383" s="17">
        <f>(((Table1[[#This Row],[deadline]]/60)/60)/24)+DATE(1970,1,1)</f>
        <v>42074.143321759257</v>
      </c>
    </row>
    <row r="3384" spans="1:21">
      <c r="A3384">
        <v>3382</v>
      </c>
      <c r="B3384" s="3" t="s">
        <v>3381</v>
      </c>
      <c r="C3384" s="3" t="s">
        <v>7492</v>
      </c>
      <c r="D3384" t="str" cm="1">
        <f t="array" ref="D33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84">
        <v>3500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 s="6">
        <f>Table1[[#This Row],[pledged]]/Table1[[#This Row],[goal]]</f>
        <v>1.0074285714285713</v>
      </c>
      <c r="Q3384" s="12">
        <f>Table1[[#This Row],[pledged]]/Table1[[#This Row],[backers_count]]</f>
        <v>76.652173913043484</v>
      </c>
      <c r="R3384" t="s">
        <v>8317</v>
      </c>
      <c r="S3384" t="s">
        <v>8318</v>
      </c>
      <c r="T3384" s="17">
        <f>(((Table1[[#This Row],[launched_at]]/60)/60)/24)+DATE(1970,1,1)</f>
        <v>42559.431203703702</v>
      </c>
      <c r="U3384" s="17">
        <f>(((Table1[[#This Row],[deadline]]/60)/60)/24)+DATE(1970,1,1)</f>
        <v>42583.957638888889</v>
      </c>
    </row>
    <row r="3385" spans="1:21">
      <c r="A3385">
        <v>3383</v>
      </c>
      <c r="B3385" s="3" t="s">
        <v>3382</v>
      </c>
      <c r="C3385" s="3" t="s">
        <v>7493</v>
      </c>
      <c r="D3385" t="str" cm="1">
        <f t="array" ref="D33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85">
        <v>1750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 s="6">
        <f>Table1[[#This Row],[pledged]]/Table1[[#This Row],[goal]]</f>
        <v>1.1171428571428572</v>
      </c>
      <c r="Q3385" s="12">
        <f>Table1[[#This Row],[pledged]]/Table1[[#This Row],[backers_count]]</f>
        <v>65.166666666666671</v>
      </c>
      <c r="R3385" t="s">
        <v>8317</v>
      </c>
      <c r="S3385" t="s">
        <v>8318</v>
      </c>
      <c r="T3385" s="17">
        <f>(((Table1[[#This Row],[launched_at]]/60)/60)/24)+DATE(1970,1,1)</f>
        <v>42524.782638888893</v>
      </c>
      <c r="U3385" s="17">
        <f>(((Table1[[#This Row],[deadline]]/60)/60)/24)+DATE(1970,1,1)</f>
        <v>42544.782638888893</v>
      </c>
    </row>
    <row r="3386" spans="1:21">
      <c r="A3386">
        <v>3384</v>
      </c>
      <c r="B3386" s="3" t="s">
        <v>3383</v>
      </c>
      <c r="C3386" s="3" t="s">
        <v>7494</v>
      </c>
      <c r="D3386" t="str" cm="1">
        <f t="array" ref="D33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386">
        <v>6000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 s="6">
        <f>Table1[[#This Row],[pledged]]/Table1[[#This Row],[goal]]</f>
        <v>1.0001100000000001</v>
      </c>
      <c r="Q3386" s="12">
        <f>Table1[[#This Row],[pledged]]/Table1[[#This Row],[backers_count]]</f>
        <v>93.760312499999998</v>
      </c>
      <c r="R3386" t="s">
        <v>8317</v>
      </c>
      <c r="S3386" t="s">
        <v>8318</v>
      </c>
      <c r="T3386" s="17">
        <f>(((Table1[[#This Row],[launched_at]]/60)/60)/24)+DATE(1970,1,1)</f>
        <v>42292.087592592594</v>
      </c>
      <c r="U3386" s="17">
        <f>(((Table1[[#This Row],[deadline]]/60)/60)/24)+DATE(1970,1,1)</f>
        <v>42329.125</v>
      </c>
    </row>
    <row r="3387" spans="1:21">
      <c r="A3387">
        <v>3385</v>
      </c>
      <c r="B3387" s="3" t="s">
        <v>3384</v>
      </c>
      <c r="C3387" s="3" t="s">
        <v>7495</v>
      </c>
      <c r="D3387" t="str" cm="1">
        <f t="array" ref="D33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87">
        <v>2000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 s="6">
        <f>Table1[[#This Row],[pledged]]/Table1[[#This Row],[goal]]</f>
        <v>1</v>
      </c>
      <c r="Q3387" s="12">
        <f>Table1[[#This Row],[pledged]]/Table1[[#This Row],[backers_count]]</f>
        <v>133.33333333333334</v>
      </c>
      <c r="R3387" t="s">
        <v>8317</v>
      </c>
      <c r="S3387" t="s">
        <v>8318</v>
      </c>
      <c r="T3387" s="17">
        <f>(((Table1[[#This Row],[launched_at]]/60)/60)/24)+DATE(1970,1,1)</f>
        <v>41953.8675</v>
      </c>
      <c r="U3387" s="17">
        <f>(((Table1[[#This Row],[deadline]]/60)/60)/24)+DATE(1970,1,1)</f>
        <v>41983.8675</v>
      </c>
    </row>
    <row r="3388" spans="1:21">
      <c r="A3388">
        <v>3386</v>
      </c>
      <c r="B3388" s="3" t="s">
        <v>3385</v>
      </c>
      <c r="C3388" s="3" t="s">
        <v>7496</v>
      </c>
      <c r="D3388" t="str" cm="1">
        <f t="array" ref="D33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88">
        <v>2000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 s="6">
        <f>Table1[[#This Row],[pledged]]/Table1[[#This Row],[goal]]</f>
        <v>1.05</v>
      </c>
      <c r="Q3388" s="12">
        <f>Table1[[#This Row],[pledged]]/Table1[[#This Row],[backers_count]]</f>
        <v>51.219512195121951</v>
      </c>
      <c r="R3388" t="s">
        <v>8317</v>
      </c>
      <c r="S3388" t="s">
        <v>8318</v>
      </c>
      <c r="T3388" s="17">
        <f>(((Table1[[#This Row],[launched_at]]/60)/60)/24)+DATE(1970,1,1)</f>
        <v>41946.644745370373</v>
      </c>
      <c r="U3388" s="17">
        <f>(((Table1[[#This Row],[deadline]]/60)/60)/24)+DATE(1970,1,1)</f>
        <v>41976.644745370373</v>
      </c>
    </row>
    <row r="3389" spans="1:21">
      <c r="A3389">
        <v>3387</v>
      </c>
      <c r="B3389" s="3" t="s">
        <v>3386</v>
      </c>
      <c r="C3389" s="3" t="s">
        <v>7497</v>
      </c>
      <c r="D3389" t="str" cm="1">
        <f t="array" ref="D33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89">
        <v>3000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 s="6">
        <f>Table1[[#This Row],[pledged]]/Table1[[#This Row],[goal]]</f>
        <v>1.1686666666666667</v>
      </c>
      <c r="Q3389" s="12">
        <f>Table1[[#This Row],[pledged]]/Table1[[#This Row],[backers_count]]</f>
        <v>100.17142857142858</v>
      </c>
      <c r="R3389" t="s">
        <v>8317</v>
      </c>
      <c r="S3389" t="s">
        <v>8318</v>
      </c>
      <c r="T3389" s="17">
        <f>(((Table1[[#This Row],[launched_at]]/60)/60)/24)+DATE(1970,1,1)</f>
        <v>41947.762592592589</v>
      </c>
      <c r="U3389" s="17">
        <f>(((Table1[[#This Row],[deadline]]/60)/60)/24)+DATE(1970,1,1)</f>
        <v>41987.762592592597</v>
      </c>
    </row>
    <row r="3390" spans="1:21">
      <c r="A3390">
        <v>3388</v>
      </c>
      <c r="B3390" s="3" t="s">
        <v>3387</v>
      </c>
      <c r="C3390" s="3" t="s">
        <v>7498</v>
      </c>
      <c r="D3390" t="str" cm="1">
        <f t="array" ref="D33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90">
        <v>1500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 s="6">
        <f>Table1[[#This Row],[pledged]]/Table1[[#This Row],[goal]]</f>
        <v>1.038</v>
      </c>
      <c r="Q3390" s="12">
        <f>Table1[[#This Row],[pledged]]/Table1[[#This Row],[backers_count]]</f>
        <v>34.6</v>
      </c>
      <c r="R3390" t="s">
        <v>8317</v>
      </c>
      <c r="S3390" t="s">
        <v>8318</v>
      </c>
      <c r="T3390" s="17">
        <f>(((Table1[[#This Row],[launched_at]]/60)/60)/24)+DATE(1970,1,1)</f>
        <v>42143.461122685185</v>
      </c>
      <c r="U3390" s="17">
        <f>(((Table1[[#This Row],[deadline]]/60)/60)/24)+DATE(1970,1,1)</f>
        <v>42173.461122685185</v>
      </c>
    </row>
    <row r="3391" spans="1:21">
      <c r="A3391">
        <v>3389</v>
      </c>
      <c r="B3391" s="3" t="s">
        <v>3388</v>
      </c>
      <c r="C3391" s="3" t="s">
        <v>7499</v>
      </c>
      <c r="D3391" t="str" cm="1">
        <f t="array" ref="D33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391">
        <v>10000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 s="6">
        <f>Table1[[#This Row],[pledged]]/Table1[[#This Row],[goal]]</f>
        <v>1.145</v>
      </c>
      <c r="Q3391" s="12">
        <f>Table1[[#This Row],[pledged]]/Table1[[#This Row],[backers_count]]</f>
        <v>184.67741935483872</v>
      </c>
      <c r="R3391" t="s">
        <v>8317</v>
      </c>
      <c r="S3391" t="s">
        <v>8318</v>
      </c>
      <c r="T3391" s="17">
        <f>(((Table1[[#This Row],[launched_at]]/60)/60)/24)+DATE(1970,1,1)</f>
        <v>42494.563449074078</v>
      </c>
      <c r="U3391" s="17">
        <f>(((Table1[[#This Row],[deadline]]/60)/60)/24)+DATE(1970,1,1)</f>
        <v>42524.563449074078</v>
      </c>
    </row>
    <row r="3392" spans="1:21">
      <c r="A3392">
        <v>3390</v>
      </c>
      <c r="B3392" s="3" t="s">
        <v>3389</v>
      </c>
      <c r="C3392" s="3" t="s">
        <v>7500</v>
      </c>
      <c r="D3392" t="str" cm="1">
        <f t="array" ref="D33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92">
        <v>1500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 s="6">
        <f>Table1[[#This Row],[pledged]]/Table1[[#This Row],[goal]]</f>
        <v>1.024</v>
      </c>
      <c r="Q3392" s="12">
        <f>Table1[[#This Row],[pledged]]/Table1[[#This Row],[backers_count]]</f>
        <v>69.818181818181813</v>
      </c>
      <c r="R3392" t="s">
        <v>8317</v>
      </c>
      <c r="S3392" t="s">
        <v>8318</v>
      </c>
      <c r="T3392" s="17">
        <f>(((Table1[[#This Row],[launched_at]]/60)/60)/24)+DATE(1970,1,1)</f>
        <v>41815.774826388886</v>
      </c>
      <c r="U3392" s="17">
        <f>(((Table1[[#This Row],[deadline]]/60)/60)/24)+DATE(1970,1,1)</f>
        <v>41830.774826388886</v>
      </c>
    </row>
    <row r="3393" spans="1:21">
      <c r="A3393">
        <v>3391</v>
      </c>
      <c r="B3393" s="3" t="s">
        <v>3390</v>
      </c>
      <c r="C3393" s="3" t="s">
        <v>7501</v>
      </c>
      <c r="D3393" t="str" cm="1">
        <f t="array" ref="D33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93">
        <v>500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 s="6">
        <f>Table1[[#This Row],[pledged]]/Table1[[#This Row],[goal]]</f>
        <v>2.23</v>
      </c>
      <c r="Q3393" s="12">
        <f>Table1[[#This Row],[pledged]]/Table1[[#This Row],[backers_count]]</f>
        <v>61.944444444444443</v>
      </c>
      <c r="R3393" t="s">
        <v>8317</v>
      </c>
      <c r="S3393" t="s">
        <v>8318</v>
      </c>
      <c r="T3393" s="17">
        <f>(((Table1[[#This Row],[launched_at]]/60)/60)/24)+DATE(1970,1,1)</f>
        <v>41830.545694444445</v>
      </c>
      <c r="U3393" s="17">
        <f>(((Table1[[#This Row],[deadline]]/60)/60)/24)+DATE(1970,1,1)</f>
        <v>41859.936111111114</v>
      </c>
    </row>
    <row r="3394" spans="1:21">
      <c r="A3394">
        <v>3392</v>
      </c>
      <c r="B3394" s="3" t="s">
        <v>3391</v>
      </c>
      <c r="C3394" s="3" t="s">
        <v>7502</v>
      </c>
      <c r="D3394" t="str" cm="1">
        <f t="array" ref="D33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94">
        <v>500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 s="6">
        <f>Table1[[#This Row],[pledged]]/Table1[[#This Row],[goal]]</f>
        <v>1</v>
      </c>
      <c r="Q3394" s="12">
        <f>Table1[[#This Row],[pledged]]/Table1[[#This Row],[backers_count]]</f>
        <v>41.666666666666664</v>
      </c>
      <c r="R3394" t="s">
        <v>8317</v>
      </c>
      <c r="S3394" t="s">
        <v>8318</v>
      </c>
      <c r="T3394" s="17">
        <f>(((Table1[[#This Row],[launched_at]]/60)/60)/24)+DATE(1970,1,1)</f>
        <v>42446.845543981486</v>
      </c>
      <c r="U3394" s="17">
        <f>(((Table1[[#This Row],[deadline]]/60)/60)/24)+DATE(1970,1,1)</f>
        <v>42496.845543981486</v>
      </c>
    </row>
    <row r="3395" spans="1:21">
      <c r="A3395">
        <v>3393</v>
      </c>
      <c r="B3395" s="3" t="s">
        <v>3392</v>
      </c>
      <c r="C3395" s="3" t="s">
        <v>7503</v>
      </c>
      <c r="D3395" t="str" cm="1">
        <f t="array" ref="D33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95">
        <v>1500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 s="6">
        <f>Table1[[#This Row],[pledged]]/Table1[[#This Row],[goal]]</f>
        <v>1.0580000000000001</v>
      </c>
      <c r="Q3395" s="12">
        <f>Table1[[#This Row],[pledged]]/Table1[[#This Row],[backers_count]]</f>
        <v>36.06818181818182</v>
      </c>
      <c r="R3395" t="s">
        <v>8317</v>
      </c>
      <c r="S3395" t="s">
        <v>8318</v>
      </c>
      <c r="T3395" s="17">
        <f>(((Table1[[#This Row],[launched_at]]/60)/60)/24)+DATE(1970,1,1)</f>
        <v>41923.921643518523</v>
      </c>
      <c r="U3395" s="17">
        <f>(((Table1[[#This Row],[deadline]]/60)/60)/24)+DATE(1970,1,1)</f>
        <v>41949.031944444447</v>
      </c>
    </row>
    <row r="3396" spans="1:21">
      <c r="A3396">
        <v>3394</v>
      </c>
      <c r="B3396" s="3" t="s">
        <v>3393</v>
      </c>
      <c r="C3396" s="3" t="s">
        <v>7504</v>
      </c>
      <c r="D3396" t="str" cm="1">
        <f t="array" ref="D33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96">
        <v>550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 s="6">
        <f>Table1[[#This Row],[pledged]]/Table1[[#This Row],[goal]]</f>
        <v>1.4236363636363636</v>
      </c>
      <c r="Q3396" s="12">
        <f>Table1[[#This Row],[pledged]]/Table1[[#This Row],[backers_count]]</f>
        <v>29</v>
      </c>
      <c r="R3396" t="s">
        <v>8317</v>
      </c>
      <c r="S3396" t="s">
        <v>8318</v>
      </c>
      <c r="T3396" s="17">
        <f>(((Table1[[#This Row],[launched_at]]/60)/60)/24)+DATE(1970,1,1)</f>
        <v>41817.59542824074</v>
      </c>
      <c r="U3396" s="17">
        <f>(((Table1[[#This Row],[deadline]]/60)/60)/24)+DATE(1970,1,1)</f>
        <v>41847.59542824074</v>
      </c>
    </row>
    <row r="3397" spans="1:21">
      <c r="A3397">
        <v>3395</v>
      </c>
      <c r="B3397" s="3" t="s">
        <v>3394</v>
      </c>
      <c r="C3397" s="3" t="s">
        <v>7505</v>
      </c>
      <c r="D3397" t="str" cm="1">
        <f t="array" ref="D33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97">
        <v>500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 s="6">
        <f>Table1[[#This Row],[pledged]]/Table1[[#This Row],[goal]]</f>
        <v>1.84</v>
      </c>
      <c r="Q3397" s="12">
        <f>Table1[[#This Row],[pledged]]/Table1[[#This Row],[backers_count]]</f>
        <v>24.210526315789473</v>
      </c>
      <c r="R3397" t="s">
        <v>8317</v>
      </c>
      <c r="S3397" t="s">
        <v>8318</v>
      </c>
      <c r="T3397" s="17">
        <f>(((Table1[[#This Row],[launched_at]]/60)/60)/24)+DATE(1970,1,1)</f>
        <v>42140.712314814817</v>
      </c>
      <c r="U3397" s="17">
        <f>(((Table1[[#This Row],[deadline]]/60)/60)/24)+DATE(1970,1,1)</f>
        <v>42154.756944444445</v>
      </c>
    </row>
    <row r="3398" spans="1:21">
      <c r="A3398">
        <v>3396</v>
      </c>
      <c r="B3398" s="3" t="s">
        <v>3395</v>
      </c>
      <c r="C3398" s="3" t="s">
        <v>7506</v>
      </c>
      <c r="D3398" t="str" cm="1">
        <f t="array" ref="D33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398">
        <v>1500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 s="6">
        <f>Table1[[#This Row],[pledged]]/Table1[[#This Row],[goal]]</f>
        <v>1.0433333333333332</v>
      </c>
      <c r="Q3398" s="12">
        <f>Table1[[#This Row],[pledged]]/Table1[[#This Row],[backers_count]]</f>
        <v>55.892857142857146</v>
      </c>
      <c r="R3398" t="s">
        <v>8317</v>
      </c>
      <c r="S3398" t="s">
        <v>8318</v>
      </c>
      <c r="T3398" s="17">
        <f>(((Table1[[#This Row],[launched_at]]/60)/60)/24)+DATE(1970,1,1)</f>
        <v>41764.44663194444</v>
      </c>
      <c r="U3398" s="17">
        <f>(((Table1[[#This Row],[deadline]]/60)/60)/24)+DATE(1970,1,1)</f>
        <v>41791.165972222225</v>
      </c>
    </row>
    <row r="3399" spans="1:21">
      <c r="A3399">
        <v>3397</v>
      </c>
      <c r="B3399" s="3" t="s">
        <v>3396</v>
      </c>
      <c r="C3399" s="3" t="s">
        <v>7507</v>
      </c>
      <c r="D3399" t="str" cm="1">
        <f t="array" ref="D33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399">
        <v>250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 s="6">
        <f>Table1[[#This Row],[pledged]]/Table1[[#This Row],[goal]]</f>
        <v>1.1200000000000001</v>
      </c>
      <c r="Q3399" s="12">
        <f>Table1[[#This Row],[pledged]]/Table1[[#This Row],[backers_count]]</f>
        <v>11.666666666666666</v>
      </c>
      <c r="R3399" t="s">
        <v>8317</v>
      </c>
      <c r="S3399" t="s">
        <v>8318</v>
      </c>
      <c r="T3399" s="17">
        <f>(((Table1[[#This Row],[launched_at]]/60)/60)/24)+DATE(1970,1,1)</f>
        <v>42378.478344907402</v>
      </c>
      <c r="U3399" s="17">
        <f>(((Table1[[#This Row],[deadline]]/60)/60)/24)+DATE(1970,1,1)</f>
        <v>42418.916666666672</v>
      </c>
    </row>
    <row r="3400" spans="1:21">
      <c r="A3400">
        <v>3398</v>
      </c>
      <c r="B3400" s="3" t="s">
        <v>3397</v>
      </c>
      <c r="C3400" s="3" t="s">
        <v>7508</v>
      </c>
      <c r="D3400" t="str" cm="1">
        <f t="array" ref="D34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00">
        <v>4000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 s="6">
        <f>Table1[[#This Row],[pledged]]/Table1[[#This Row],[goal]]</f>
        <v>1.1107499999999999</v>
      </c>
      <c r="Q3400" s="12">
        <f>Table1[[#This Row],[pledged]]/Table1[[#This Row],[backers_count]]</f>
        <v>68.353846153846149</v>
      </c>
      <c r="R3400" t="s">
        <v>8317</v>
      </c>
      <c r="S3400" t="s">
        <v>8318</v>
      </c>
      <c r="T3400" s="17">
        <f>(((Table1[[#This Row],[launched_at]]/60)/60)/24)+DATE(1970,1,1)</f>
        <v>41941.75203703704</v>
      </c>
      <c r="U3400" s="17">
        <f>(((Table1[[#This Row],[deadline]]/60)/60)/24)+DATE(1970,1,1)</f>
        <v>41964.708333333328</v>
      </c>
    </row>
    <row r="3401" spans="1:21">
      <c r="A3401">
        <v>3399</v>
      </c>
      <c r="B3401" s="3" t="s">
        <v>3398</v>
      </c>
      <c r="C3401" s="3" t="s">
        <v>7509</v>
      </c>
      <c r="D3401" t="str" cm="1">
        <f t="array" ref="D34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01">
        <v>1200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 s="6">
        <f>Table1[[#This Row],[pledged]]/Table1[[#This Row],[goal]]</f>
        <v>1.0375000000000001</v>
      </c>
      <c r="Q3401" s="12">
        <f>Table1[[#This Row],[pledged]]/Table1[[#This Row],[backers_count]]</f>
        <v>27.065217391304348</v>
      </c>
      <c r="R3401" t="s">
        <v>8317</v>
      </c>
      <c r="S3401" t="s">
        <v>8318</v>
      </c>
      <c r="T3401" s="17">
        <f>(((Table1[[#This Row],[launched_at]]/60)/60)/24)+DATE(1970,1,1)</f>
        <v>42026.920428240745</v>
      </c>
      <c r="U3401" s="17">
        <f>(((Table1[[#This Row],[deadline]]/60)/60)/24)+DATE(1970,1,1)</f>
        <v>42056.920428240745</v>
      </c>
    </row>
    <row r="3402" spans="1:21">
      <c r="A3402">
        <v>3400</v>
      </c>
      <c r="B3402" s="3" t="s">
        <v>3399</v>
      </c>
      <c r="C3402" s="3" t="s">
        <v>7510</v>
      </c>
      <c r="D3402" t="str" cm="1">
        <f t="array" ref="D34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402">
        <v>10000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 s="6">
        <f>Table1[[#This Row],[pledged]]/Table1[[#This Row],[goal]]</f>
        <v>1.0041</v>
      </c>
      <c r="Q3402" s="12">
        <f>Table1[[#This Row],[pledged]]/Table1[[#This Row],[backers_count]]</f>
        <v>118.12941176470588</v>
      </c>
      <c r="R3402" t="s">
        <v>8317</v>
      </c>
      <c r="S3402" t="s">
        <v>8318</v>
      </c>
      <c r="T3402" s="17">
        <f>(((Table1[[#This Row],[launched_at]]/60)/60)/24)+DATE(1970,1,1)</f>
        <v>41834.953865740739</v>
      </c>
      <c r="U3402" s="17">
        <f>(((Table1[[#This Row],[deadline]]/60)/60)/24)+DATE(1970,1,1)</f>
        <v>41879.953865740739</v>
      </c>
    </row>
    <row r="3403" spans="1:21" ht="28.8">
      <c r="A3403">
        <v>3401</v>
      </c>
      <c r="B3403" s="3" t="s">
        <v>3400</v>
      </c>
      <c r="C3403" s="3" t="s">
        <v>7511</v>
      </c>
      <c r="D3403" t="str" cm="1">
        <f t="array" ref="D34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03">
        <v>2900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 s="6">
        <f>Table1[[#This Row],[pledged]]/Table1[[#This Row],[goal]]</f>
        <v>1.0186206896551724</v>
      </c>
      <c r="Q3403" s="12">
        <f>Table1[[#This Row],[pledged]]/Table1[[#This Row],[backers_count]]</f>
        <v>44.757575757575758</v>
      </c>
      <c r="R3403" t="s">
        <v>8317</v>
      </c>
      <c r="S3403" t="s">
        <v>8318</v>
      </c>
      <c r="T3403" s="17">
        <f>(((Table1[[#This Row],[launched_at]]/60)/60)/24)+DATE(1970,1,1)</f>
        <v>42193.723912037036</v>
      </c>
      <c r="U3403" s="17">
        <f>(((Table1[[#This Row],[deadline]]/60)/60)/24)+DATE(1970,1,1)</f>
        <v>42223.723912037036</v>
      </c>
    </row>
    <row r="3404" spans="1:21">
      <c r="A3404">
        <v>3402</v>
      </c>
      <c r="B3404" s="3" t="s">
        <v>3401</v>
      </c>
      <c r="C3404" s="3" t="s">
        <v>7512</v>
      </c>
      <c r="D3404" t="str" cm="1">
        <f t="array" ref="D34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404">
        <v>15000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 s="6">
        <f>Table1[[#This Row],[pledged]]/Table1[[#This Row],[goal]]</f>
        <v>1.0976666666666666</v>
      </c>
      <c r="Q3404" s="12">
        <f>Table1[[#This Row],[pledged]]/Table1[[#This Row],[backers_count]]</f>
        <v>99.787878787878782</v>
      </c>
      <c r="R3404" t="s">
        <v>8317</v>
      </c>
      <c r="S3404" t="s">
        <v>8318</v>
      </c>
      <c r="T3404" s="17">
        <f>(((Table1[[#This Row],[launched_at]]/60)/60)/24)+DATE(1970,1,1)</f>
        <v>42290.61855324074</v>
      </c>
      <c r="U3404" s="17">
        <f>(((Table1[[#This Row],[deadline]]/60)/60)/24)+DATE(1970,1,1)</f>
        <v>42320.104861111111</v>
      </c>
    </row>
    <row r="3405" spans="1:21" ht="28.8">
      <c r="A3405">
        <v>3403</v>
      </c>
      <c r="B3405" s="3" t="s">
        <v>3402</v>
      </c>
      <c r="C3405" s="3" t="s">
        <v>7513</v>
      </c>
      <c r="D3405" t="str" cm="1">
        <f t="array" ref="D34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05">
        <v>2000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 s="6">
        <f>Table1[[#This Row],[pledged]]/Table1[[#This Row],[goal]]</f>
        <v>1</v>
      </c>
      <c r="Q3405" s="12">
        <f>Table1[[#This Row],[pledged]]/Table1[[#This Row],[backers_count]]</f>
        <v>117.64705882352941</v>
      </c>
      <c r="R3405" t="s">
        <v>8317</v>
      </c>
      <c r="S3405" t="s">
        <v>8318</v>
      </c>
      <c r="T3405" s="17">
        <f>(((Table1[[#This Row],[launched_at]]/60)/60)/24)+DATE(1970,1,1)</f>
        <v>42150.462083333332</v>
      </c>
      <c r="U3405" s="17">
        <f>(((Table1[[#This Row],[deadline]]/60)/60)/24)+DATE(1970,1,1)</f>
        <v>42180.462083333332</v>
      </c>
    </row>
    <row r="3406" spans="1:21">
      <c r="A3406">
        <v>3404</v>
      </c>
      <c r="B3406" s="3" t="s">
        <v>3403</v>
      </c>
      <c r="C3406" s="3" t="s">
        <v>7514</v>
      </c>
      <c r="D3406" t="str" cm="1">
        <f t="array" ref="D34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06">
        <v>500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 s="6">
        <f>Table1[[#This Row],[pledged]]/Table1[[#This Row],[goal]]</f>
        <v>1.22</v>
      </c>
      <c r="Q3406" s="12">
        <f>Table1[[#This Row],[pledged]]/Table1[[#This Row],[backers_count]]</f>
        <v>203.33333333333334</v>
      </c>
      <c r="R3406" t="s">
        <v>8317</v>
      </c>
      <c r="S3406" t="s">
        <v>8318</v>
      </c>
      <c r="T3406" s="17">
        <f>(((Table1[[#This Row],[launched_at]]/60)/60)/24)+DATE(1970,1,1)</f>
        <v>42152.503495370373</v>
      </c>
      <c r="U3406" s="17">
        <f>(((Table1[[#This Row],[deadline]]/60)/60)/24)+DATE(1970,1,1)</f>
        <v>42172.503495370373</v>
      </c>
    </row>
    <row r="3407" spans="1:21">
      <c r="A3407">
        <v>3405</v>
      </c>
      <c r="B3407" s="3" t="s">
        <v>3404</v>
      </c>
      <c r="C3407" s="3" t="s">
        <v>7515</v>
      </c>
      <c r="D3407" t="str" cm="1">
        <f t="array" ref="D34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07">
        <v>350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 s="6">
        <f>Table1[[#This Row],[pledged]]/Table1[[#This Row],[goal]]</f>
        <v>1.3757142857142857</v>
      </c>
      <c r="Q3407" s="12">
        <f>Table1[[#This Row],[pledged]]/Table1[[#This Row],[backers_count]]</f>
        <v>28.323529411764707</v>
      </c>
      <c r="R3407" t="s">
        <v>8317</v>
      </c>
      <c r="S3407" t="s">
        <v>8318</v>
      </c>
      <c r="T3407" s="17">
        <f>(((Table1[[#This Row],[launched_at]]/60)/60)/24)+DATE(1970,1,1)</f>
        <v>42410.017199074078</v>
      </c>
      <c r="U3407" s="17">
        <f>(((Table1[[#This Row],[deadline]]/60)/60)/24)+DATE(1970,1,1)</f>
        <v>42430.999305555553</v>
      </c>
    </row>
    <row r="3408" spans="1:21">
      <c r="A3408">
        <v>3406</v>
      </c>
      <c r="B3408" s="3" t="s">
        <v>3405</v>
      </c>
      <c r="C3408" s="3" t="s">
        <v>7516</v>
      </c>
      <c r="D3408" t="str" cm="1">
        <f t="array" ref="D34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408">
        <v>10000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 s="6">
        <f>Table1[[#This Row],[pledged]]/Table1[[#This Row],[goal]]</f>
        <v>1.0031000000000001</v>
      </c>
      <c r="Q3408" s="12">
        <f>Table1[[#This Row],[pledged]]/Table1[[#This Row],[backers_count]]</f>
        <v>110.23076923076923</v>
      </c>
      <c r="R3408" t="s">
        <v>8317</v>
      </c>
      <c r="S3408" t="s">
        <v>8318</v>
      </c>
      <c r="T3408" s="17">
        <f>(((Table1[[#This Row],[launched_at]]/60)/60)/24)+DATE(1970,1,1)</f>
        <v>41791.492777777778</v>
      </c>
      <c r="U3408" s="17">
        <f>(((Table1[[#This Row],[deadline]]/60)/60)/24)+DATE(1970,1,1)</f>
        <v>41836.492777777778</v>
      </c>
    </row>
    <row r="3409" spans="1:21" ht="28.8">
      <c r="A3409">
        <v>3407</v>
      </c>
      <c r="B3409" s="3" t="s">
        <v>3406</v>
      </c>
      <c r="C3409" s="3" t="s">
        <v>7517</v>
      </c>
      <c r="D3409" t="str" cm="1">
        <f t="array" ref="D34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09">
        <v>2000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 s="6">
        <f>Table1[[#This Row],[pledged]]/Table1[[#This Row],[goal]]</f>
        <v>1.071</v>
      </c>
      <c r="Q3409" s="12">
        <f>Table1[[#This Row],[pledged]]/Table1[[#This Row],[backers_count]]</f>
        <v>31.970149253731343</v>
      </c>
      <c r="R3409" t="s">
        <v>8317</v>
      </c>
      <c r="S3409" t="s">
        <v>8318</v>
      </c>
      <c r="T3409" s="17">
        <f>(((Table1[[#This Row],[launched_at]]/60)/60)/24)+DATE(1970,1,1)</f>
        <v>41796.422326388885</v>
      </c>
      <c r="U3409" s="17">
        <f>(((Table1[[#This Row],[deadline]]/60)/60)/24)+DATE(1970,1,1)</f>
        <v>41826.422326388885</v>
      </c>
    </row>
    <row r="3410" spans="1:21">
      <c r="A3410">
        <v>3408</v>
      </c>
      <c r="B3410" s="3" t="s">
        <v>3407</v>
      </c>
      <c r="C3410" s="3" t="s">
        <v>7518</v>
      </c>
      <c r="D3410" t="str" cm="1">
        <f t="array" ref="D34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10">
        <v>500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 s="6">
        <f>Table1[[#This Row],[pledged]]/Table1[[#This Row],[goal]]</f>
        <v>2.11</v>
      </c>
      <c r="Q3410" s="12">
        <f>Table1[[#This Row],[pledged]]/Table1[[#This Row],[backers_count]]</f>
        <v>58.611111111111114</v>
      </c>
      <c r="R3410" t="s">
        <v>8317</v>
      </c>
      <c r="S3410" t="s">
        <v>8318</v>
      </c>
      <c r="T3410" s="17">
        <f>(((Table1[[#This Row],[launched_at]]/60)/60)/24)+DATE(1970,1,1)</f>
        <v>41808.991944444446</v>
      </c>
      <c r="U3410" s="17">
        <f>(((Table1[[#This Row],[deadline]]/60)/60)/24)+DATE(1970,1,1)</f>
        <v>41838.991944444446</v>
      </c>
    </row>
    <row r="3411" spans="1:21">
      <c r="A3411">
        <v>3409</v>
      </c>
      <c r="B3411" s="3" t="s">
        <v>3408</v>
      </c>
      <c r="C3411" s="3" t="s">
        <v>7519</v>
      </c>
      <c r="D3411" t="str" cm="1">
        <f t="array" ref="D34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11">
        <v>500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 s="6">
        <f>Table1[[#This Row],[pledged]]/Table1[[#This Row],[goal]]</f>
        <v>1.236</v>
      </c>
      <c r="Q3411" s="12">
        <f>Table1[[#This Row],[pledged]]/Table1[[#This Row],[backers_count]]</f>
        <v>29.428571428571427</v>
      </c>
      <c r="R3411" t="s">
        <v>8317</v>
      </c>
      <c r="S3411" t="s">
        <v>8318</v>
      </c>
      <c r="T3411" s="17">
        <f>(((Table1[[#This Row],[launched_at]]/60)/60)/24)+DATE(1970,1,1)</f>
        <v>42544.814328703709</v>
      </c>
      <c r="U3411" s="17">
        <f>(((Table1[[#This Row],[deadline]]/60)/60)/24)+DATE(1970,1,1)</f>
        <v>42582.873611111107</v>
      </c>
    </row>
    <row r="3412" spans="1:21">
      <c r="A3412">
        <v>3410</v>
      </c>
      <c r="B3412" s="3" t="s">
        <v>3409</v>
      </c>
      <c r="C3412" s="3" t="s">
        <v>7520</v>
      </c>
      <c r="D3412" t="str" cm="1">
        <f t="array" ref="D34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12">
        <v>3000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 s="6">
        <f>Table1[[#This Row],[pledged]]/Table1[[#This Row],[goal]]</f>
        <v>1.085</v>
      </c>
      <c r="Q3412" s="12">
        <f>Table1[[#This Row],[pledged]]/Table1[[#This Row],[backers_count]]</f>
        <v>81.375</v>
      </c>
      <c r="R3412" t="s">
        <v>8317</v>
      </c>
      <c r="S3412" t="s">
        <v>8318</v>
      </c>
      <c r="T3412" s="17">
        <f>(((Table1[[#This Row],[launched_at]]/60)/60)/24)+DATE(1970,1,1)</f>
        <v>42500.041550925926</v>
      </c>
      <c r="U3412" s="17">
        <f>(((Table1[[#This Row],[deadline]]/60)/60)/24)+DATE(1970,1,1)</f>
        <v>42527.291666666672</v>
      </c>
    </row>
    <row r="3413" spans="1:21">
      <c r="A3413">
        <v>3411</v>
      </c>
      <c r="B3413" s="3" t="s">
        <v>3410</v>
      </c>
      <c r="C3413" s="3" t="s">
        <v>7521</v>
      </c>
      <c r="D3413" t="str" cm="1">
        <f t="array" ref="D34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413">
        <v>15000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 s="6">
        <f>Table1[[#This Row],[pledged]]/Table1[[#This Row],[goal]]</f>
        <v>1.0356666666666667</v>
      </c>
      <c r="Q3413" s="12">
        <f>Table1[[#This Row],[pledged]]/Table1[[#This Row],[backers_count]]</f>
        <v>199.16666666666666</v>
      </c>
      <c r="R3413" t="s">
        <v>8317</v>
      </c>
      <c r="S3413" t="s">
        <v>8318</v>
      </c>
      <c r="T3413" s="17">
        <f>(((Table1[[#This Row],[launched_at]]/60)/60)/24)+DATE(1970,1,1)</f>
        <v>42265.022824074069</v>
      </c>
      <c r="U3413" s="17">
        <f>(((Table1[[#This Row],[deadline]]/60)/60)/24)+DATE(1970,1,1)</f>
        <v>42285.022824074069</v>
      </c>
    </row>
    <row r="3414" spans="1:21">
      <c r="A3414">
        <v>3412</v>
      </c>
      <c r="B3414" s="3" t="s">
        <v>3411</v>
      </c>
      <c r="C3414" s="3" t="s">
        <v>7522</v>
      </c>
      <c r="D3414" t="str" cm="1">
        <f t="array" ref="D34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14">
        <v>3000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 s="6">
        <f>Table1[[#This Row],[pledged]]/Table1[[#This Row],[goal]]</f>
        <v>1</v>
      </c>
      <c r="Q3414" s="12">
        <f>Table1[[#This Row],[pledged]]/Table1[[#This Row],[backers_count]]</f>
        <v>115.38461538461539</v>
      </c>
      <c r="R3414" t="s">
        <v>8317</v>
      </c>
      <c r="S3414" t="s">
        <v>8318</v>
      </c>
      <c r="T3414" s="17">
        <f>(((Table1[[#This Row],[launched_at]]/60)/60)/24)+DATE(1970,1,1)</f>
        <v>41879.959050925929</v>
      </c>
      <c r="U3414" s="17">
        <f>(((Table1[[#This Row],[deadline]]/60)/60)/24)+DATE(1970,1,1)</f>
        <v>41909.959050925929</v>
      </c>
    </row>
    <row r="3415" spans="1:21">
      <c r="A3415">
        <v>3413</v>
      </c>
      <c r="B3415" s="3" t="s">
        <v>3412</v>
      </c>
      <c r="C3415" s="3" t="s">
        <v>7523</v>
      </c>
      <c r="D3415" t="str" cm="1">
        <f t="array" ref="D34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15">
        <v>500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 s="6">
        <f>Table1[[#This Row],[pledged]]/Table1[[#This Row],[goal]]</f>
        <v>1.3</v>
      </c>
      <c r="Q3415" s="12">
        <f>Table1[[#This Row],[pledged]]/Table1[[#This Row],[backers_count]]</f>
        <v>46.428571428571431</v>
      </c>
      <c r="R3415" t="s">
        <v>8317</v>
      </c>
      <c r="S3415" t="s">
        <v>8318</v>
      </c>
      <c r="T3415" s="17">
        <f>(((Table1[[#This Row],[launched_at]]/60)/60)/24)+DATE(1970,1,1)</f>
        <v>42053.733078703706</v>
      </c>
      <c r="U3415" s="17">
        <f>(((Table1[[#This Row],[deadline]]/60)/60)/24)+DATE(1970,1,1)</f>
        <v>42063.207638888889</v>
      </c>
    </row>
    <row r="3416" spans="1:21">
      <c r="A3416">
        <v>3414</v>
      </c>
      <c r="B3416" s="3" t="s">
        <v>3413</v>
      </c>
      <c r="C3416" s="3" t="s">
        <v>7524</v>
      </c>
      <c r="D3416" t="str" cm="1">
        <f t="array" ref="D34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16">
        <v>3000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 s="6">
        <f>Table1[[#This Row],[pledged]]/Table1[[#This Row],[goal]]</f>
        <v>1.0349999999999999</v>
      </c>
      <c r="Q3416" s="12">
        <f>Table1[[#This Row],[pledged]]/Table1[[#This Row],[backers_count]]</f>
        <v>70.568181818181813</v>
      </c>
      <c r="R3416" t="s">
        <v>8317</v>
      </c>
      <c r="S3416" t="s">
        <v>8318</v>
      </c>
      <c r="T3416" s="17">
        <f>(((Table1[[#This Row],[launched_at]]/60)/60)/24)+DATE(1970,1,1)</f>
        <v>42675.832465277781</v>
      </c>
      <c r="U3416" s="17">
        <f>(((Table1[[#This Row],[deadline]]/60)/60)/24)+DATE(1970,1,1)</f>
        <v>42705.332638888889</v>
      </c>
    </row>
    <row r="3417" spans="1:21">
      <c r="A3417">
        <v>3415</v>
      </c>
      <c r="B3417" s="3" t="s">
        <v>3414</v>
      </c>
      <c r="C3417" s="3" t="s">
        <v>7525</v>
      </c>
      <c r="D3417" t="str" cm="1">
        <f t="array" ref="D34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17">
        <v>200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 s="6">
        <f>Table1[[#This Row],[pledged]]/Table1[[#This Row],[goal]]</f>
        <v>1</v>
      </c>
      <c r="Q3417" s="12">
        <f>Table1[[#This Row],[pledged]]/Table1[[#This Row],[backers_count]]</f>
        <v>22.222222222222221</v>
      </c>
      <c r="R3417" t="s">
        <v>8317</v>
      </c>
      <c r="S3417" t="s">
        <v>8318</v>
      </c>
      <c r="T3417" s="17">
        <f>(((Table1[[#This Row],[launched_at]]/60)/60)/24)+DATE(1970,1,1)</f>
        <v>42467.144166666665</v>
      </c>
      <c r="U3417" s="17">
        <f>(((Table1[[#This Row],[deadline]]/60)/60)/24)+DATE(1970,1,1)</f>
        <v>42477.979166666672</v>
      </c>
    </row>
    <row r="3418" spans="1:21">
      <c r="A3418">
        <v>3416</v>
      </c>
      <c r="B3418" s="3" t="s">
        <v>3415</v>
      </c>
      <c r="C3418" s="3" t="s">
        <v>7526</v>
      </c>
      <c r="D3418" t="str" cm="1">
        <f t="array" ref="D34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18">
        <v>4000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 s="6">
        <f>Table1[[#This Row],[pledged]]/Table1[[#This Row],[goal]]</f>
        <v>1.196</v>
      </c>
      <c r="Q3418" s="12">
        <f>Table1[[#This Row],[pledged]]/Table1[[#This Row],[backers_count]]</f>
        <v>159.46666666666667</v>
      </c>
      <c r="R3418" t="s">
        <v>8317</v>
      </c>
      <c r="S3418" t="s">
        <v>8318</v>
      </c>
      <c r="T3418" s="17">
        <f>(((Table1[[#This Row],[launched_at]]/60)/60)/24)+DATE(1970,1,1)</f>
        <v>42089.412557870368</v>
      </c>
      <c r="U3418" s="17">
        <f>(((Table1[[#This Row],[deadline]]/60)/60)/24)+DATE(1970,1,1)</f>
        <v>42117.770833333328</v>
      </c>
    </row>
    <row r="3419" spans="1:21">
      <c r="A3419">
        <v>3417</v>
      </c>
      <c r="B3419" s="3" t="s">
        <v>3416</v>
      </c>
      <c r="C3419" s="3" t="s">
        <v>7527</v>
      </c>
      <c r="D3419" t="str" cm="1">
        <f t="array" ref="D34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19">
        <v>1700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 s="6">
        <f>Table1[[#This Row],[pledged]]/Table1[[#This Row],[goal]]</f>
        <v>1.0000058823529412</v>
      </c>
      <c r="Q3419" s="12">
        <f>Table1[[#This Row],[pledged]]/Table1[[#This Row],[backers_count]]</f>
        <v>37.777999999999999</v>
      </c>
      <c r="R3419" t="s">
        <v>8317</v>
      </c>
      <c r="S3419" t="s">
        <v>8318</v>
      </c>
      <c r="T3419" s="17">
        <f>(((Table1[[#This Row],[launched_at]]/60)/60)/24)+DATE(1970,1,1)</f>
        <v>41894.91375</v>
      </c>
      <c r="U3419" s="17">
        <f>(((Table1[[#This Row],[deadline]]/60)/60)/24)+DATE(1970,1,1)</f>
        <v>41938.029861111114</v>
      </c>
    </row>
    <row r="3420" spans="1:21">
      <c r="A3420">
        <v>3418</v>
      </c>
      <c r="B3420" s="3" t="s">
        <v>3417</v>
      </c>
      <c r="C3420" s="3" t="s">
        <v>7528</v>
      </c>
      <c r="D3420" t="str" cm="1">
        <f t="array" ref="D34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20">
        <v>4000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 s="6">
        <f>Table1[[#This Row],[pledged]]/Table1[[#This Row],[goal]]</f>
        <v>1.00875</v>
      </c>
      <c r="Q3420" s="12">
        <f>Table1[[#This Row],[pledged]]/Table1[[#This Row],[backers_count]]</f>
        <v>72.053571428571431</v>
      </c>
      <c r="R3420" t="s">
        <v>8317</v>
      </c>
      <c r="S3420" t="s">
        <v>8318</v>
      </c>
      <c r="T3420" s="17">
        <f>(((Table1[[#This Row],[launched_at]]/60)/60)/24)+DATE(1970,1,1)</f>
        <v>41752.83457175926</v>
      </c>
      <c r="U3420" s="17">
        <f>(((Table1[[#This Row],[deadline]]/60)/60)/24)+DATE(1970,1,1)</f>
        <v>41782.83457175926</v>
      </c>
    </row>
    <row r="3421" spans="1:21">
      <c r="A3421">
        <v>3419</v>
      </c>
      <c r="B3421" s="3" t="s">
        <v>3418</v>
      </c>
      <c r="C3421" s="3" t="s">
        <v>7529</v>
      </c>
      <c r="D3421" t="str" cm="1">
        <f t="array" ref="D34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21">
        <v>2750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 s="6">
        <f>Table1[[#This Row],[pledged]]/Table1[[#This Row],[goal]]</f>
        <v>1.0654545454545454</v>
      </c>
      <c r="Q3421" s="12">
        <f>Table1[[#This Row],[pledged]]/Table1[[#This Row],[backers_count]]</f>
        <v>63.695652173913047</v>
      </c>
      <c r="R3421" t="s">
        <v>8317</v>
      </c>
      <c r="S3421" t="s">
        <v>8318</v>
      </c>
      <c r="T3421" s="17">
        <f>(((Table1[[#This Row],[launched_at]]/60)/60)/24)+DATE(1970,1,1)</f>
        <v>42448.821585648147</v>
      </c>
      <c r="U3421" s="17">
        <f>(((Table1[[#This Row],[deadline]]/60)/60)/24)+DATE(1970,1,1)</f>
        <v>42466.895833333328</v>
      </c>
    </row>
    <row r="3422" spans="1:21">
      <c r="A3422">
        <v>3420</v>
      </c>
      <c r="B3422" s="3" t="s">
        <v>3419</v>
      </c>
      <c r="C3422" s="3" t="s">
        <v>7530</v>
      </c>
      <c r="D3422" t="str" cm="1">
        <f t="array" ref="D34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22">
        <v>700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 s="6">
        <f>Table1[[#This Row],[pledged]]/Table1[[#This Row],[goal]]</f>
        <v>1.38</v>
      </c>
      <c r="Q3422" s="12">
        <f>Table1[[#This Row],[pledged]]/Table1[[#This Row],[backers_count]]</f>
        <v>28.411764705882351</v>
      </c>
      <c r="R3422" t="s">
        <v>8317</v>
      </c>
      <c r="S3422" t="s">
        <v>8318</v>
      </c>
      <c r="T3422" s="17">
        <f>(((Table1[[#This Row],[launched_at]]/60)/60)/24)+DATE(1970,1,1)</f>
        <v>42405.090300925927</v>
      </c>
      <c r="U3422" s="17">
        <f>(((Table1[[#This Row],[deadline]]/60)/60)/24)+DATE(1970,1,1)</f>
        <v>42414</v>
      </c>
    </row>
    <row r="3423" spans="1:21">
      <c r="A3423">
        <v>3421</v>
      </c>
      <c r="B3423" s="3" t="s">
        <v>3420</v>
      </c>
      <c r="C3423" s="3" t="s">
        <v>7531</v>
      </c>
      <c r="D3423" t="str" cm="1">
        <f t="array" ref="D34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423">
        <v>10000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 s="6">
        <f>Table1[[#This Row],[pledged]]/Table1[[#This Row],[goal]]</f>
        <v>1.0115000000000001</v>
      </c>
      <c r="Q3423" s="12">
        <f>Table1[[#This Row],[pledged]]/Table1[[#This Row],[backers_count]]</f>
        <v>103.21428571428571</v>
      </c>
      <c r="R3423" t="s">
        <v>8317</v>
      </c>
      <c r="S3423" t="s">
        <v>8318</v>
      </c>
      <c r="T3423" s="17">
        <f>(((Table1[[#This Row],[launched_at]]/60)/60)/24)+DATE(1970,1,1)</f>
        <v>42037.791238425925</v>
      </c>
      <c r="U3423" s="17">
        <f>(((Table1[[#This Row],[deadline]]/60)/60)/24)+DATE(1970,1,1)</f>
        <v>42067.791238425925</v>
      </c>
    </row>
    <row r="3424" spans="1:21">
      <c r="A3424">
        <v>3422</v>
      </c>
      <c r="B3424" s="3" t="s">
        <v>3421</v>
      </c>
      <c r="C3424" s="3" t="s">
        <v>7532</v>
      </c>
      <c r="D3424" t="str" cm="1">
        <f t="array" ref="D34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24">
        <v>3000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 s="6">
        <f>Table1[[#This Row],[pledged]]/Table1[[#This Row],[goal]]</f>
        <v>1.091</v>
      </c>
      <c r="Q3424" s="12">
        <f>Table1[[#This Row],[pledged]]/Table1[[#This Row],[backers_count]]</f>
        <v>71.152173913043484</v>
      </c>
      <c r="R3424" t="s">
        <v>8317</v>
      </c>
      <c r="S3424" t="s">
        <v>8318</v>
      </c>
      <c r="T3424" s="17">
        <f>(((Table1[[#This Row],[launched_at]]/60)/60)/24)+DATE(1970,1,1)</f>
        <v>42323.562222222223</v>
      </c>
      <c r="U3424" s="17">
        <f>(((Table1[[#This Row],[deadline]]/60)/60)/24)+DATE(1970,1,1)</f>
        <v>42352</v>
      </c>
    </row>
    <row r="3425" spans="1:21">
      <c r="A3425">
        <v>3423</v>
      </c>
      <c r="B3425" s="3" t="s">
        <v>3422</v>
      </c>
      <c r="C3425" s="3" t="s">
        <v>7533</v>
      </c>
      <c r="D3425" t="str" cm="1">
        <f t="array" ref="D34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25">
        <v>250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 s="6">
        <f>Table1[[#This Row],[pledged]]/Table1[[#This Row],[goal]]</f>
        <v>1.4</v>
      </c>
      <c r="Q3425" s="12">
        <f>Table1[[#This Row],[pledged]]/Table1[[#This Row],[backers_count]]</f>
        <v>35</v>
      </c>
      <c r="R3425" t="s">
        <v>8317</v>
      </c>
      <c r="S3425" t="s">
        <v>8318</v>
      </c>
      <c r="T3425" s="17">
        <f>(((Table1[[#This Row],[launched_at]]/60)/60)/24)+DATE(1970,1,1)</f>
        <v>42088.911354166667</v>
      </c>
      <c r="U3425" s="17">
        <f>(((Table1[[#This Row],[deadline]]/60)/60)/24)+DATE(1970,1,1)</f>
        <v>42118.911354166667</v>
      </c>
    </row>
    <row r="3426" spans="1:21">
      <c r="A3426">
        <v>3424</v>
      </c>
      <c r="B3426" s="3" t="s">
        <v>3423</v>
      </c>
      <c r="C3426" s="3" t="s">
        <v>7534</v>
      </c>
      <c r="D3426" t="str" cm="1">
        <f t="array" ref="D34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426">
        <v>6000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 s="6">
        <f>Table1[[#This Row],[pledged]]/Table1[[#This Row],[goal]]</f>
        <v>1.0358333333333334</v>
      </c>
      <c r="Q3426" s="12">
        <f>Table1[[#This Row],[pledged]]/Table1[[#This Row],[backers_count]]</f>
        <v>81.776315789473685</v>
      </c>
      <c r="R3426" t="s">
        <v>8317</v>
      </c>
      <c r="S3426" t="s">
        <v>8318</v>
      </c>
      <c r="T3426" s="17">
        <f>(((Table1[[#This Row],[launched_at]]/60)/60)/24)+DATE(1970,1,1)</f>
        <v>42018.676898148144</v>
      </c>
      <c r="U3426" s="17">
        <f>(((Table1[[#This Row],[deadline]]/60)/60)/24)+DATE(1970,1,1)</f>
        <v>42040.290972222225</v>
      </c>
    </row>
    <row r="3427" spans="1:21">
      <c r="A3427">
        <v>3425</v>
      </c>
      <c r="B3427" s="3" t="s">
        <v>3424</v>
      </c>
      <c r="C3427" s="3" t="s">
        <v>7535</v>
      </c>
      <c r="D3427" t="str" cm="1">
        <f t="array" ref="D34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3427">
        <v>30000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 s="6">
        <f>Table1[[#This Row],[pledged]]/Table1[[#This Row],[goal]]</f>
        <v>1.0297033333333332</v>
      </c>
      <c r="Q3427" s="12">
        <f>Table1[[#This Row],[pledged]]/Table1[[#This Row],[backers_count]]</f>
        <v>297.02980769230766</v>
      </c>
      <c r="R3427" t="s">
        <v>8317</v>
      </c>
      <c r="S3427" t="s">
        <v>8318</v>
      </c>
      <c r="T3427" s="17">
        <f>(((Table1[[#This Row],[launched_at]]/60)/60)/24)+DATE(1970,1,1)</f>
        <v>41884.617314814815</v>
      </c>
      <c r="U3427" s="17">
        <f>(((Table1[[#This Row],[deadline]]/60)/60)/24)+DATE(1970,1,1)</f>
        <v>41916.617314814815</v>
      </c>
    </row>
    <row r="3428" spans="1:21">
      <c r="A3428">
        <v>3426</v>
      </c>
      <c r="B3428" s="3" t="s">
        <v>3425</v>
      </c>
      <c r="C3428" s="3" t="s">
        <v>7536</v>
      </c>
      <c r="D3428" t="str" cm="1">
        <f t="array" ref="D34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28">
        <v>3750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 s="6">
        <f>Table1[[#This Row],[pledged]]/Table1[[#This Row],[goal]]</f>
        <v>1.0813333333333333</v>
      </c>
      <c r="Q3428" s="12">
        <f>Table1[[#This Row],[pledged]]/Table1[[#This Row],[backers_count]]</f>
        <v>46.609195402298852</v>
      </c>
      <c r="R3428" t="s">
        <v>8317</v>
      </c>
      <c r="S3428" t="s">
        <v>8318</v>
      </c>
      <c r="T3428" s="17">
        <f>(((Table1[[#This Row],[launched_at]]/60)/60)/24)+DATE(1970,1,1)</f>
        <v>41884.056747685187</v>
      </c>
      <c r="U3428" s="17">
        <f>(((Table1[[#This Row],[deadline]]/60)/60)/24)+DATE(1970,1,1)</f>
        <v>41903.083333333336</v>
      </c>
    </row>
    <row r="3429" spans="1:21">
      <c r="A3429">
        <v>3427</v>
      </c>
      <c r="B3429" s="3" t="s">
        <v>3426</v>
      </c>
      <c r="C3429" s="3" t="s">
        <v>7537</v>
      </c>
      <c r="D3429" t="str" cm="1">
        <f t="array" ref="D34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29">
        <v>1500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 s="6">
        <f>Table1[[#This Row],[pledged]]/Table1[[#This Row],[goal]]</f>
        <v>1</v>
      </c>
      <c r="Q3429" s="12">
        <f>Table1[[#This Row],[pledged]]/Table1[[#This Row],[backers_count]]</f>
        <v>51.724137931034484</v>
      </c>
      <c r="R3429" t="s">
        <v>8317</v>
      </c>
      <c r="S3429" t="s">
        <v>8318</v>
      </c>
      <c r="T3429" s="17">
        <f>(((Table1[[#This Row],[launched_at]]/60)/60)/24)+DATE(1970,1,1)</f>
        <v>41792.645277777774</v>
      </c>
      <c r="U3429" s="17">
        <f>(((Table1[[#This Row],[deadline]]/60)/60)/24)+DATE(1970,1,1)</f>
        <v>41822.645277777774</v>
      </c>
    </row>
    <row r="3430" spans="1:21">
      <c r="A3430">
        <v>3428</v>
      </c>
      <c r="B3430" s="3" t="s">
        <v>3427</v>
      </c>
      <c r="C3430" s="3" t="s">
        <v>7538</v>
      </c>
      <c r="D3430" t="str" cm="1">
        <f t="array" ref="D34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30">
        <v>2000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 s="6">
        <f>Table1[[#This Row],[pledged]]/Table1[[#This Row],[goal]]</f>
        <v>1.0275000000000001</v>
      </c>
      <c r="Q3430" s="12">
        <f>Table1[[#This Row],[pledged]]/Table1[[#This Row],[backers_count]]</f>
        <v>40.294117647058826</v>
      </c>
      <c r="R3430" t="s">
        <v>8317</v>
      </c>
      <c r="S3430" t="s">
        <v>8318</v>
      </c>
      <c r="T3430" s="17">
        <f>(((Table1[[#This Row],[launched_at]]/60)/60)/24)+DATE(1970,1,1)</f>
        <v>42038.720451388886</v>
      </c>
      <c r="U3430" s="17">
        <f>(((Table1[[#This Row],[deadline]]/60)/60)/24)+DATE(1970,1,1)</f>
        <v>42063.708333333328</v>
      </c>
    </row>
    <row r="3431" spans="1:21">
      <c r="A3431">
        <v>3429</v>
      </c>
      <c r="B3431" s="3" t="s">
        <v>3428</v>
      </c>
      <c r="C3431" s="3" t="s">
        <v>7539</v>
      </c>
      <c r="D3431" t="str" cm="1">
        <f t="array" ref="D34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31">
        <v>150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 s="6">
        <f>Table1[[#This Row],[pledged]]/Table1[[#This Row],[goal]]</f>
        <v>1.3</v>
      </c>
      <c r="Q3431" s="12">
        <f>Table1[[#This Row],[pledged]]/Table1[[#This Row],[backers_count]]</f>
        <v>16.25</v>
      </c>
      <c r="R3431" t="s">
        <v>8317</v>
      </c>
      <c r="S3431" t="s">
        <v>8318</v>
      </c>
      <c r="T3431" s="17">
        <f>(((Table1[[#This Row],[launched_at]]/60)/60)/24)+DATE(1970,1,1)</f>
        <v>42662.021539351852</v>
      </c>
      <c r="U3431" s="17">
        <f>(((Table1[[#This Row],[deadline]]/60)/60)/24)+DATE(1970,1,1)</f>
        <v>42676.021539351852</v>
      </c>
    </row>
    <row r="3432" spans="1:21">
      <c r="A3432">
        <v>3430</v>
      </c>
      <c r="B3432" s="3" t="s">
        <v>3429</v>
      </c>
      <c r="C3432" s="3" t="s">
        <v>7540</v>
      </c>
      <c r="D3432" t="str" cm="1">
        <f t="array" ref="D34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32">
        <v>2000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 s="6">
        <f>Table1[[#This Row],[pledged]]/Table1[[#This Row],[goal]]</f>
        <v>1.0854949999999999</v>
      </c>
      <c r="Q3432" s="12">
        <f>Table1[[#This Row],[pledged]]/Table1[[#This Row],[backers_count]]</f>
        <v>30.152638888888887</v>
      </c>
      <c r="R3432" t="s">
        <v>8317</v>
      </c>
      <c r="S3432" t="s">
        <v>8318</v>
      </c>
      <c r="T3432" s="17">
        <f>(((Table1[[#This Row],[launched_at]]/60)/60)/24)+DATE(1970,1,1)</f>
        <v>41820.945613425924</v>
      </c>
      <c r="U3432" s="17">
        <f>(((Table1[[#This Row],[deadline]]/60)/60)/24)+DATE(1970,1,1)</f>
        <v>41850.945613425924</v>
      </c>
    </row>
    <row r="3433" spans="1:21">
      <c r="A3433">
        <v>3431</v>
      </c>
      <c r="B3433" s="3" t="s">
        <v>3430</v>
      </c>
      <c r="C3433" s="3" t="s">
        <v>7541</v>
      </c>
      <c r="D3433" t="str" cm="1">
        <f t="array" ref="D34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33">
        <v>2000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 s="6">
        <f>Table1[[#This Row],[pledged]]/Table1[[#This Row],[goal]]</f>
        <v>1</v>
      </c>
      <c r="Q3433" s="12">
        <f>Table1[[#This Row],[pledged]]/Table1[[#This Row],[backers_count]]</f>
        <v>95.238095238095241</v>
      </c>
      <c r="R3433" t="s">
        <v>8317</v>
      </c>
      <c r="S3433" t="s">
        <v>8318</v>
      </c>
      <c r="T3433" s="17">
        <f>(((Table1[[#This Row],[launched_at]]/60)/60)/24)+DATE(1970,1,1)</f>
        <v>41839.730937500004</v>
      </c>
      <c r="U3433" s="17">
        <f>(((Table1[[#This Row],[deadline]]/60)/60)/24)+DATE(1970,1,1)</f>
        <v>41869.730937500004</v>
      </c>
    </row>
    <row r="3434" spans="1:21">
      <c r="A3434">
        <v>3432</v>
      </c>
      <c r="B3434" s="3" t="s">
        <v>3431</v>
      </c>
      <c r="C3434" s="3" t="s">
        <v>7542</v>
      </c>
      <c r="D3434" t="str" cm="1">
        <f t="array" ref="D34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34">
        <v>2000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 s="6">
        <f>Table1[[#This Row],[pledged]]/Table1[[#This Row],[goal]]</f>
        <v>1.0965</v>
      </c>
      <c r="Q3434" s="12">
        <f>Table1[[#This Row],[pledged]]/Table1[[#This Row],[backers_count]]</f>
        <v>52.214285714285715</v>
      </c>
      <c r="R3434" t="s">
        <v>8317</v>
      </c>
      <c r="S3434" t="s">
        <v>8318</v>
      </c>
      <c r="T3434" s="17">
        <f>(((Table1[[#This Row],[launched_at]]/60)/60)/24)+DATE(1970,1,1)</f>
        <v>42380.581180555557</v>
      </c>
      <c r="U3434" s="17">
        <f>(((Table1[[#This Row],[deadline]]/60)/60)/24)+DATE(1970,1,1)</f>
        <v>42405.916666666672</v>
      </c>
    </row>
    <row r="3435" spans="1:21" ht="28.8">
      <c r="A3435">
        <v>3433</v>
      </c>
      <c r="B3435" s="3" t="s">
        <v>3432</v>
      </c>
      <c r="C3435" s="3" t="s">
        <v>7543</v>
      </c>
      <c r="D3435" t="str" cm="1">
        <f t="array" ref="D34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435">
        <v>9500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 s="6">
        <f>Table1[[#This Row],[pledged]]/Table1[[#This Row],[goal]]</f>
        <v>1.0026315789473683</v>
      </c>
      <c r="Q3435" s="12">
        <f>Table1[[#This Row],[pledged]]/Table1[[#This Row],[backers_count]]</f>
        <v>134.1549295774648</v>
      </c>
      <c r="R3435" t="s">
        <v>8317</v>
      </c>
      <c r="S3435" t="s">
        <v>8318</v>
      </c>
      <c r="T3435" s="17">
        <f>(((Table1[[#This Row],[launched_at]]/60)/60)/24)+DATE(1970,1,1)</f>
        <v>41776.063136574077</v>
      </c>
      <c r="U3435" s="17">
        <f>(((Table1[[#This Row],[deadline]]/60)/60)/24)+DATE(1970,1,1)</f>
        <v>41807.125</v>
      </c>
    </row>
    <row r="3436" spans="1:21">
      <c r="A3436">
        <v>3434</v>
      </c>
      <c r="B3436" s="3" t="s">
        <v>3433</v>
      </c>
      <c r="C3436" s="3" t="s">
        <v>7544</v>
      </c>
      <c r="D3436" t="str" cm="1">
        <f t="array" ref="D34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436">
        <v>10000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 s="6">
        <f>Table1[[#This Row],[pledged]]/Table1[[#This Row],[goal]]</f>
        <v>1.0555000000000001</v>
      </c>
      <c r="Q3436" s="12">
        <f>Table1[[#This Row],[pledged]]/Table1[[#This Row],[backers_count]]</f>
        <v>62.827380952380949</v>
      </c>
      <c r="R3436" t="s">
        <v>8317</v>
      </c>
      <c r="S3436" t="s">
        <v>8318</v>
      </c>
      <c r="T3436" s="17">
        <f>(((Table1[[#This Row],[launched_at]]/60)/60)/24)+DATE(1970,1,1)</f>
        <v>41800.380428240744</v>
      </c>
      <c r="U3436" s="17">
        <f>(((Table1[[#This Row],[deadline]]/60)/60)/24)+DATE(1970,1,1)</f>
        <v>41830.380428240744</v>
      </c>
    </row>
    <row r="3437" spans="1:21">
      <c r="A3437">
        <v>3435</v>
      </c>
      <c r="B3437" s="3" t="s">
        <v>3434</v>
      </c>
      <c r="C3437" s="3" t="s">
        <v>7545</v>
      </c>
      <c r="D3437" t="str" cm="1">
        <f t="array" ref="D34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37">
        <v>1000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 s="6">
        <f>Table1[[#This Row],[pledged]]/Table1[[#This Row],[goal]]</f>
        <v>1.1200000000000001</v>
      </c>
      <c r="Q3437" s="12">
        <f>Table1[[#This Row],[pledged]]/Table1[[#This Row],[backers_count]]</f>
        <v>58.94736842105263</v>
      </c>
      <c r="R3437" t="s">
        <v>8317</v>
      </c>
      <c r="S3437" t="s">
        <v>8318</v>
      </c>
      <c r="T3437" s="17">
        <f>(((Table1[[#This Row],[launched_at]]/60)/60)/24)+DATE(1970,1,1)</f>
        <v>42572.61681712963</v>
      </c>
      <c r="U3437" s="17">
        <f>(((Table1[[#This Row],[deadline]]/60)/60)/24)+DATE(1970,1,1)</f>
        <v>42589.125</v>
      </c>
    </row>
    <row r="3438" spans="1:21">
      <c r="A3438">
        <v>3436</v>
      </c>
      <c r="B3438" s="3" t="s">
        <v>3435</v>
      </c>
      <c r="C3438" s="3" t="s">
        <v>7546</v>
      </c>
      <c r="D3438" t="str" cm="1">
        <f t="array" ref="D34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438">
        <v>5000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 s="6">
        <f>Table1[[#This Row],[pledged]]/Table1[[#This Row],[goal]]</f>
        <v>1.0589999999999999</v>
      </c>
      <c r="Q3438" s="12">
        <f>Table1[[#This Row],[pledged]]/Table1[[#This Row],[backers_count]]</f>
        <v>143.1081081081081</v>
      </c>
      <c r="R3438" t="s">
        <v>8317</v>
      </c>
      <c r="S3438" t="s">
        <v>8318</v>
      </c>
      <c r="T3438" s="17">
        <f>(((Table1[[#This Row],[launched_at]]/60)/60)/24)+DATE(1970,1,1)</f>
        <v>41851.541585648149</v>
      </c>
      <c r="U3438" s="17">
        <f>(((Table1[[#This Row],[deadline]]/60)/60)/24)+DATE(1970,1,1)</f>
        <v>41872.686111111114</v>
      </c>
    </row>
    <row r="3439" spans="1:21">
      <c r="A3439">
        <v>3437</v>
      </c>
      <c r="B3439" s="3" t="s">
        <v>3436</v>
      </c>
      <c r="C3439" s="3" t="s">
        <v>7547</v>
      </c>
      <c r="D3439" t="str" cm="1">
        <f t="array" ref="D34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39">
        <v>3000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 s="6">
        <f>Table1[[#This Row],[pledged]]/Table1[[#This Row],[goal]]</f>
        <v>1.01</v>
      </c>
      <c r="Q3439" s="12">
        <f>Table1[[#This Row],[pledged]]/Table1[[#This Row],[backers_count]]</f>
        <v>84.166666666666671</v>
      </c>
      <c r="R3439" t="s">
        <v>8317</v>
      </c>
      <c r="S3439" t="s">
        <v>8318</v>
      </c>
      <c r="T3439" s="17">
        <f>(((Table1[[#This Row],[launched_at]]/60)/60)/24)+DATE(1970,1,1)</f>
        <v>42205.710879629631</v>
      </c>
      <c r="U3439" s="17">
        <f>(((Table1[[#This Row],[deadline]]/60)/60)/24)+DATE(1970,1,1)</f>
        <v>42235.710879629631</v>
      </c>
    </row>
    <row r="3440" spans="1:21">
      <c r="A3440">
        <v>3438</v>
      </c>
      <c r="B3440" s="3" t="s">
        <v>3437</v>
      </c>
      <c r="C3440" s="3" t="s">
        <v>7548</v>
      </c>
      <c r="D3440" t="str" cm="1">
        <f t="array" ref="D34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40">
        <v>2500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 s="6">
        <f>Table1[[#This Row],[pledged]]/Table1[[#This Row],[goal]]</f>
        <v>1.042</v>
      </c>
      <c r="Q3440" s="12">
        <f>Table1[[#This Row],[pledged]]/Table1[[#This Row],[backers_count]]</f>
        <v>186.07142857142858</v>
      </c>
      <c r="R3440" t="s">
        <v>8317</v>
      </c>
      <c r="S3440" t="s">
        <v>8318</v>
      </c>
      <c r="T3440" s="17">
        <f>(((Table1[[#This Row],[launched_at]]/60)/60)/24)+DATE(1970,1,1)</f>
        <v>42100.927858796291</v>
      </c>
      <c r="U3440" s="17">
        <f>(((Table1[[#This Row],[deadline]]/60)/60)/24)+DATE(1970,1,1)</f>
        <v>42126.875</v>
      </c>
    </row>
    <row r="3441" spans="1:21">
      <c r="A3441">
        <v>3439</v>
      </c>
      <c r="B3441" s="3" t="s">
        <v>3438</v>
      </c>
      <c r="C3441" s="3" t="s">
        <v>7549</v>
      </c>
      <c r="D3441" t="str" cm="1">
        <f t="array" ref="D34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41">
        <v>1200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 s="6">
        <f>Table1[[#This Row],[pledged]]/Table1[[#This Row],[goal]]</f>
        <v>1.3467833333333334</v>
      </c>
      <c r="Q3441" s="12">
        <f>Table1[[#This Row],[pledged]]/Table1[[#This Row],[backers_count]]</f>
        <v>89.785555555555561</v>
      </c>
      <c r="R3441" t="s">
        <v>8317</v>
      </c>
      <c r="S3441" t="s">
        <v>8318</v>
      </c>
      <c r="T3441" s="17">
        <f>(((Table1[[#This Row],[launched_at]]/60)/60)/24)+DATE(1970,1,1)</f>
        <v>42374.911226851851</v>
      </c>
      <c r="U3441" s="17">
        <f>(((Table1[[#This Row],[deadline]]/60)/60)/24)+DATE(1970,1,1)</f>
        <v>42388.207638888889</v>
      </c>
    </row>
    <row r="3442" spans="1:21">
      <c r="A3442">
        <v>3440</v>
      </c>
      <c r="B3442" s="3" t="s">
        <v>3439</v>
      </c>
      <c r="C3442" s="3" t="s">
        <v>7550</v>
      </c>
      <c r="D3442" t="str" cm="1">
        <f t="array" ref="D34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442">
        <v>5000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 s="6">
        <f>Table1[[#This Row],[pledged]]/Table1[[#This Row],[goal]]</f>
        <v>1.052184</v>
      </c>
      <c r="Q3442" s="12">
        <f>Table1[[#This Row],[pledged]]/Table1[[#This Row],[backers_count]]</f>
        <v>64.157560975609755</v>
      </c>
      <c r="R3442" t="s">
        <v>8317</v>
      </c>
      <c r="S3442" t="s">
        <v>8318</v>
      </c>
      <c r="T3442" s="17">
        <f>(((Table1[[#This Row],[launched_at]]/60)/60)/24)+DATE(1970,1,1)</f>
        <v>41809.12300925926</v>
      </c>
      <c r="U3442" s="17">
        <f>(((Table1[[#This Row],[deadline]]/60)/60)/24)+DATE(1970,1,1)</f>
        <v>41831.677083333336</v>
      </c>
    </row>
    <row r="3443" spans="1:21">
      <c r="A3443">
        <v>3441</v>
      </c>
      <c r="B3443" s="3" t="s">
        <v>3440</v>
      </c>
      <c r="C3443" s="3" t="s">
        <v>7551</v>
      </c>
      <c r="D3443" t="str" cm="1">
        <f t="array" ref="D34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43">
        <v>2500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 s="6">
        <f>Table1[[#This Row],[pledged]]/Table1[[#This Row],[goal]]</f>
        <v>1.026</v>
      </c>
      <c r="Q3443" s="12">
        <f>Table1[[#This Row],[pledged]]/Table1[[#This Row],[backers_count]]</f>
        <v>59.651162790697676</v>
      </c>
      <c r="R3443" t="s">
        <v>8317</v>
      </c>
      <c r="S3443" t="s">
        <v>8318</v>
      </c>
      <c r="T3443" s="17">
        <f>(((Table1[[#This Row],[launched_at]]/60)/60)/24)+DATE(1970,1,1)</f>
        <v>42294.429641203707</v>
      </c>
      <c r="U3443" s="17">
        <f>(((Table1[[#This Row],[deadline]]/60)/60)/24)+DATE(1970,1,1)</f>
        <v>42321.845138888893</v>
      </c>
    </row>
    <row r="3444" spans="1:21">
      <c r="A3444">
        <v>3442</v>
      </c>
      <c r="B3444" s="3" t="s">
        <v>3441</v>
      </c>
      <c r="C3444" s="3" t="s">
        <v>7552</v>
      </c>
      <c r="D3444" t="str" cm="1">
        <f t="array" ref="D34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44">
        <v>250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 s="6">
        <f>Table1[[#This Row],[pledged]]/Table1[[#This Row],[goal]]</f>
        <v>1</v>
      </c>
      <c r="Q3444" s="12">
        <f>Table1[[#This Row],[pledged]]/Table1[[#This Row],[backers_count]]</f>
        <v>31.25</v>
      </c>
      <c r="R3444" t="s">
        <v>8317</v>
      </c>
      <c r="S3444" t="s">
        <v>8318</v>
      </c>
      <c r="T3444" s="17">
        <f>(((Table1[[#This Row],[launched_at]]/60)/60)/24)+DATE(1970,1,1)</f>
        <v>42124.841111111105</v>
      </c>
      <c r="U3444" s="17">
        <f>(((Table1[[#This Row],[deadline]]/60)/60)/24)+DATE(1970,1,1)</f>
        <v>42154.841111111105</v>
      </c>
    </row>
    <row r="3445" spans="1:21">
      <c r="A3445">
        <v>3443</v>
      </c>
      <c r="B3445" s="3" t="s">
        <v>3442</v>
      </c>
      <c r="C3445" s="3" t="s">
        <v>7553</v>
      </c>
      <c r="D3445" t="str" cm="1">
        <f t="array" ref="D34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45">
        <v>1000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 s="6">
        <f>Table1[[#This Row],[pledged]]/Table1[[#This Row],[goal]]</f>
        <v>1.855</v>
      </c>
      <c r="Q3445" s="12">
        <f>Table1[[#This Row],[pledged]]/Table1[[#This Row],[backers_count]]</f>
        <v>41.222222222222221</v>
      </c>
      <c r="R3445" t="s">
        <v>8317</v>
      </c>
      <c r="S3445" t="s">
        <v>8318</v>
      </c>
      <c r="T3445" s="17">
        <f>(((Table1[[#This Row],[launched_at]]/60)/60)/24)+DATE(1970,1,1)</f>
        <v>41861.524837962963</v>
      </c>
      <c r="U3445" s="17">
        <f>(((Table1[[#This Row],[deadline]]/60)/60)/24)+DATE(1970,1,1)</f>
        <v>41891.524837962963</v>
      </c>
    </row>
    <row r="3446" spans="1:21">
      <c r="A3446">
        <v>3444</v>
      </c>
      <c r="B3446" s="3" t="s">
        <v>3443</v>
      </c>
      <c r="C3446" s="3" t="s">
        <v>7554</v>
      </c>
      <c r="D3446" t="str" cm="1">
        <f t="array" ref="D34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46">
        <v>300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 s="6">
        <f>Table1[[#This Row],[pledged]]/Table1[[#This Row],[goal]]</f>
        <v>2.89</v>
      </c>
      <c r="Q3446" s="12">
        <f>Table1[[#This Row],[pledged]]/Table1[[#This Row],[backers_count]]</f>
        <v>43.35</v>
      </c>
      <c r="R3446" t="s">
        <v>8317</v>
      </c>
      <c r="S3446" t="s">
        <v>8318</v>
      </c>
      <c r="T3446" s="17">
        <f>(((Table1[[#This Row],[launched_at]]/60)/60)/24)+DATE(1970,1,1)</f>
        <v>42521.291504629626</v>
      </c>
      <c r="U3446" s="17">
        <f>(((Table1[[#This Row],[deadline]]/60)/60)/24)+DATE(1970,1,1)</f>
        <v>42529.582638888889</v>
      </c>
    </row>
    <row r="3447" spans="1:21">
      <c r="A3447">
        <v>3445</v>
      </c>
      <c r="B3447" s="3" t="s">
        <v>3444</v>
      </c>
      <c r="C3447" s="3" t="s">
        <v>7555</v>
      </c>
      <c r="D3447" t="str" cm="1">
        <f t="array" ref="D34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47">
        <v>2000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 s="6">
        <f>Table1[[#This Row],[pledged]]/Table1[[#This Row],[goal]]</f>
        <v>1</v>
      </c>
      <c r="Q3447" s="12">
        <f>Table1[[#This Row],[pledged]]/Table1[[#This Row],[backers_count]]</f>
        <v>64.516129032258064</v>
      </c>
      <c r="R3447" t="s">
        <v>8317</v>
      </c>
      <c r="S3447" t="s">
        <v>8318</v>
      </c>
      <c r="T3447" s="17">
        <f>(((Table1[[#This Row],[launched_at]]/60)/60)/24)+DATE(1970,1,1)</f>
        <v>42272.530509259261</v>
      </c>
      <c r="U3447" s="17">
        <f>(((Table1[[#This Row],[deadline]]/60)/60)/24)+DATE(1970,1,1)</f>
        <v>42300.530509259261</v>
      </c>
    </row>
    <row r="3448" spans="1:21">
      <c r="A3448">
        <v>3446</v>
      </c>
      <c r="B3448" s="3" t="s">
        <v>3445</v>
      </c>
      <c r="C3448" s="3" t="s">
        <v>7556</v>
      </c>
      <c r="D3448" t="str" cm="1">
        <f t="array" ref="D34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48">
        <v>1000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 s="6">
        <f>Table1[[#This Row],[pledged]]/Table1[[#This Row],[goal]]</f>
        <v>1.0820000000000001</v>
      </c>
      <c r="Q3448" s="12">
        <f>Table1[[#This Row],[pledged]]/Table1[[#This Row],[backers_count]]</f>
        <v>43.28</v>
      </c>
      <c r="R3448" t="s">
        <v>8317</v>
      </c>
      <c r="S3448" t="s">
        <v>8318</v>
      </c>
      <c r="T3448" s="17">
        <f>(((Table1[[#This Row],[launched_at]]/60)/60)/24)+DATE(1970,1,1)</f>
        <v>42016.832465277781</v>
      </c>
      <c r="U3448" s="17">
        <f>(((Table1[[#This Row],[deadline]]/60)/60)/24)+DATE(1970,1,1)</f>
        <v>42040.513888888891</v>
      </c>
    </row>
    <row r="3449" spans="1:21">
      <c r="A3449">
        <v>3447</v>
      </c>
      <c r="B3449" s="3" t="s">
        <v>3446</v>
      </c>
      <c r="C3449" s="3" t="s">
        <v>7557</v>
      </c>
      <c r="D3449" t="str" cm="1">
        <f t="array" ref="D34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49">
        <v>1000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 s="6">
        <f>Table1[[#This Row],[pledged]]/Table1[[#This Row],[goal]]</f>
        <v>1.0780000000000001</v>
      </c>
      <c r="Q3449" s="12">
        <f>Table1[[#This Row],[pledged]]/Table1[[#This Row],[backers_count]]</f>
        <v>77</v>
      </c>
      <c r="R3449" t="s">
        <v>8317</v>
      </c>
      <c r="S3449" t="s">
        <v>8318</v>
      </c>
      <c r="T3449" s="17">
        <f>(((Table1[[#This Row],[launched_at]]/60)/60)/24)+DATE(1970,1,1)</f>
        <v>42402.889027777783</v>
      </c>
      <c r="U3449" s="17">
        <f>(((Table1[[#This Row],[deadline]]/60)/60)/24)+DATE(1970,1,1)</f>
        <v>42447.847361111111</v>
      </c>
    </row>
    <row r="3450" spans="1:21">
      <c r="A3450">
        <v>3448</v>
      </c>
      <c r="B3450" s="3" t="s">
        <v>3447</v>
      </c>
      <c r="C3450" s="3" t="s">
        <v>7558</v>
      </c>
      <c r="D3450" t="str" cm="1">
        <f t="array" ref="D34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50">
        <v>2100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 s="6">
        <f>Table1[[#This Row],[pledged]]/Table1[[#This Row],[goal]]</f>
        <v>1.0976190476190477</v>
      </c>
      <c r="Q3450" s="12">
        <f>Table1[[#This Row],[pledged]]/Table1[[#This Row],[backers_count]]</f>
        <v>51.222222222222221</v>
      </c>
      <c r="R3450" t="s">
        <v>8317</v>
      </c>
      <c r="S3450" t="s">
        <v>8318</v>
      </c>
      <c r="T3450" s="17">
        <f>(((Table1[[#This Row],[launched_at]]/60)/60)/24)+DATE(1970,1,1)</f>
        <v>41960.119085648148</v>
      </c>
      <c r="U3450" s="17">
        <f>(((Table1[[#This Row],[deadline]]/60)/60)/24)+DATE(1970,1,1)</f>
        <v>41990.119085648148</v>
      </c>
    </row>
    <row r="3451" spans="1:21">
      <c r="A3451">
        <v>3449</v>
      </c>
      <c r="B3451" s="3" t="s">
        <v>3448</v>
      </c>
      <c r="C3451" s="3" t="s">
        <v>7559</v>
      </c>
      <c r="D3451" t="str" cm="1">
        <f t="array" ref="D34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51">
        <v>800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 s="6">
        <f>Table1[[#This Row],[pledged]]/Table1[[#This Row],[goal]]</f>
        <v>1.70625</v>
      </c>
      <c r="Q3451" s="12">
        <f>Table1[[#This Row],[pledged]]/Table1[[#This Row],[backers_count]]</f>
        <v>68.25</v>
      </c>
      <c r="R3451" t="s">
        <v>8317</v>
      </c>
      <c r="S3451" t="s">
        <v>8318</v>
      </c>
      <c r="T3451" s="17">
        <f>(((Table1[[#This Row],[launched_at]]/60)/60)/24)+DATE(1970,1,1)</f>
        <v>42532.052523148144</v>
      </c>
      <c r="U3451" s="17">
        <f>(((Table1[[#This Row],[deadline]]/60)/60)/24)+DATE(1970,1,1)</f>
        <v>42560.166666666672</v>
      </c>
    </row>
    <row r="3452" spans="1:21">
      <c r="A3452">
        <v>3450</v>
      </c>
      <c r="B3452" s="3" t="s">
        <v>3449</v>
      </c>
      <c r="C3452" s="3" t="s">
        <v>7560</v>
      </c>
      <c r="D3452" t="str" cm="1">
        <f t="array" ref="D34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52">
        <v>500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 s="6">
        <f>Table1[[#This Row],[pledged]]/Table1[[#This Row],[goal]]</f>
        <v>1.52</v>
      </c>
      <c r="Q3452" s="12">
        <f>Table1[[#This Row],[pledged]]/Table1[[#This Row],[backers_count]]</f>
        <v>19.487179487179485</v>
      </c>
      <c r="R3452" t="s">
        <v>8317</v>
      </c>
      <c r="S3452" t="s">
        <v>8318</v>
      </c>
      <c r="T3452" s="17">
        <f>(((Table1[[#This Row],[launched_at]]/60)/60)/24)+DATE(1970,1,1)</f>
        <v>42036.704525462963</v>
      </c>
      <c r="U3452" s="17">
        <f>(((Table1[[#This Row],[deadline]]/60)/60)/24)+DATE(1970,1,1)</f>
        <v>42096.662858796291</v>
      </c>
    </row>
    <row r="3453" spans="1:21">
      <c r="A3453">
        <v>3451</v>
      </c>
      <c r="B3453" s="3" t="s">
        <v>3450</v>
      </c>
      <c r="C3453" s="3" t="s">
        <v>7561</v>
      </c>
      <c r="D3453" t="str" cm="1">
        <f t="array" ref="D34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53">
        <v>650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 s="6">
        <f>Table1[[#This Row],[pledged]]/Table1[[#This Row],[goal]]</f>
        <v>1.0123076923076924</v>
      </c>
      <c r="Q3453" s="12">
        <f>Table1[[#This Row],[pledged]]/Table1[[#This Row],[backers_count]]</f>
        <v>41.125</v>
      </c>
      <c r="R3453" t="s">
        <v>8317</v>
      </c>
      <c r="S3453" t="s">
        <v>8318</v>
      </c>
      <c r="T3453" s="17">
        <f>(((Table1[[#This Row],[launched_at]]/60)/60)/24)+DATE(1970,1,1)</f>
        <v>42088.723692129628</v>
      </c>
      <c r="U3453" s="17">
        <f>(((Table1[[#This Row],[deadline]]/60)/60)/24)+DATE(1970,1,1)</f>
        <v>42115.723692129628</v>
      </c>
    </row>
    <row r="3454" spans="1:21">
      <c r="A3454">
        <v>3452</v>
      </c>
      <c r="B3454" s="3" t="s">
        <v>3451</v>
      </c>
      <c r="C3454" s="3" t="s">
        <v>7562</v>
      </c>
      <c r="D3454" t="str" cm="1">
        <f t="array" ref="D34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54">
        <v>1000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 s="6">
        <f>Table1[[#This Row],[pledged]]/Table1[[#This Row],[goal]]</f>
        <v>1.532</v>
      </c>
      <c r="Q3454" s="12">
        <f>Table1[[#This Row],[pledged]]/Table1[[#This Row],[backers_count]]</f>
        <v>41.405405405405403</v>
      </c>
      <c r="R3454" t="s">
        <v>8317</v>
      </c>
      <c r="S3454" t="s">
        <v>8318</v>
      </c>
      <c r="T3454" s="17">
        <f>(((Table1[[#This Row],[launched_at]]/60)/60)/24)+DATE(1970,1,1)</f>
        <v>41820.639189814814</v>
      </c>
      <c r="U3454" s="17">
        <f>(((Table1[[#This Row],[deadline]]/60)/60)/24)+DATE(1970,1,1)</f>
        <v>41843.165972222225</v>
      </c>
    </row>
    <row r="3455" spans="1:21">
      <c r="A3455">
        <v>3453</v>
      </c>
      <c r="B3455" s="3" t="s">
        <v>3452</v>
      </c>
      <c r="C3455" s="3" t="s">
        <v>7563</v>
      </c>
      <c r="D3455" t="str" cm="1">
        <f t="array" ref="D34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55">
        <v>300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 s="6">
        <f>Table1[[#This Row],[pledged]]/Table1[[#This Row],[goal]]</f>
        <v>1.2833333333333334</v>
      </c>
      <c r="Q3455" s="12">
        <f>Table1[[#This Row],[pledged]]/Table1[[#This Row],[backers_count]]</f>
        <v>27.5</v>
      </c>
      <c r="R3455" t="s">
        <v>8317</v>
      </c>
      <c r="S3455" t="s">
        <v>8318</v>
      </c>
      <c r="T3455" s="17">
        <f>(((Table1[[#This Row],[launched_at]]/60)/60)/24)+DATE(1970,1,1)</f>
        <v>42535.97865740741</v>
      </c>
      <c r="U3455" s="17">
        <f>(((Table1[[#This Row],[deadline]]/60)/60)/24)+DATE(1970,1,1)</f>
        <v>42595.97865740741</v>
      </c>
    </row>
    <row r="3456" spans="1:21">
      <c r="A3456">
        <v>3454</v>
      </c>
      <c r="B3456" s="3" t="s">
        <v>3453</v>
      </c>
      <c r="C3456" s="3" t="s">
        <v>7564</v>
      </c>
      <c r="D3456" t="str" cm="1">
        <f t="array" ref="D34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56">
        <v>700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 s="6">
        <f>Table1[[#This Row],[pledged]]/Table1[[#This Row],[goal]]</f>
        <v>1.0071428571428571</v>
      </c>
      <c r="Q3456" s="12">
        <f>Table1[[#This Row],[pledged]]/Table1[[#This Row],[backers_count]]</f>
        <v>33.571428571428569</v>
      </c>
      <c r="R3456" t="s">
        <v>8317</v>
      </c>
      <c r="S3456" t="s">
        <v>8318</v>
      </c>
      <c r="T3456" s="17">
        <f>(((Table1[[#This Row],[launched_at]]/60)/60)/24)+DATE(1970,1,1)</f>
        <v>41821.698599537034</v>
      </c>
      <c r="U3456" s="17">
        <f>(((Table1[[#This Row],[deadline]]/60)/60)/24)+DATE(1970,1,1)</f>
        <v>41851.698599537034</v>
      </c>
    </row>
    <row r="3457" spans="1:21">
      <c r="A3457">
        <v>3455</v>
      </c>
      <c r="B3457" s="3" t="s">
        <v>3454</v>
      </c>
      <c r="C3457" s="3" t="s">
        <v>7565</v>
      </c>
      <c r="D3457" t="str" cm="1">
        <f t="array" ref="D34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457">
        <v>10000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 s="6">
        <f>Table1[[#This Row],[pledged]]/Table1[[#This Row],[goal]]</f>
        <v>1.0065</v>
      </c>
      <c r="Q3457" s="12">
        <f>Table1[[#This Row],[pledged]]/Table1[[#This Row],[backers_count]]</f>
        <v>145.86956521739131</v>
      </c>
      <c r="R3457" t="s">
        <v>8317</v>
      </c>
      <c r="S3457" t="s">
        <v>8318</v>
      </c>
      <c r="T3457" s="17">
        <f>(((Table1[[#This Row],[launched_at]]/60)/60)/24)+DATE(1970,1,1)</f>
        <v>42626.7503125</v>
      </c>
      <c r="U3457" s="17">
        <f>(((Table1[[#This Row],[deadline]]/60)/60)/24)+DATE(1970,1,1)</f>
        <v>42656.7503125</v>
      </c>
    </row>
    <row r="3458" spans="1:21">
      <c r="A3458">
        <v>3456</v>
      </c>
      <c r="B3458" s="3" t="s">
        <v>3455</v>
      </c>
      <c r="C3458" s="3" t="s">
        <v>7566</v>
      </c>
      <c r="D3458" t="str" cm="1">
        <f t="array" ref="D34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58">
        <v>3000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 s="6">
        <f>Table1[[#This Row],[pledged]]/Table1[[#This Row],[goal]]</f>
        <v>1.913</v>
      </c>
      <c r="Q3458" s="12">
        <f>Table1[[#This Row],[pledged]]/Table1[[#This Row],[backers_count]]</f>
        <v>358.6875</v>
      </c>
      <c r="R3458" t="s">
        <v>8317</v>
      </c>
      <c r="S3458" t="s">
        <v>8318</v>
      </c>
      <c r="T3458" s="17">
        <f>(((Table1[[#This Row],[launched_at]]/60)/60)/24)+DATE(1970,1,1)</f>
        <v>41821.205636574072</v>
      </c>
      <c r="U3458" s="17">
        <f>(((Table1[[#This Row],[deadline]]/60)/60)/24)+DATE(1970,1,1)</f>
        <v>41852.290972222225</v>
      </c>
    </row>
    <row r="3459" spans="1:21">
      <c r="A3459">
        <v>3457</v>
      </c>
      <c r="B3459" s="3" t="s">
        <v>3456</v>
      </c>
      <c r="C3459" s="3" t="s">
        <v>7567</v>
      </c>
      <c r="D3459" t="str" cm="1">
        <f t="array" ref="D34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59">
        <v>2000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 s="6">
        <f>Table1[[#This Row],[pledged]]/Table1[[#This Row],[goal]]</f>
        <v>1.4019999999999999</v>
      </c>
      <c r="Q3459" s="12">
        <f>Table1[[#This Row],[pledged]]/Table1[[#This Row],[backers_count]]</f>
        <v>50.981818181818184</v>
      </c>
      <c r="R3459" t="s">
        <v>8317</v>
      </c>
      <c r="S3459" t="s">
        <v>8318</v>
      </c>
      <c r="T3459" s="17">
        <f>(((Table1[[#This Row],[launched_at]]/60)/60)/24)+DATE(1970,1,1)</f>
        <v>42016.706678240742</v>
      </c>
      <c r="U3459" s="17">
        <f>(((Table1[[#This Row],[deadline]]/60)/60)/24)+DATE(1970,1,1)</f>
        <v>42047.249305555553</v>
      </c>
    </row>
    <row r="3460" spans="1:21">
      <c r="A3460">
        <v>3458</v>
      </c>
      <c r="B3460" s="3" t="s">
        <v>3457</v>
      </c>
      <c r="C3460" s="3" t="s">
        <v>7568</v>
      </c>
      <c r="D3460" t="str" cm="1">
        <f t="array" ref="D34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60">
        <v>978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 s="6">
        <f>Table1[[#This Row],[pledged]]/Table1[[#This Row],[goal]]</f>
        <v>1.2433537832310839</v>
      </c>
      <c r="Q3460" s="12">
        <f>Table1[[#This Row],[pledged]]/Table1[[#This Row],[backers_count]]</f>
        <v>45.037037037037038</v>
      </c>
      <c r="R3460" t="s">
        <v>8317</v>
      </c>
      <c r="S3460" t="s">
        <v>8318</v>
      </c>
      <c r="T3460" s="17">
        <f>(((Table1[[#This Row],[launched_at]]/60)/60)/24)+DATE(1970,1,1)</f>
        <v>42011.202581018515</v>
      </c>
      <c r="U3460" s="17">
        <f>(((Table1[[#This Row],[deadline]]/60)/60)/24)+DATE(1970,1,1)</f>
        <v>42038.185416666667</v>
      </c>
    </row>
    <row r="3461" spans="1:21">
      <c r="A3461">
        <v>3459</v>
      </c>
      <c r="B3461" s="3" t="s">
        <v>3458</v>
      </c>
      <c r="C3461" s="3" t="s">
        <v>7569</v>
      </c>
      <c r="D3461" t="str" cm="1">
        <f t="array" ref="D34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61">
        <v>500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 s="6">
        <f>Table1[[#This Row],[pledged]]/Table1[[#This Row],[goal]]</f>
        <v>1.262</v>
      </c>
      <c r="Q3461" s="12">
        <f>Table1[[#This Row],[pledged]]/Table1[[#This Row],[backers_count]]</f>
        <v>17.527777777777779</v>
      </c>
      <c r="R3461" t="s">
        <v>8317</v>
      </c>
      <c r="S3461" t="s">
        <v>8318</v>
      </c>
      <c r="T3461" s="17">
        <f>(((Table1[[#This Row],[launched_at]]/60)/60)/24)+DATE(1970,1,1)</f>
        <v>42480.479861111111</v>
      </c>
      <c r="U3461" s="17">
        <f>(((Table1[[#This Row],[deadline]]/60)/60)/24)+DATE(1970,1,1)</f>
        <v>42510.479861111111</v>
      </c>
    </row>
    <row r="3462" spans="1:21">
      <c r="A3462">
        <v>3460</v>
      </c>
      <c r="B3462" s="3" t="s">
        <v>3459</v>
      </c>
      <c r="C3462" s="3" t="s">
        <v>7570</v>
      </c>
      <c r="D3462" t="str" cm="1">
        <f t="array" ref="D34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62">
        <v>500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 s="6">
        <f>Table1[[#This Row],[pledged]]/Table1[[#This Row],[goal]]</f>
        <v>1.9</v>
      </c>
      <c r="Q3462" s="12">
        <f>Table1[[#This Row],[pledged]]/Table1[[#This Row],[backers_count]]</f>
        <v>50</v>
      </c>
      <c r="R3462" t="s">
        <v>8317</v>
      </c>
      <c r="S3462" t="s">
        <v>8318</v>
      </c>
      <c r="T3462" s="17">
        <f>(((Table1[[#This Row],[launched_at]]/60)/60)/24)+DATE(1970,1,1)</f>
        <v>41852.527222222219</v>
      </c>
      <c r="U3462" s="17">
        <f>(((Table1[[#This Row],[deadline]]/60)/60)/24)+DATE(1970,1,1)</f>
        <v>41866.527222222219</v>
      </c>
    </row>
    <row r="3463" spans="1:21">
      <c r="A3463">
        <v>3461</v>
      </c>
      <c r="B3463" s="3" t="s">
        <v>3460</v>
      </c>
      <c r="C3463" s="3" t="s">
        <v>7571</v>
      </c>
      <c r="D3463" t="str" cm="1">
        <f t="array" ref="D34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63">
        <v>500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 s="6">
        <f>Table1[[#This Row],[pledged]]/Table1[[#This Row],[goal]]</f>
        <v>1.39</v>
      </c>
      <c r="Q3463" s="12">
        <f>Table1[[#This Row],[pledged]]/Table1[[#This Row],[backers_count]]</f>
        <v>57.916666666666664</v>
      </c>
      <c r="R3463" t="s">
        <v>8317</v>
      </c>
      <c r="S3463" t="s">
        <v>8318</v>
      </c>
      <c r="T3463" s="17">
        <f>(((Table1[[#This Row],[launched_at]]/60)/60)/24)+DATE(1970,1,1)</f>
        <v>42643.632858796293</v>
      </c>
      <c r="U3463" s="17">
        <f>(((Table1[[#This Row],[deadline]]/60)/60)/24)+DATE(1970,1,1)</f>
        <v>42672.125</v>
      </c>
    </row>
    <row r="3464" spans="1:21">
      <c r="A3464">
        <v>3462</v>
      </c>
      <c r="B3464" s="3" t="s">
        <v>3461</v>
      </c>
      <c r="C3464" s="3" t="s">
        <v>7572</v>
      </c>
      <c r="D3464" t="str" cm="1">
        <f t="array" ref="D34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64">
        <v>250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 s="6">
        <f>Table1[[#This Row],[pledged]]/Table1[[#This Row],[goal]]</f>
        <v>2.02</v>
      </c>
      <c r="Q3464" s="12">
        <f>Table1[[#This Row],[pledged]]/Table1[[#This Row],[backers_count]]</f>
        <v>29.705882352941178</v>
      </c>
      <c r="R3464" t="s">
        <v>8317</v>
      </c>
      <c r="S3464" t="s">
        <v>8318</v>
      </c>
      <c r="T3464" s="17">
        <f>(((Table1[[#This Row],[launched_at]]/60)/60)/24)+DATE(1970,1,1)</f>
        <v>42179.898472222223</v>
      </c>
      <c r="U3464" s="17">
        <f>(((Table1[[#This Row],[deadline]]/60)/60)/24)+DATE(1970,1,1)</f>
        <v>42195.75</v>
      </c>
    </row>
    <row r="3465" spans="1:21">
      <c r="A3465">
        <v>3463</v>
      </c>
      <c r="B3465" s="3" t="s">
        <v>3462</v>
      </c>
      <c r="C3465" s="3" t="s">
        <v>7573</v>
      </c>
      <c r="D3465" t="str" cm="1">
        <f t="array" ref="D34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465">
        <v>10000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 s="6">
        <f>Table1[[#This Row],[pledged]]/Table1[[#This Row],[goal]]</f>
        <v>1.0338000000000001</v>
      </c>
      <c r="Q3465" s="12">
        <f>Table1[[#This Row],[pledged]]/Table1[[#This Row],[backers_count]]</f>
        <v>90.684210526315795</v>
      </c>
      <c r="R3465" t="s">
        <v>8317</v>
      </c>
      <c r="S3465" t="s">
        <v>8318</v>
      </c>
      <c r="T3465" s="17">
        <f>(((Table1[[#This Row],[launched_at]]/60)/60)/24)+DATE(1970,1,1)</f>
        <v>42612.918807870374</v>
      </c>
      <c r="U3465" s="17">
        <f>(((Table1[[#This Row],[deadline]]/60)/60)/24)+DATE(1970,1,1)</f>
        <v>42654.165972222225</v>
      </c>
    </row>
    <row r="3466" spans="1:21">
      <c r="A3466">
        <v>3464</v>
      </c>
      <c r="B3466" s="3" t="s">
        <v>3463</v>
      </c>
      <c r="C3466" s="3" t="s">
        <v>7574</v>
      </c>
      <c r="D3466" t="str" cm="1">
        <f t="array" ref="D34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466">
        <v>5000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 s="6">
        <f>Table1[[#This Row],[pledged]]/Table1[[#This Row],[goal]]</f>
        <v>1.023236</v>
      </c>
      <c r="Q3466" s="12">
        <f>Table1[[#This Row],[pledged]]/Table1[[#This Row],[backers_count]]</f>
        <v>55.012688172043013</v>
      </c>
      <c r="R3466" t="s">
        <v>8317</v>
      </c>
      <c r="S3466" t="s">
        <v>8318</v>
      </c>
      <c r="T3466" s="17">
        <f>(((Table1[[#This Row],[launched_at]]/60)/60)/24)+DATE(1970,1,1)</f>
        <v>42575.130057870367</v>
      </c>
      <c r="U3466" s="17">
        <f>(((Table1[[#This Row],[deadline]]/60)/60)/24)+DATE(1970,1,1)</f>
        <v>42605.130057870367</v>
      </c>
    </row>
    <row r="3467" spans="1:21">
      <c r="A3467">
        <v>3465</v>
      </c>
      <c r="B3467" s="3" t="s">
        <v>3464</v>
      </c>
      <c r="C3467" s="3" t="s">
        <v>7575</v>
      </c>
      <c r="D3467" t="str" cm="1">
        <f t="array" ref="D34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67">
        <v>2000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 s="6">
        <f>Table1[[#This Row],[pledged]]/Table1[[#This Row],[goal]]</f>
        <v>1.03</v>
      </c>
      <c r="Q3467" s="12">
        <f>Table1[[#This Row],[pledged]]/Table1[[#This Row],[backers_count]]</f>
        <v>57.222222222222221</v>
      </c>
      <c r="R3467" t="s">
        <v>8317</v>
      </c>
      <c r="S3467" t="s">
        <v>8318</v>
      </c>
      <c r="T3467" s="17">
        <f>(((Table1[[#This Row],[launched_at]]/60)/60)/24)+DATE(1970,1,1)</f>
        <v>42200.625833333332</v>
      </c>
      <c r="U3467" s="17">
        <f>(((Table1[[#This Row],[deadline]]/60)/60)/24)+DATE(1970,1,1)</f>
        <v>42225.666666666672</v>
      </c>
    </row>
    <row r="3468" spans="1:21">
      <c r="A3468">
        <v>3466</v>
      </c>
      <c r="B3468" s="3" t="s">
        <v>3465</v>
      </c>
      <c r="C3468" s="3" t="s">
        <v>7576</v>
      </c>
      <c r="D3468" t="str" cm="1">
        <f t="array" ref="D34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68">
        <v>3500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 s="6">
        <f>Table1[[#This Row],[pledged]]/Table1[[#This Row],[goal]]</f>
        <v>1.2714285714285714</v>
      </c>
      <c r="Q3468" s="12">
        <f>Table1[[#This Row],[pledged]]/Table1[[#This Row],[backers_count]]</f>
        <v>72.950819672131146</v>
      </c>
      <c r="R3468" t="s">
        <v>8317</v>
      </c>
      <c r="S3468" t="s">
        <v>8318</v>
      </c>
      <c r="T3468" s="17">
        <f>(((Table1[[#This Row],[launched_at]]/60)/60)/24)+DATE(1970,1,1)</f>
        <v>42420.019097222219</v>
      </c>
      <c r="U3468" s="17">
        <f>(((Table1[[#This Row],[deadline]]/60)/60)/24)+DATE(1970,1,1)</f>
        <v>42479.977430555555</v>
      </c>
    </row>
    <row r="3469" spans="1:21">
      <c r="A3469">
        <v>3467</v>
      </c>
      <c r="B3469" s="3" t="s">
        <v>3466</v>
      </c>
      <c r="C3469" s="3" t="s">
        <v>7577</v>
      </c>
      <c r="D3469" t="str" cm="1">
        <f t="array" ref="D34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69">
        <v>3000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 s="6">
        <f>Table1[[#This Row],[pledged]]/Table1[[#This Row],[goal]]</f>
        <v>1.01</v>
      </c>
      <c r="Q3469" s="12">
        <f>Table1[[#This Row],[pledged]]/Table1[[#This Row],[backers_count]]</f>
        <v>64.468085106382972</v>
      </c>
      <c r="R3469" t="s">
        <v>8317</v>
      </c>
      <c r="S3469" t="s">
        <v>8318</v>
      </c>
      <c r="T3469" s="17">
        <f>(((Table1[[#This Row],[launched_at]]/60)/60)/24)+DATE(1970,1,1)</f>
        <v>42053.671666666662</v>
      </c>
      <c r="U3469" s="17">
        <f>(((Table1[[#This Row],[deadline]]/60)/60)/24)+DATE(1970,1,1)</f>
        <v>42083.630000000005</v>
      </c>
    </row>
    <row r="3470" spans="1:21">
      <c r="A3470">
        <v>3468</v>
      </c>
      <c r="B3470" s="3" t="s">
        <v>3467</v>
      </c>
      <c r="C3470" s="3" t="s">
        <v>7578</v>
      </c>
      <c r="D3470" t="str" cm="1">
        <f t="array" ref="D34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470">
        <v>10000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 s="6">
        <f>Table1[[#This Row],[pledged]]/Table1[[#This Row],[goal]]</f>
        <v>1.2178</v>
      </c>
      <c r="Q3470" s="12">
        <f>Table1[[#This Row],[pledged]]/Table1[[#This Row],[backers_count]]</f>
        <v>716.35294117647061</v>
      </c>
      <c r="R3470" t="s">
        <v>8317</v>
      </c>
      <c r="S3470" t="s">
        <v>8318</v>
      </c>
      <c r="T3470" s="17">
        <f>(((Table1[[#This Row],[launched_at]]/60)/60)/24)+DATE(1970,1,1)</f>
        <v>42605.765381944439</v>
      </c>
      <c r="U3470" s="17">
        <f>(((Table1[[#This Row],[deadline]]/60)/60)/24)+DATE(1970,1,1)</f>
        <v>42634.125</v>
      </c>
    </row>
    <row r="3471" spans="1:21">
      <c r="A3471">
        <v>3469</v>
      </c>
      <c r="B3471" s="3" t="s">
        <v>3468</v>
      </c>
      <c r="C3471" s="3" t="s">
        <v>7579</v>
      </c>
      <c r="D3471" t="str" cm="1">
        <f t="array" ref="D34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71">
        <v>2800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 s="6">
        <f>Table1[[#This Row],[pledged]]/Table1[[#This Row],[goal]]</f>
        <v>1.1339285714285714</v>
      </c>
      <c r="Q3471" s="12">
        <f>Table1[[#This Row],[pledged]]/Table1[[#This Row],[backers_count]]</f>
        <v>50.396825396825399</v>
      </c>
      <c r="R3471" t="s">
        <v>8317</v>
      </c>
      <c r="S3471" t="s">
        <v>8318</v>
      </c>
      <c r="T3471" s="17">
        <f>(((Table1[[#This Row],[launched_at]]/60)/60)/24)+DATE(1970,1,1)</f>
        <v>42458.641724537039</v>
      </c>
      <c r="U3471" s="17">
        <f>(((Table1[[#This Row],[deadline]]/60)/60)/24)+DATE(1970,1,1)</f>
        <v>42488.641724537039</v>
      </c>
    </row>
    <row r="3472" spans="1:21">
      <c r="A3472">
        <v>3470</v>
      </c>
      <c r="B3472" s="3" t="s">
        <v>3469</v>
      </c>
      <c r="C3472" s="3" t="s">
        <v>7580</v>
      </c>
      <c r="D3472" t="str" cm="1">
        <f t="array" ref="D34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72">
        <v>250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 s="6">
        <f>Table1[[#This Row],[pledged]]/Table1[[#This Row],[goal]]</f>
        <v>1.5</v>
      </c>
      <c r="Q3472" s="12">
        <f>Table1[[#This Row],[pledged]]/Table1[[#This Row],[backers_count]]</f>
        <v>41.666666666666664</v>
      </c>
      <c r="R3472" t="s">
        <v>8317</v>
      </c>
      <c r="S3472" t="s">
        <v>8318</v>
      </c>
      <c r="T3472" s="17">
        <f>(((Table1[[#This Row],[launched_at]]/60)/60)/24)+DATE(1970,1,1)</f>
        <v>42529.022013888884</v>
      </c>
      <c r="U3472" s="17">
        <f>(((Table1[[#This Row],[deadline]]/60)/60)/24)+DATE(1970,1,1)</f>
        <v>42566.901388888888</v>
      </c>
    </row>
    <row r="3473" spans="1:21">
      <c r="A3473">
        <v>3471</v>
      </c>
      <c r="B3473" s="3" t="s">
        <v>3470</v>
      </c>
      <c r="C3473" s="3" t="s">
        <v>7581</v>
      </c>
      <c r="D3473" t="str" cm="1">
        <f t="array" ref="D34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73">
        <v>500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 s="6">
        <f>Table1[[#This Row],[pledged]]/Table1[[#This Row],[goal]]</f>
        <v>2.1459999999999999</v>
      </c>
      <c r="Q3473" s="12">
        <f>Table1[[#This Row],[pledged]]/Table1[[#This Row],[backers_count]]</f>
        <v>35.766666666666666</v>
      </c>
      <c r="R3473" t="s">
        <v>8317</v>
      </c>
      <c r="S3473" t="s">
        <v>8318</v>
      </c>
      <c r="T3473" s="17">
        <f>(((Table1[[#This Row],[launched_at]]/60)/60)/24)+DATE(1970,1,1)</f>
        <v>41841.820486111108</v>
      </c>
      <c r="U3473" s="17">
        <f>(((Table1[[#This Row],[deadline]]/60)/60)/24)+DATE(1970,1,1)</f>
        <v>41882.833333333336</v>
      </c>
    </row>
    <row r="3474" spans="1:21">
      <c r="A3474">
        <v>3472</v>
      </c>
      <c r="B3474" s="3" t="s">
        <v>3471</v>
      </c>
      <c r="C3474" s="3" t="s">
        <v>7582</v>
      </c>
      <c r="D3474" t="str" cm="1">
        <f t="array" ref="D34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74">
        <v>2000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 s="6">
        <f>Table1[[#This Row],[pledged]]/Table1[[#This Row],[goal]]</f>
        <v>1.0205</v>
      </c>
      <c r="Q3474" s="12">
        <f>Table1[[#This Row],[pledged]]/Table1[[#This Row],[backers_count]]</f>
        <v>88.739130434782609</v>
      </c>
      <c r="R3474" t="s">
        <v>8317</v>
      </c>
      <c r="S3474" t="s">
        <v>8318</v>
      </c>
      <c r="T3474" s="17">
        <f>(((Table1[[#This Row],[launched_at]]/60)/60)/24)+DATE(1970,1,1)</f>
        <v>41928.170497685183</v>
      </c>
      <c r="U3474" s="17">
        <f>(((Table1[[#This Row],[deadline]]/60)/60)/24)+DATE(1970,1,1)</f>
        <v>41949.249305555553</v>
      </c>
    </row>
    <row r="3475" spans="1:21">
      <c r="A3475">
        <v>3473</v>
      </c>
      <c r="B3475" s="3" t="s">
        <v>3472</v>
      </c>
      <c r="C3475" s="3" t="s">
        <v>7583</v>
      </c>
      <c r="D3475" t="str" cm="1">
        <f t="array" ref="D34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75">
        <v>4900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 s="6">
        <f>Table1[[#This Row],[pledged]]/Table1[[#This Row],[goal]]</f>
        <v>1</v>
      </c>
      <c r="Q3475" s="12">
        <f>Table1[[#This Row],[pledged]]/Table1[[#This Row],[backers_count]]</f>
        <v>148.4848484848485</v>
      </c>
      <c r="R3475" t="s">
        <v>8317</v>
      </c>
      <c r="S3475" t="s">
        <v>8318</v>
      </c>
      <c r="T3475" s="17">
        <f>(((Table1[[#This Row],[launched_at]]/60)/60)/24)+DATE(1970,1,1)</f>
        <v>42062.834444444445</v>
      </c>
      <c r="U3475" s="17">
        <f>(((Table1[[#This Row],[deadline]]/60)/60)/24)+DATE(1970,1,1)</f>
        <v>42083.852083333331</v>
      </c>
    </row>
    <row r="3476" spans="1:21">
      <c r="A3476">
        <v>3474</v>
      </c>
      <c r="B3476" s="3" t="s">
        <v>3473</v>
      </c>
      <c r="C3476" s="3" t="s">
        <v>7584</v>
      </c>
      <c r="D3476" t="str" cm="1">
        <f t="array" ref="D34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76">
        <v>2000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 s="6">
        <f>Table1[[#This Row],[pledged]]/Table1[[#This Row],[goal]]</f>
        <v>1.01</v>
      </c>
      <c r="Q3476" s="12">
        <f>Table1[[#This Row],[pledged]]/Table1[[#This Row],[backers_count]]</f>
        <v>51.794871794871796</v>
      </c>
      <c r="R3476" t="s">
        <v>8317</v>
      </c>
      <c r="S3476" t="s">
        <v>8318</v>
      </c>
      <c r="T3476" s="17">
        <f>(((Table1[[#This Row],[launched_at]]/60)/60)/24)+DATE(1970,1,1)</f>
        <v>42541.501516203702</v>
      </c>
      <c r="U3476" s="17">
        <f>(((Table1[[#This Row],[deadline]]/60)/60)/24)+DATE(1970,1,1)</f>
        <v>42571.501516203702</v>
      </c>
    </row>
    <row r="3477" spans="1:21">
      <c r="A3477">
        <v>3475</v>
      </c>
      <c r="B3477" s="3" t="s">
        <v>3474</v>
      </c>
      <c r="C3477" s="3" t="s">
        <v>7585</v>
      </c>
      <c r="D3477" t="str" cm="1">
        <f t="array" ref="D34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77">
        <v>300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 s="6">
        <f>Table1[[#This Row],[pledged]]/Table1[[#This Row],[goal]]</f>
        <v>1.1333333333333333</v>
      </c>
      <c r="Q3477" s="12">
        <f>Table1[[#This Row],[pledged]]/Table1[[#This Row],[backers_count]]</f>
        <v>20</v>
      </c>
      <c r="R3477" t="s">
        <v>8317</v>
      </c>
      <c r="S3477" t="s">
        <v>8318</v>
      </c>
      <c r="T3477" s="17">
        <f>(((Table1[[#This Row],[launched_at]]/60)/60)/24)+DATE(1970,1,1)</f>
        <v>41918.880833333329</v>
      </c>
      <c r="U3477" s="17">
        <f>(((Table1[[#This Row],[deadline]]/60)/60)/24)+DATE(1970,1,1)</f>
        <v>41946</v>
      </c>
    </row>
    <row r="3478" spans="1:21">
      <c r="A3478">
        <v>3476</v>
      </c>
      <c r="B3478" s="3" t="s">
        <v>3475</v>
      </c>
      <c r="C3478" s="3" t="s">
        <v>7586</v>
      </c>
      <c r="D3478" t="str" cm="1">
        <f t="array" ref="D34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78">
        <v>300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 s="6">
        <f>Table1[[#This Row],[pledged]]/Table1[[#This Row],[goal]]</f>
        <v>1.04</v>
      </c>
      <c r="Q3478" s="12">
        <f>Table1[[#This Row],[pledged]]/Table1[[#This Row],[backers_count]]</f>
        <v>52</v>
      </c>
      <c r="R3478" t="s">
        <v>8317</v>
      </c>
      <c r="S3478" t="s">
        <v>8318</v>
      </c>
      <c r="T3478" s="17">
        <f>(((Table1[[#This Row],[launched_at]]/60)/60)/24)+DATE(1970,1,1)</f>
        <v>41921.279976851853</v>
      </c>
      <c r="U3478" s="17">
        <f>(((Table1[[#This Row],[deadline]]/60)/60)/24)+DATE(1970,1,1)</f>
        <v>41939.125</v>
      </c>
    </row>
    <row r="3479" spans="1:21">
      <c r="A3479">
        <v>3477</v>
      </c>
      <c r="B3479" s="3" t="s">
        <v>3476</v>
      </c>
      <c r="C3479" s="3" t="s">
        <v>7587</v>
      </c>
      <c r="D3479" t="str" cm="1">
        <f t="array" ref="D34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79">
        <v>1800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 s="6">
        <f>Table1[[#This Row],[pledged]]/Table1[[#This Row],[goal]]</f>
        <v>1.1533333333333333</v>
      </c>
      <c r="Q3479" s="12">
        <f>Table1[[#This Row],[pledged]]/Table1[[#This Row],[backers_count]]</f>
        <v>53.230769230769234</v>
      </c>
      <c r="R3479" t="s">
        <v>8317</v>
      </c>
      <c r="S3479" t="s">
        <v>8318</v>
      </c>
      <c r="T3479" s="17">
        <f>(((Table1[[#This Row],[launched_at]]/60)/60)/24)+DATE(1970,1,1)</f>
        <v>42128.736608796295</v>
      </c>
      <c r="U3479" s="17">
        <f>(((Table1[[#This Row],[deadline]]/60)/60)/24)+DATE(1970,1,1)</f>
        <v>42141.125</v>
      </c>
    </row>
    <row r="3480" spans="1:21">
      <c r="A3480">
        <v>3478</v>
      </c>
      <c r="B3480" s="3" t="s">
        <v>3477</v>
      </c>
      <c r="C3480" s="3" t="s">
        <v>7588</v>
      </c>
      <c r="D3480" t="str" cm="1">
        <f t="array" ref="D34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80">
        <v>2000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 s="6">
        <f>Table1[[#This Row],[pledged]]/Table1[[#This Row],[goal]]</f>
        <v>1.1285000000000001</v>
      </c>
      <c r="Q3480" s="12">
        <f>Table1[[#This Row],[pledged]]/Table1[[#This Row],[backers_count]]</f>
        <v>39.596491228070178</v>
      </c>
      <c r="R3480" t="s">
        <v>8317</v>
      </c>
      <c r="S3480" t="s">
        <v>8318</v>
      </c>
      <c r="T3480" s="17">
        <f>(((Table1[[#This Row],[launched_at]]/60)/60)/24)+DATE(1970,1,1)</f>
        <v>42053.916921296302</v>
      </c>
      <c r="U3480" s="17">
        <f>(((Table1[[#This Row],[deadline]]/60)/60)/24)+DATE(1970,1,1)</f>
        <v>42079.875</v>
      </c>
    </row>
    <row r="3481" spans="1:21">
      <c r="A3481">
        <v>3479</v>
      </c>
      <c r="B3481" s="3" t="s">
        <v>3478</v>
      </c>
      <c r="C3481" s="3" t="s">
        <v>7589</v>
      </c>
      <c r="D3481" t="str" cm="1">
        <f t="array" ref="D34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81">
        <v>1500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 s="6">
        <f>Table1[[#This Row],[pledged]]/Table1[[#This Row],[goal]]</f>
        <v>1.2786666666666666</v>
      </c>
      <c r="Q3481" s="12">
        <f>Table1[[#This Row],[pledged]]/Table1[[#This Row],[backers_count]]</f>
        <v>34.25</v>
      </c>
      <c r="R3481" t="s">
        <v>8317</v>
      </c>
      <c r="S3481" t="s">
        <v>8318</v>
      </c>
      <c r="T3481" s="17">
        <f>(((Table1[[#This Row],[launched_at]]/60)/60)/24)+DATE(1970,1,1)</f>
        <v>41781.855092592588</v>
      </c>
      <c r="U3481" s="17">
        <f>(((Table1[[#This Row],[deadline]]/60)/60)/24)+DATE(1970,1,1)</f>
        <v>41811.855092592588</v>
      </c>
    </row>
    <row r="3482" spans="1:21">
      <c r="A3482">
        <v>3480</v>
      </c>
      <c r="B3482" s="3" t="s">
        <v>3479</v>
      </c>
      <c r="C3482" s="3" t="s">
        <v>7590</v>
      </c>
      <c r="D3482" t="str" cm="1">
        <f t="array" ref="D34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82">
        <v>1500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 s="6">
        <f>Table1[[#This Row],[pledged]]/Table1[[#This Row],[goal]]</f>
        <v>1.4266666666666667</v>
      </c>
      <c r="Q3482" s="12">
        <f>Table1[[#This Row],[pledged]]/Table1[[#This Row],[backers_count]]</f>
        <v>164.61538461538461</v>
      </c>
      <c r="R3482" t="s">
        <v>8317</v>
      </c>
      <c r="S3482" t="s">
        <v>8318</v>
      </c>
      <c r="T3482" s="17">
        <f>(((Table1[[#This Row],[launched_at]]/60)/60)/24)+DATE(1970,1,1)</f>
        <v>42171.317442129628</v>
      </c>
      <c r="U3482" s="17">
        <f>(((Table1[[#This Row],[deadline]]/60)/60)/24)+DATE(1970,1,1)</f>
        <v>42195.875</v>
      </c>
    </row>
    <row r="3483" spans="1:21">
      <c r="A3483">
        <v>3481</v>
      </c>
      <c r="B3483" s="3" t="s">
        <v>3480</v>
      </c>
      <c r="C3483" s="3" t="s">
        <v>7591</v>
      </c>
      <c r="D3483" t="str" cm="1">
        <f t="array" ref="D34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483">
        <v>10000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 s="6">
        <f>Table1[[#This Row],[pledged]]/Table1[[#This Row],[goal]]</f>
        <v>1.1879999999999999</v>
      </c>
      <c r="Q3483" s="12">
        <f>Table1[[#This Row],[pledged]]/Table1[[#This Row],[backers_count]]</f>
        <v>125.05263157894737</v>
      </c>
      <c r="R3483" t="s">
        <v>8317</v>
      </c>
      <c r="S3483" t="s">
        <v>8318</v>
      </c>
      <c r="T3483" s="17">
        <f>(((Table1[[#This Row],[launched_at]]/60)/60)/24)+DATE(1970,1,1)</f>
        <v>41989.24754629629</v>
      </c>
      <c r="U3483" s="17">
        <f>(((Table1[[#This Row],[deadline]]/60)/60)/24)+DATE(1970,1,1)</f>
        <v>42006.24754629629</v>
      </c>
    </row>
    <row r="3484" spans="1:21">
      <c r="A3484">
        <v>3482</v>
      </c>
      <c r="B3484" s="3" t="s">
        <v>3481</v>
      </c>
      <c r="C3484" s="3" t="s">
        <v>7592</v>
      </c>
      <c r="D3484" t="str" cm="1">
        <f t="array" ref="D34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84">
        <v>3000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 s="6">
        <f>Table1[[#This Row],[pledged]]/Table1[[#This Row],[goal]]</f>
        <v>1.3833333333333333</v>
      </c>
      <c r="Q3484" s="12">
        <f>Table1[[#This Row],[pledged]]/Table1[[#This Row],[backers_count]]</f>
        <v>51.875</v>
      </c>
      <c r="R3484" t="s">
        <v>8317</v>
      </c>
      <c r="S3484" t="s">
        <v>8318</v>
      </c>
      <c r="T3484" s="17">
        <f>(((Table1[[#This Row],[launched_at]]/60)/60)/24)+DATE(1970,1,1)</f>
        <v>41796.771597222221</v>
      </c>
      <c r="U3484" s="17">
        <f>(((Table1[[#This Row],[deadline]]/60)/60)/24)+DATE(1970,1,1)</f>
        <v>41826.771597222221</v>
      </c>
    </row>
    <row r="3485" spans="1:21">
      <c r="A3485">
        <v>3483</v>
      </c>
      <c r="B3485" s="3" t="s">
        <v>3482</v>
      </c>
      <c r="C3485" s="3" t="s">
        <v>7593</v>
      </c>
      <c r="D3485" t="str" cm="1">
        <f t="array" ref="D34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85">
        <v>3350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 s="6">
        <f>Table1[[#This Row],[pledged]]/Table1[[#This Row],[goal]]</f>
        <v>1.599402985074627</v>
      </c>
      <c r="Q3485" s="12">
        <f>Table1[[#This Row],[pledged]]/Table1[[#This Row],[backers_count]]</f>
        <v>40.285714285714285</v>
      </c>
      <c r="R3485" t="s">
        <v>8317</v>
      </c>
      <c r="S3485" t="s">
        <v>8318</v>
      </c>
      <c r="T3485" s="17">
        <f>(((Table1[[#This Row],[launched_at]]/60)/60)/24)+DATE(1970,1,1)</f>
        <v>41793.668761574074</v>
      </c>
      <c r="U3485" s="17">
        <f>(((Table1[[#This Row],[deadline]]/60)/60)/24)+DATE(1970,1,1)</f>
        <v>41823.668761574074</v>
      </c>
    </row>
    <row r="3486" spans="1:21">
      <c r="A3486">
        <v>3484</v>
      </c>
      <c r="B3486" s="3" t="s">
        <v>3483</v>
      </c>
      <c r="C3486" s="3" t="s">
        <v>7594</v>
      </c>
      <c r="D3486" t="str" cm="1">
        <f t="array" ref="D34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86">
        <v>2500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 s="6">
        <f>Table1[[#This Row],[pledged]]/Table1[[#This Row],[goal]]</f>
        <v>1.1424000000000001</v>
      </c>
      <c r="Q3486" s="12">
        <f>Table1[[#This Row],[pledged]]/Table1[[#This Row],[backers_count]]</f>
        <v>64.909090909090907</v>
      </c>
      <c r="R3486" t="s">
        <v>8317</v>
      </c>
      <c r="S3486" t="s">
        <v>8318</v>
      </c>
      <c r="T3486" s="17">
        <f>(((Table1[[#This Row],[launched_at]]/60)/60)/24)+DATE(1970,1,1)</f>
        <v>42506.760405092587</v>
      </c>
      <c r="U3486" s="17">
        <f>(((Table1[[#This Row],[deadline]]/60)/60)/24)+DATE(1970,1,1)</f>
        <v>42536.760405092587</v>
      </c>
    </row>
    <row r="3487" spans="1:21">
      <c r="A3487">
        <v>3485</v>
      </c>
      <c r="B3487" s="3" t="s">
        <v>3484</v>
      </c>
      <c r="C3487" s="3" t="s">
        <v>7595</v>
      </c>
      <c r="D3487" t="str" cm="1">
        <f t="array" ref="D34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87">
        <v>1650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 s="6">
        <f>Table1[[#This Row],[pledged]]/Table1[[#This Row],[goal]]</f>
        <v>1.0060606060606061</v>
      </c>
      <c r="Q3487" s="12">
        <f>Table1[[#This Row],[pledged]]/Table1[[#This Row],[backers_count]]</f>
        <v>55.333333333333336</v>
      </c>
      <c r="R3487" t="s">
        <v>8317</v>
      </c>
      <c r="S3487" t="s">
        <v>8318</v>
      </c>
      <c r="T3487" s="17">
        <f>(((Table1[[#This Row],[launched_at]]/60)/60)/24)+DATE(1970,1,1)</f>
        <v>42372.693055555559</v>
      </c>
      <c r="U3487" s="17">
        <f>(((Table1[[#This Row],[deadline]]/60)/60)/24)+DATE(1970,1,1)</f>
        <v>42402.693055555559</v>
      </c>
    </row>
    <row r="3488" spans="1:21">
      <c r="A3488">
        <v>3486</v>
      </c>
      <c r="B3488" s="3" t="s">
        <v>3485</v>
      </c>
      <c r="C3488" s="3" t="s">
        <v>7596</v>
      </c>
      <c r="D3488" t="str" cm="1">
        <f t="array" ref="D34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88">
        <v>3000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 s="6">
        <f>Table1[[#This Row],[pledged]]/Table1[[#This Row],[goal]]</f>
        <v>1.552</v>
      </c>
      <c r="Q3488" s="12">
        <f>Table1[[#This Row],[pledged]]/Table1[[#This Row],[backers_count]]</f>
        <v>83.142857142857139</v>
      </c>
      <c r="R3488" t="s">
        <v>8317</v>
      </c>
      <c r="S3488" t="s">
        <v>8318</v>
      </c>
      <c r="T3488" s="17">
        <f>(((Table1[[#This Row],[launched_at]]/60)/60)/24)+DATE(1970,1,1)</f>
        <v>42126.87501157407</v>
      </c>
      <c r="U3488" s="17">
        <f>(((Table1[[#This Row],[deadline]]/60)/60)/24)+DATE(1970,1,1)</f>
        <v>42158.290972222225</v>
      </c>
    </row>
    <row r="3489" spans="1:21">
      <c r="A3489">
        <v>3487</v>
      </c>
      <c r="B3489" s="3" t="s">
        <v>3486</v>
      </c>
      <c r="C3489" s="3" t="s">
        <v>7597</v>
      </c>
      <c r="D3489" t="str" cm="1">
        <f t="array" ref="D34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89">
        <v>2000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 s="6">
        <f>Table1[[#This Row],[pledged]]/Table1[[#This Row],[goal]]</f>
        <v>1.2775000000000001</v>
      </c>
      <c r="Q3489" s="12">
        <f>Table1[[#This Row],[pledged]]/Table1[[#This Row],[backers_count]]</f>
        <v>38.712121212121211</v>
      </c>
      <c r="R3489" t="s">
        <v>8317</v>
      </c>
      <c r="S3489" t="s">
        <v>8318</v>
      </c>
      <c r="T3489" s="17">
        <f>(((Table1[[#This Row],[launched_at]]/60)/60)/24)+DATE(1970,1,1)</f>
        <v>42149.940416666665</v>
      </c>
      <c r="U3489" s="17">
        <f>(((Table1[[#This Row],[deadline]]/60)/60)/24)+DATE(1970,1,1)</f>
        <v>42179.940416666665</v>
      </c>
    </row>
    <row r="3490" spans="1:21">
      <c r="A3490">
        <v>3488</v>
      </c>
      <c r="B3490" s="3" t="s">
        <v>3487</v>
      </c>
      <c r="C3490" s="3" t="s">
        <v>7598</v>
      </c>
      <c r="D3490" t="str" cm="1">
        <f t="array" ref="D34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90">
        <v>3000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 s="6">
        <f>Table1[[#This Row],[pledged]]/Table1[[#This Row],[goal]]</f>
        <v>1.212</v>
      </c>
      <c r="Q3490" s="12">
        <f>Table1[[#This Row],[pledged]]/Table1[[#This Row],[backers_count]]</f>
        <v>125.37931034482759</v>
      </c>
      <c r="R3490" t="s">
        <v>8317</v>
      </c>
      <c r="S3490" t="s">
        <v>8318</v>
      </c>
      <c r="T3490" s="17">
        <f>(((Table1[[#This Row],[launched_at]]/60)/60)/24)+DATE(1970,1,1)</f>
        <v>42087.768055555556</v>
      </c>
      <c r="U3490" s="17">
        <f>(((Table1[[#This Row],[deadline]]/60)/60)/24)+DATE(1970,1,1)</f>
        <v>42111.666666666672</v>
      </c>
    </row>
    <row r="3491" spans="1:21">
      <c r="A3491">
        <v>3489</v>
      </c>
      <c r="B3491" s="3" t="s">
        <v>3488</v>
      </c>
      <c r="C3491" s="3" t="s">
        <v>7599</v>
      </c>
      <c r="D3491" t="str" cm="1">
        <f t="array" ref="D34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491">
        <v>5000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 s="6">
        <f>Table1[[#This Row],[pledged]]/Table1[[#This Row],[goal]]</f>
        <v>1.127</v>
      </c>
      <c r="Q3491" s="12">
        <f>Table1[[#This Row],[pledged]]/Table1[[#This Row],[backers_count]]</f>
        <v>78.263888888888886</v>
      </c>
      <c r="R3491" t="s">
        <v>8317</v>
      </c>
      <c r="S3491" t="s">
        <v>8318</v>
      </c>
      <c r="T3491" s="17">
        <f>(((Table1[[#This Row],[launched_at]]/60)/60)/24)+DATE(1970,1,1)</f>
        <v>41753.635775462964</v>
      </c>
      <c r="U3491" s="17">
        <f>(((Table1[[#This Row],[deadline]]/60)/60)/24)+DATE(1970,1,1)</f>
        <v>41783.875</v>
      </c>
    </row>
    <row r="3492" spans="1:21">
      <c r="A3492">
        <v>3490</v>
      </c>
      <c r="B3492" s="3" t="s">
        <v>3489</v>
      </c>
      <c r="C3492" s="3" t="s">
        <v>7600</v>
      </c>
      <c r="D3492" t="str" cm="1">
        <f t="array" ref="D34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92">
        <v>1000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 s="6">
        <f>Table1[[#This Row],[pledged]]/Table1[[#This Row],[goal]]</f>
        <v>1.2749999999999999</v>
      </c>
      <c r="Q3492" s="12">
        <f>Table1[[#This Row],[pledged]]/Table1[[#This Row],[backers_count]]</f>
        <v>47.222222222222221</v>
      </c>
      <c r="R3492" t="s">
        <v>8317</v>
      </c>
      <c r="S3492" t="s">
        <v>8318</v>
      </c>
      <c r="T3492" s="17">
        <f>(((Table1[[#This Row],[launched_at]]/60)/60)/24)+DATE(1970,1,1)</f>
        <v>42443.802361111113</v>
      </c>
      <c r="U3492" s="17">
        <f>(((Table1[[#This Row],[deadline]]/60)/60)/24)+DATE(1970,1,1)</f>
        <v>42473.802361111113</v>
      </c>
    </row>
    <row r="3493" spans="1:21">
      <c r="A3493">
        <v>3491</v>
      </c>
      <c r="B3493" s="3" t="s">
        <v>3490</v>
      </c>
      <c r="C3493" s="3" t="s">
        <v>7601</v>
      </c>
      <c r="D3493" t="str" cm="1">
        <f t="array" ref="D34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93">
        <v>500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 s="6">
        <f>Table1[[#This Row],[pledged]]/Table1[[#This Row],[goal]]</f>
        <v>1.5820000000000001</v>
      </c>
      <c r="Q3493" s="12">
        <f>Table1[[#This Row],[pledged]]/Table1[[#This Row],[backers_count]]</f>
        <v>79.099999999999994</v>
      </c>
      <c r="R3493" t="s">
        <v>8317</v>
      </c>
      <c r="S3493" t="s">
        <v>8318</v>
      </c>
      <c r="T3493" s="17">
        <f>(((Table1[[#This Row],[launched_at]]/60)/60)/24)+DATE(1970,1,1)</f>
        <v>42121.249814814815</v>
      </c>
      <c r="U3493" s="17">
        <f>(((Table1[[#This Row],[deadline]]/60)/60)/24)+DATE(1970,1,1)</f>
        <v>42142.249814814815</v>
      </c>
    </row>
    <row r="3494" spans="1:21">
      <c r="A3494">
        <v>3492</v>
      </c>
      <c r="B3494" s="3" t="s">
        <v>3491</v>
      </c>
      <c r="C3494" s="3" t="s">
        <v>7602</v>
      </c>
      <c r="D3494" t="str" cm="1">
        <f t="array" ref="D34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94">
        <v>3800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 s="6">
        <f>Table1[[#This Row],[pledged]]/Table1[[#This Row],[goal]]</f>
        <v>1.0526894736842105</v>
      </c>
      <c r="Q3494" s="12">
        <f>Table1[[#This Row],[pledged]]/Table1[[#This Row],[backers_count]]</f>
        <v>114.29199999999999</v>
      </c>
      <c r="R3494" t="s">
        <v>8317</v>
      </c>
      <c r="S3494" t="s">
        <v>8318</v>
      </c>
      <c r="T3494" s="17">
        <f>(((Table1[[#This Row],[launched_at]]/60)/60)/24)+DATE(1970,1,1)</f>
        <v>42268.009224537032</v>
      </c>
      <c r="U3494" s="17">
        <f>(((Table1[[#This Row],[deadline]]/60)/60)/24)+DATE(1970,1,1)</f>
        <v>42303.009224537032</v>
      </c>
    </row>
    <row r="3495" spans="1:21">
      <c r="A3495">
        <v>3493</v>
      </c>
      <c r="B3495" s="3" t="s">
        <v>3492</v>
      </c>
      <c r="C3495" s="3" t="s">
        <v>7603</v>
      </c>
      <c r="D3495" t="str" cm="1">
        <f t="array" ref="D34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95">
        <v>1500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 s="6">
        <f>Table1[[#This Row],[pledged]]/Table1[[#This Row],[goal]]</f>
        <v>1</v>
      </c>
      <c r="Q3495" s="12">
        <f>Table1[[#This Row],[pledged]]/Table1[[#This Row],[backers_count]]</f>
        <v>51.724137931034484</v>
      </c>
      <c r="R3495" t="s">
        <v>8317</v>
      </c>
      <c r="S3495" t="s">
        <v>8318</v>
      </c>
      <c r="T3495" s="17">
        <f>(((Table1[[#This Row],[launched_at]]/60)/60)/24)+DATE(1970,1,1)</f>
        <v>41848.866157407407</v>
      </c>
      <c r="U3495" s="17">
        <f>(((Table1[[#This Row],[deadline]]/60)/60)/24)+DATE(1970,1,1)</f>
        <v>41868.21597222222</v>
      </c>
    </row>
    <row r="3496" spans="1:21">
      <c r="A3496">
        <v>3494</v>
      </c>
      <c r="B3496" s="3" t="s">
        <v>3493</v>
      </c>
      <c r="C3496" s="3" t="s">
        <v>7604</v>
      </c>
      <c r="D3496" t="str" cm="1">
        <f t="array" ref="D34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496">
        <v>400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 s="6">
        <f>Table1[[#This Row],[pledged]]/Table1[[#This Row],[goal]]</f>
        <v>1</v>
      </c>
      <c r="Q3496" s="12">
        <f>Table1[[#This Row],[pledged]]/Table1[[#This Row],[backers_count]]</f>
        <v>30.76923076923077</v>
      </c>
      <c r="R3496" t="s">
        <v>8317</v>
      </c>
      <c r="S3496" t="s">
        <v>8318</v>
      </c>
      <c r="T3496" s="17">
        <f>(((Table1[[#This Row],[launched_at]]/60)/60)/24)+DATE(1970,1,1)</f>
        <v>42689.214988425927</v>
      </c>
      <c r="U3496" s="17">
        <f>(((Table1[[#This Row],[deadline]]/60)/60)/24)+DATE(1970,1,1)</f>
        <v>42700.25</v>
      </c>
    </row>
    <row r="3497" spans="1:21">
      <c r="A3497">
        <v>3495</v>
      </c>
      <c r="B3497" s="3" t="s">
        <v>3494</v>
      </c>
      <c r="C3497" s="3" t="s">
        <v>7605</v>
      </c>
      <c r="D3497" t="str" cm="1">
        <f t="array" ref="D34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497">
        <v>5000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 s="6">
        <f>Table1[[#This Row],[pledged]]/Table1[[#This Row],[goal]]</f>
        <v>1.0686</v>
      </c>
      <c r="Q3497" s="12">
        <f>Table1[[#This Row],[pledged]]/Table1[[#This Row],[backers_count]]</f>
        <v>74.208333333333329</v>
      </c>
      <c r="R3497" t="s">
        <v>8317</v>
      </c>
      <c r="S3497" t="s">
        <v>8318</v>
      </c>
      <c r="T3497" s="17">
        <f>(((Table1[[#This Row],[launched_at]]/60)/60)/24)+DATE(1970,1,1)</f>
        <v>41915.762835648151</v>
      </c>
      <c r="U3497" s="17">
        <f>(((Table1[[#This Row],[deadline]]/60)/60)/24)+DATE(1970,1,1)</f>
        <v>41944.720833333333</v>
      </c>
    </row>
    <row r="3498" spans="1:21">
      <c r="A3498">
        <v>3496</v>
      </c>
      <c r="B3498" s="3" t="s">
        <v>3495</v>
      </c>
      <c r="C3498" s="3" t="s">
        <v>7606</v>
      </c>
      <c r="D3498" t="str" cm="1">
        <f t="array" ref="D34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98">
        <v>3000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 s="6">
        <f>Table1[[#This Row],[pledged]]/Table1[[#This Row],[goal]]</f>
        <v>1.244</v>
      </c>
      <c r="Q3498" s="12">
        <f>Table1[[#This Row],[pledged]]/Table1[[#This Row],[backers_count]]</f>
        <v>47.846153846153847</v>
      </c>
      <c r="R3498" t="s">
        <v>8317</v>
      </c>
      <c r="S3498" t="s">
        <v>8318</v>
      </c>
      <c r="T3498" s="17">
        <f>(((Table1[[#This Row],[launched_at]]/60)/60)/24)+DATE(1970,1,1)</f>
        <v>42584.846828703703</v>
      </c>
      <c r="U3498" s="17">
        <f>(((Table1[[#This Row],[deadline]]/60)/60)/24)+DATE(1970,1,1)</f>
        <v>42624.846828703703</v>
      </c>
    </row>
    <row r="3499" spans="1:21">
      <c r="A3499">
        <v>3497</v>
      </c>
      <c r="B3499" s="3" t="s">
        <v>3496</v>
      </c>
      <c r="C3499" s="3" t="s">
        <v>7607</v>
      </c>
      <c r="D3499" t="str" cm="1">
        <f t="array" ref="D34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499">
        <v>1551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 s="6">
        <f>Table1[[#This Row],[pledged]]/Table1[[#This Row],[goal]]</f>
        <v>1.0870406189555126</v>
      </c>
      <c r="Q3499" s="12">
        <f>Table1[[#This Row],[pledged]]/Table1[[#This Row],[backers_count]]</f>
        <v>34.408163265306122</v>
      </c>
      <c r="R3499" t="s">
        <v>8317</v>
      </c>
      <c r="S3499" t="s">
        <v>8318</v>
      </c>
      <c r="T3499" s="17">
        <f>(((Table1[[#This Row],[launched_at]]/60)/60)/24)+DATE(1970,1,1)</f>
        <v>42511.741944444439</v>
      </c>
      <c r="U3499" s="17">
        <f>(((Table1[[#This Row],[deadline]]/60)/60)/24)+DATE(1970,1,1)</f>
        <v>42523.916666666672</v>
      </c>
    </row>
    <row r="3500" spans="1:21">
      <c r="A3500">
        <v>3498</v>
      </c>
      <c r="B3500" s="3" t="s">
        <v>3497</v>
      </c>
      <c r="C3500" s="3" t="s">
        <v>7608</v>
      </c>
      <c r="D3500" t="str" cm="1">
        <f t="array" ref="D35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00">
        <v>1650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 s="6">
        <f>Table1[[#This Row],[pledged]]/Table1[[#This Row],[goal]]</f>
        <v>1.0242424242424242</v>
      </c>
      <c r="Q3500" s="12">
        <f>Table1[[#This Row],[pledged]]/Table1[[#This Row],[backers_count]]</f>
        <v>40.238095238095241</v>
      </c>
      <c r="R3500" t="s">
        <v>8317</v>
      </c>
      <c r="S3500" t="s">
        <v>8318</v>
      </c>
      <c r="T3500" s="17">
        <f>(((Table1[[#This Row],[launched_at]]/60)/60)/24)+DATE(1970,1,1)</f>
        <v>42459.15861111111</v>
      </c>
      <c r="U3500" s="17">
        <f>(((Table1[[#This Row],[deadline]]/60)/60)/24)+DATE(1970,1,1)</f>
        <v>42518.905555555553</v>
      </c>
    </row>
    <row r="3501" spans="1:21">
      <c r="A3501">
        <v>3499</v>
      </c>
      <c r="B3501" s="3" t="s">
        <v>3498</v>
      </c>
      <c r="C3501" s="3" t="s">
        <v>7609</v>
      </c>
      <c r="D3501" t="str" cm="1">
        <f t="array" ref="D35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01">
        <v>2000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 s="6">
        <f>Table1[[#This Row],[pledged]]/Table1[[#This Row],[goal]]</f>
        <v>1.0549999999999999</v>
      </c>
      <c r="Q3501" s="12">
        <f>Table1[[#This Row],[pledged]]/Table1[[#This Row],[backers_count]]</f>
        <v>60.285714285714285</v>
      </c>
      <c r="R3501" t="s">
        <v>8317</v>
      </c>
      <c r="S3501" t="s">
        <v>8318</v>
      </c>
      <c r="T3501" s="17">
        <f>(((Table1[[#This Row],[launched_at]]/60)/60)/24)+DATE(1970,1,1)</f>
        <v>42132.036168981482</v>
      </c>
      <c r="U3501" s="17">
        <f>(((Table1[[#This Row],[deadline]]/60)/60)/24)+DATE(1970,1,1)</f>
        <v>42186.290972222225</v>
      </c>
    </row>
    <row r="3502" spans="1:21">
      <c r="A3502">
        <v>3500</v>
      </c>
      <c r="B3502" s="3" t="s">
        <v>3499</v>
      </c>
      <c r="C3502" s="3" t="s">
        <v>7610</v>
      </c>
      <c r="D3502" t="str" cm="1">
        <f t="array" ref="D35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02">
        <v>1000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 s="6">
        <f>Table1[[#This Row],[pledged]]/Table1[[#This Row],[goal]]</f>
        <v>1.0629999999999999</v>
      </c>
      <c r="Q3502" s="12">
        <f>Table1[[#This Row],[pledged]]/Table1[[#This Row],[backers_count]]</f>
        <v>25.30952380952381</v>
      </c>
      <c r="R3502" t="s">
        <v>8317</v>
      </c>
      <c r="S3502" t="s">
        <v>8318</v>
      </c>
      <c r="T3502" s="17">
        <f>(((Table1[[#This Row],[launched_at]]/60)/60)/24)+DATE(1970,1,1)</f>
        <v>42419.91942129629</v>
      </c>
      <c r="U3502" s="17">
        <f>(((Table1[[#This Row],[deadline]]/60)/60)/24)+DATE(1970,1,1)</f>
        <v>42436.207638888889</v>
      </c>
    </row>
    <row r="3503" spans="1:21">
      <c r="A3503">
        <v>3501</v>
      </c>
      <c r="B3503" s="3" t="s">
        <v>3500</v>
      </c>
      <c r="C3503" s="3" t="s">
        <v>7611</v>
      </c>
      <c r="D3503" t="str" cm="1">
        <f t="array" ref="D35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03">
        <v>1500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 s="6">
        <f>Table1[[#This Row],[pledged]]/Table1[[#This Row],[goal]]</f>
        <v>1.0066666666666666</v>
      </c>
      <c r="Q3503" s="12">
        <f>Table1[[#This Row],[pledged]]/Table1[[#This Row],[backers_count]]</f>
        <v>35.952380952380949</v>
      </c>
      <c r="R3503" t="s">
        <v>8317</v>
      </c>
      <c r="S3503" t="s">
        <v>8318</v>
      </c>
      <c r="T3503" s="17">
        <f>(((Table1[[#This Row],[launched_at]]/60)/60)/24)+DATE(1970,1,1)</f>
        <v>42233.763831018514</v>
      </c>
      <c r="U3503" s="17">
        <f>(((Table1[[#This Row],[deadline]]/60)/60)/24)+DATE(1970,1,1)</f>
        <v>42258.763831018514</v>
      </c>
    </row>
    <row r="3504" spans="1:21">
      <c r="A3504">
        <v>3502</v>
      </c>
      <c r="B3504" s="3" t="s">
        <v>3501</v>
      </c>
      <c r="C3504" s="3" t="s">
        <v>7612</v>
      </c>
      <c r="D3504" t="str" cm="1">
        <f t="array" ref="D35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04">
        <v>4000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 s="6">
        <f>Table1[[#This Row],[pledged]]/Table1[[#This Row],[goal]]</f>
        <v>1.054</v>
      </c>
      <c r="Q3504" s="12">
        <f>Table1[[#This Row],[pledged]]/Table1[[#This Row],[backers_count]]</f>
        <v>136</v>
      </c>
      <c r="R3504" t="s">
        <v>8317</v>
      </c>
      <c r="S3504" t="s">
        <v>8318</v>
      </c>
      <c r="T3504" s="17">
        <f>(((Table1[[#This Row],[launched_at]]/60)/60)/24)+DATE(1970,1,1)</f>
        <v>42430.839398148149</v>
      </c>
      <c r="U3504" s="17">
        <f>(((Table1[[#This Row],[deadline]]/60)/60)/24)+DATE(1970,1,1)</f>
        <v>42445.165972222225</v>
      </c>
    </row>
    <row r="3505" spans="1:21">
      <c r="A3505">
        <v>3503</v>
      </c>
      <c r="B3505" s="3" t="s">
        <v>3502</v>
      </c>
      <c r="C3505" s="3" t="s">
        <v>7613</v>
      </c>
      <c r="D3505" t="str" cm="1">
        <f t="array" ref="D35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05">
        <v>2500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 s="6">
        <f>Table1[[#This Row],[pledged]]/Table1[[#This Row],[goal]]</f>
        <v>1.0755999999999999</v>
      </c>
      <c r="Q3505" s="12">
        <f>Table1[[#This Row],[pledged]]/Table1[[#This Row],[backers_count]]</f>
        <v>70.763157894736835</v>
      </c>
      <c r="R3505" t="s">
        <v>8317</v>
      </c>
      <c r="S3505" t="s">
        <v>8318</v>
      </c>
      <c r="T3505" s="17">
        <f>(((Table1[[#This Row],[launched_at]]/60)/60)/24)+DATE(1970,1,1)</f>
        <v>42545.478333333333</v>
      </c>
      <c r="U3505" s="17">
        <f>(((Table1[[#This Row],[deadline]]/60)/60)/24)+DATE(1970,1,1)</f>
        <v>42575.478333333333</v>
      </c>
    </row>
    <row r="3506" spans="1:21">
      <c r="A3506">
        <v>3504</v>
      </c>
      <c r="B3506" s="3" t="s">
        <v>3503</v>
      </c>
      <c r="C3506" s="3" t="s">
        <v>7614</v>
      </c>
      <c r="D3506" t="str" cm="1">
        <f t="array" ref="D35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06">
        <v>1000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 s="6">
        <f>Table1[[#This Row],[pledged]]/Table1[[#This Row],[goal]]</f>
        <v>1</v>
      </c>
      <c r="Q3506" s="12">
        <f>Table1[[#This Row],[pledged]]/Table1[[#This Row],[backers_count]]</f>
        <v>125</v>
      </c>
      <c r="R3506" t="s">
        <v>8317</v>
      </c>
      <c r="S3506" t="s">
        <v>8318</v>
      </c>
      <c r="T3506" s="17">
        <f>(((Table1[[#This Row],[launched_at]]/60)/60)/24)+DATE(1970,1,1)</f>
        <v>42297.748738425929</v>
      </c>
      <c r="U3506" s="17">
        <f>(((Table1[[#This Row],[deadline]]/60)/60)/24)+DATE(1970,1,1)</f>
        <v>42327.790405092594</v>
      </c>
    </row>
    <row r="3507" spans="1:21" ht="72">
      <c r="A3507">
        <v>3505</v>
      </c>
      <c r="B3507" s="3" t="s">
        <v>3504</v>
      </c>
      <c r="C3507" s="3" t="s">
        <v>7615</v>
      </c>
      <c r="D3507" t="str" cm="1">
        <f t="array" ref="D35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07">
        <v>2500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 s="6">
        <f>Table1[[#This Row],[pledged]]/Table1[[#This Row],[goal]]</f>
        <v>1.0376000000000001</v>
      </c>
      <c r="Q3507" s="12">
        <f>Table1[[#This Row],[pledged]]/Table1[[#This Row],[backers_count]]</f>
        <v>66.512820512820511</v>
      </c>
      <c r="R3507" t="s">
        <v>8317</v>
      </c>
      <c r="S3507" t="s">
        <v>8318</v>
      </c>
      <c r="T3507" s="17">
        <f>(((Table1[[#This Row],[launched_at]]/60)/60)/24)+DATE(1970,1,1)</f>
        <v>41760.935706018521</v>
      </c>
      <c r="U3507" s="17">
        <f>(((Table1[[#This Row],[deadline]]/60)/60)/24)+DATE(1970,1,1)</f>
        <v>41772.166666666664</v>
      </c>
    </row>
    <row r="3508" spans="1:21">
      <c r="A3508">
        <v>3506</v>
      </c>
      <c r="B3508" s="3" t="s">
        <v>3505</v>
      </c>
      <c r="C3508" s="3" t="s">
        <v>7616</v>
      </c>
      <c r="D3508" t="str" cm="1">
        <f t="array" ref="D35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08">
        <v>3000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 s="6">
        <f>Table1[[#This Row],[pledged]]/Table1[[#This Row],[goal]]</f>
        <v>1.0149999999999999</v>
      </c>
      <c r="Q3508" s="12">
        <f>Table1[[#This Row],[pledged]]/Table1[[#This Row],[backers_count]]</f>
        <v>105</v>
      </c>
      <c r="R3508" t="s">
        <v>8317</v>
      </c>
      <c r="S3508" t="s">
        <v>8318</v>
      </c>
      <c r="T3508" s="17">
        <f>(((Table1[[#This Row],[launched_at]]/60)/60)/24)+DATE(1970,1,1)</f>
        <v>41829.734259259261</v>
      </c>
      <c r="U3508" s="17">
        <f>(((Table1[[#This Row],[deadline]]/60)/60)/24)+DATE(1970,1,1)</f>
        <v>41874.734259259261</v>
      </c>
    </row>
    <row r="3509" spans="1:21">
      <c r="A3509">
        <v>3507</v>
      </c>
      <c r="B3509" s="3" t="s">
        <v>3506</v>
      </c>
      <c r="C3509" s="3" t="s">
        <v>7617</v>
      </c>
      <c r="D3509" t="str" cm="1">
        <f t="array" ref="D35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509">
        <v>10000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 s="6">
        <f>Table1[[#This Row],[pledged]]/Table1[[#This Row],[goal]]</f>
        <v>1.044</v>
      </c>
      <c r="Q3509" s="12">
        <f>Table1[[#This Row],[pledged]]/Table1[[#This Row],[backers_count]]</f>
        <v>145</v>
      </c>
      <c r="R3509" t="s">
        <v>8317</v>
      </c>
      <c r="S3509" t="s">
        <v>8318</v>
      </c>
      <c r="T3509" s="17">
        <f>(((Table1[[#This Row],[launched_at]]/60)/60)/24)+DATE(1970,1,1)</f>
        <v>42491.92288194444</v>
      </c>
      <c r="U3509" s="17">
        <f>(((Table1[[#This Row],[deadline]]/60)/60)/24)+DATE(1970,1,1)</f>
        <v>42521.92288194444</v>
      </c>
    </row>
    <row r="3510" spans="1:21">
      <c r="A3510">
        <v>3508</v>
      </c>
      <c r="B3510" s="3" t="s">
        <v>3507</v>
      </c>
      <c r="C3510" s="3" t="s">
        <v>7618</v>
      </c>
      <c r="D3510" t="str" cm="1">
        <f t="array" ref="D35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10">
        <v>100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 s="6">
        <f>Table1[[#This Row],[pledged]]/Table1[[#This Row],[goal]]</f>
        <v>1.8</v>
      </c>
      <c r="Q3510" s="12">
        <f>Table1[[#This Row],[pledged]]/Table1[[#This Row],[backers_count]]</f>
        <v>12</v>
      </c>
      <c r="R3510" t="s">
        <v>8317</v>
      </c>
      <c r="S3510" t="s">
        <v>8318</v>
      </c>
      <c r="T3510" s="17">
        <f>(((Table1[[#This Row],[launched_at]]/60)/60)/24)+DATE(1970,1,1)</f>
        <v>42477.729780092588</v>
      </c>
      <c r="U3510" s="17">
        <f>(((Table1[[#This Row],[deadline]]/60)/60)/24)+DATE(1970,1,1)</f>
        <v>42500.875</v>
      </c>
    </row>
    <row r="3511" spans="1:21">
      <c r="A3511">
        <v>3509</v>
      </c>
      <c r="B3511" s="3" t="s">
        <v>3508</v>
      </c>
      <c r="C3511" s="3" t="s">
        <v>7619</v>
      </c>
      <c r="D3511" t="str" cm="1">
        <f t="array" ref="D35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11">
        <v>3000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 s="6">
        <f>Table1[[#This Row],[pledged]]/Table1[[#This Row],[goal]]</f>
        <v>1.0633333333333332</v>
      </c>
      <c r="Q3511" s="12">
        <f>Table1[[#This Row],[pledged]]/Table1[[#This Row],[backers_count]]</f>
        <v>96.666666666666671</v>
      </c>
      <c r="R3511" t="s">
        <v>8317</v>
      </c>
      <c r="S3511" t="s">
        <v>8318</v>
      </c>
      <c r="T3511" s="17">
        <f>(((Table1[[#This Row],[launched_at]]/60)/60)/24)+DATE(1970,1,1)</f>
        <v>41950.859560185185</v>
      </c>
      <c r="U3511" s="17">
        <f>(((Table1[[#This Row],[deadline]]/60)/60)/24)+DATE(1970,1,1)</f>
        <v>41964.204861111109</v>
      </c>
    </row>
    <row r="3512" spans="1:21">
      <c r="A3512">
        <v>3510</v>
      </c>
      <c r="B3512" s="3" t="s">
        <v>3509</v>
      </c>
      <c r="C3512" s="3" t="s">
        <v>7620</v>
      </c>
      <c r="D3512" t="str" cm="1">
        <f t="array" ref="D35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12">
        <v>900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 s="6">
        <f>Table1[[#This Row],[pledged]]/Table1[[#This Row],[goal]]</f>
        <v>1.0055555555555555</v>
      </c>
      <c r="Q3512" s="12">
        <f>Table1[[#This Row],[pledged]]/Table1[[#This Row],[backers_count]]</f>
        <v>60.333333333333336</v>
      </c>
      <c r="R3512" t="s">
        <v>8317</v>
      </c>
      <c r="S3512" t="s">
        <v>8318</v>
      </c>
      <c r="T3512" s="17">
        <f>(((Table1[[#This Row],[launched_at]]/60)/60)/24)+DATE(1970,1,1)</f>
        <v>41802.62090277778</v>
      </c>
      <c r="U3512" s="17">
        <f>(((Table1[[#This Row],[deadline]]/60)/60)/24)+DATE(1970,1,1)</f>
        <v>41822.62090277778</v>
      </c>
    </row>
    <row r="3513" spans="1:21">
      <c r="A3513">
        <v>3511</v>
      </c>
      <c r="B3513" s="3" t="s">
        <v>3510</v>
      </c>
      <c r="C3513" s="3" t="s">
        <v>7621</v>
      </c>
      <c r="D3513" t="str" cm="1">
        <f t="array" ref="D35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13">
        <v>1500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 s="6">
        <f>Table1[[#This Row],[pledged]]/Table1[[#This Row],[goal]]</f>
        <v>1.012</v>
      </c>
      <c r="Q3513" s="12">
        <f>Table1[[#This Row],[pledged]]/Table1[[#This Row],[backers_count]]</f>
        <v>79.89473684210526</v>
      </c>
      <c r="R3513" t="s">
        <v>8317</v>
      </c>
      <c r="S3513" t="s">
        <v>8318</v>
      </c>
      <c r="T3513" s="17">
        <f>(((Table1[[#This Row],[launched_at]]/60)/60)/24)+DATE(1970,1,1)</f>
        <v>41927.873784722222</v>
      </c>
      <c r="U3513" s="17">
        <f>(((Table1[[#This Row],[deadline]]/60)/60)/24)+DATE(1970,1,1)</f>
        <v>41950.770833333336</v>
      </c>
    </row>
    <row r="3514" spans="1:21">
      <c r="A3514">
        <v>3512</v>
      </c>
      <c r="B3514" s="3" t="s">
        <v>3511</v>
      </c>
      <c r="C3514" s="3" t="s">
        <v>7622</v>
      </c>
      <c r="D3514" t="str" cm="1">
        <f t="array" ref="D35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14">
        <v>1000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 s="6">
        <f>Table1[[#This Row],[pledged]]/Table1[[#This Row],[goal]]</f>
        <v>1</v>
      </c>
      <c r="Q3514" s="12">
        <f>Table1[[#This Row],[pledged]]/Table1[[#This Row],[backers_count]]</f>
        <v>58.823529411764703</v>
      </c>
      <c r="R3514" t="s">
        <v>8317</v>
      </c>
      <c r="S3514" t="s">
        <v>8318</v>
      </c>
      <c r="T3514" s="17">
        <f>(((Table1[[#This Row],[launched_at]]/60)/60)/24)+DATE(1970,1,1)</f>
        <v>42057.536944444444</v>
      </c>
      <c r="U3514" s="17">
        <f>(((Table1[[#This Row],[deadline]]/60)/60)/24)+DATE(1970,1,1)</f>
        <v>42117.49527777778</v>
      </c>
    </row>
    <row r="3515" spans="1:21">
      <c r="A3515">
        <v>3513</v>
      </c>
      <c r="B3515" s="3" t="s">
        <v>3512</v>
      </c>
      <c r="C3515" s="3" t="s">
        <v>7623</v>
      </c>
      <c r="D3515" t="str" cm="1">
        <f t="array" ref="D35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15">
        <v>2800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 s="6">
        <f>Table1[[#This Row],[pledged]]/Table1[[#This Row],[goal]]</f>
        <v>1.1839285714285714</v>
      </c>
      <c r="Q3515" s="12">
        <f>Table1[[#This Row],[pledged]]/Table1[[#This Row],[backers_count]]</f>
        <v>75.340909090909093</v>
      </c>
      <c r="R3515" t="s">
        <v>8317</v>
      </c>
      <c r="S3515" t="s">
        <v>8318</v>
      </c>
      <c r="T3515" s="17">
        <f>(((Table1[[#This Row],[launched_at]]/60)/60)/24)+DATE(1970,1,1)</f>
        <v>41781.096203703702</v>
      </c>
      <c r="U3515" s="17">
        <f>(((Table1[[#This Row],[deadline]]/60)/60)/24)+DATE(1970,1,1)</f>
        <v>41794.207638888889</v>
      </c>
    </row>
    <row r="3516" spans="1:21">
      <c r="A3516">
        <v>3514</v>
      </c>
      <c r="B3516" s="3" t="s">
        <v>3513</v>
      </c>
      <c r="C3516" s="3" t="s">
        <v>7624</v>
      </c>
      <c r="D3516" t="str" cm="1">
        <f t="array" ref="D35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16">
        <v>500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 s="6">
        <f>Table1[[#This Row],[pledged]]/Table1[[#This Row],[goal]]</f>
        <v>1.1000000000000001</v>
      </c>
      <c r="Q3516" s="12">
        <f>Table1[[#This Row],[pledged]]/Table1[[#This Row],[backers_count]]</f>
        <v>55</v>
      </c>
      <c r="R3516" t="s">
        <v>8317</v>
      </c>
      <c r="S3516" t="s">
        <v>8318</v>
      </c>
      <c r="T3516" s="17">
        <f>(((Table1[[#This Row],[launched_at]]/60)/60)/24)+DATE(1970,1,1)</f>
        <v>42020.846666666665</v>
      </c>
      <c r="U3516" s="17">
        <f>(((Table1[[#This Row],[deadline]]/60)/60)/24)+DATE(1970,1,1)</f>
        <v>42037.207638888889</v>
      </c>
    </row>
    <row r="3517" spans="1:21">
      <c r="A3517">
        <v>3515</v>
      </c>
      <c r="B3517" s="3" t="s">
        <v>3514</v>
      </c>
      <c r="C3517" s="3" t="s">
        <v>7625</v>
      </c>
      <c r="D3517" t="str" cm="1">
        <f t="array" ref="D35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17">
        <v>3000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 s="6">
        <f>Table1[[#This Row],[pledged]]/Table1[[#This Row],[goal]]</f>
        <v>1.0266666666666666</v>
      </c>
      <c r="Q3517" s="12">
        <f>Table1[[#This Row],[pledged]]/Table1[[#This Row],[backers_count]]</f>
        <v>66.956521739130437</v>
      </c>
      <c r="R3517" t="s">
        <v>8317</v>
      </c>
      <c r="S3517" t="s">
        <v>8318</v>
      </c>
      <c r="T3517" s="17">
        <f>(((Table1[[#This Row],[launched_at]]/60)/60)/24)+DATE(1970,1,1)</f>
        <v>42125.772812499999</v>
      </c>
      <c r="U3517" s="17">
        <f>(((Table1[[#This Row],[deadline]]/60)/60)/24)+DATE(1970,1,1)</f>
        <v>42155.772812499999</v>
      </c>
    </row>
    <row r="3518" spans="1:21">
      <c r="A3518">
        <v>3516</v>
      </c>
      <c r="B3518" s="3" t="s">
        <v>3515</v>
      </c>
      <c r="C3518" s="3" t="s">
        <v>7626</v>
      </c>
      <c r="D3518" t="str" cm="1">
        <f t="array" ref="D35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18">
        <v>2500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 s="6">
        <f>Table1[[#This Row],[pledged]]/Table1[[#This Row],[goal]]</f>
        <v>1</v>
      </c>
      <c r="Q3518" s="12">
        <f>Table1[[#This Row],[pledged]]/Table1[[#This Row],[backers_count]]</f>
        <v>227.27272727272728</v>
      </c>
      <c r="R3518" t="s">
        <v>8317</v>
      </c>
      <c r="S3518" t="s">
        <v>8318</v>
      </c>
      <c r="T3518" s="17">
        <f>(((Table1[[#This Row],[launched_at]]/60)/60)/24)+DATE(1970,1,1)</f>
        <v>41856.010069444441</v>
      </c>
      <c r="U3518" s="17">
        <f>(((Table1[[#This Row],[deadline]]/60)/60)/24)+DATE(1970,1,1)</f>
        <v>41890.125</v>
      </c>
    </row>
    <row r="3519" spans="1:21">
      <c r="A3519">
        <v>3517</v>
      </c>
      <c r="B3519" s="3" t="s">
        <v>3516</v>
      </c>
      <c r="C3519" s="3" t="s">
        <v>7627</v>
      </c>
      <c r="D3519" t="str" cm="1">
        <f t="array" ref="D35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19">
        <v>4000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 s="6">
        <f>Table1[[#This Row],[pledged]]/Table1[[#This Row],[goal]]</f>
        <v>1</v>
      </c>
      <c r="Q3519" s="12">
        <f>Table1[[#This Row],[pledged]]/Table1[[#This Row],[backers_count]]</f>
        <v>307.69230769230768</v>
      </c>
      <c r="R3519" t="s">
        <v>8317</v>
      </c>
      <c r="S3519" t="s">
        <v>8318</v>
      </c>
      <c r="T3519" s="17">
        <f>(((Table1[[#This Row],[launched_at]]/60)/60)/24)+DATE(1970,1,1)</f>
        <v>41794.817523148151</v>
      </c>
      <c r="U3519" s="17">
        <f>(((Table1[[#This Row],[deadline]]/60)/60)/24)+DATE(1970,1,1)</f>
        <v>41824.458333333336</v>
      </c>
    </row>
    <row r="3520" spans="1:21">
      <c r="A3520">
        <v>3518</v>
      </c>
      <c r="B3520" s="3" t="s">
        <v>3517</v>
      </c>
      <c r="C3520" s="3" t="s">
        <v>7628</v>
      </c>
      <c r="D3520" t="str" cm="1">
        <f t="array" ref="D35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20">
        <v>1500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 s="6">
        <f>Table1[[#This Row],[pledged]]/Table1[[#This Row],[goal]]</f>
        <v>1.10046</v>
      </c>
      <c r="Q3520" s="12">
        <f>Table1[[#This Row],[pledged]]/Table1[[#This Row],[backers_count]]</f>
        <v>50.020909090909093</v>
      </c>
      <c r="R3520" t="s">
        <v>8317</v>
      </c>
      <c r="S3520" t="s">
        <v>8318</v>
      </c>
      <c r="T3520" s="17">
        <f>(((Table1[[#This Row],[launched_at]]/60)/60)/24)+DATE(1970,1,1)</f>
        <v>41893.783553240741</v>
      </c>
      <c r="U3520" s="17">
        <f>(((Table1[[#This Row],[deadline]]/60)/60)/24)+DATE(1970,1,1)</f>
        <v>41914.597916666666</v>
      </c>
    </row>
    <row r="3521" spans="1:21">
      <c r="A3521">
        <v>3519</v>
      </c>
      <c r="B3521" s="3" t="s">
        <v>3518</v>
      </c>
      <c r="C3521" s="3" t="s">
        <v>7629</v>
      </c>
      <c r="D3521" t="str" cm="1">
        <f t="array" ref="D35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21">
        <v>2000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 s="6">
        <f>Table1[[#This Row],[pledged]]/Table1[[#This Row],[goal]]</f>
        <v>1.0135000000000001</v>
      </c>
      <c r="Q3521" s="12">
        <f>Table1[[#This Row],[pledged]]/Table1[[#This Row],[backers_count]]</f>
        <v>72.392857142857139</v>
      </c>
      <c r="R3521" t="s">
        <v>8317</v>
      </c>
      <c r="S3521" t="s">
        <v>8318</v>
      </c>
      <c r="T3521" s="17">
        <f>(((Table1[[#This Row],[launched_at]]/60)/60)/24)+DATE(1970,1,1)</f>
        <v>42037.598958333328</v>
      </c>
      <c r="U3521" s="17">
        <f>(((Table1[[#This Row],[deadline]]/60)/60)/24)+DATE(1970,1,1)</f>
        <v>42067.598958333328</v>
      </c>
    </row>
    <row r="3522" spans="1:21">
      <c r="A3522">
        <v>3520</v>
      </c>
      <c r="B3522" s="3" t="s">
        <v>3519</v>
      </c>
      <c r="C3522" s="3" t="s">
        <v>7630</v>
      </c>
      <c r="D3522" t="str" cm="1">
        <f t="array" ref="D35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22">
        <v>2000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 s="6">
        <f>Table1[[#This Row],[pledged]]/Table1[[#This Row],[goal]]</f>
        <v>1.0075000000000001</v>
      </c>
      <c r="Q3522" s="12">
        <f>Table1[[#This Row],[pledged]]/Table1[[#This Row],[backers_count]]</f>
        <v>95.952380952380949</v>
      </c>
      <c r="R3522" t="s">
        <v>8317</v>
      </c>
      <c r="S3522" t="s">
        <v>8318</v>
      </c>
      <c r="T3522" s="17">
        <f>(((Table1[[#This Row],[launched_at]]/60)/60)/24)+DATE(1970,1,1)</f>
        <v>42227.824212962965</v>
      </c>
      <c r="U3522" s="17">
        <f>(((Table1[[#This Row],[deadline]]/60)/60)/24)+DATE(1970,1,1)</f>
        <v>42253.57430555555</v>
      </c>
    </row>
    <row r="3523" spans="1:21">
      <c r="A3523">
        <v>3521</v>
      </c>
      <c r="B3523" s="3" t="s">
        <v>3520</v>
      </c>
      <c r="C3523" s="3" t="s">
        <v>7631</v>
      </c>
      <c r="D3523" t="str" cm="1">
        <f t="array" ref="D35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23">
        <v>350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 s="6">
        <f>Table1[[#This Row],[pledged]]/Table1[[#This Row],[goal]]</f>
        <v>1.6942857142857144</v>
      </c>
      <c r="Q3523" s="12">
        <f>Table1[[#This Row],[pledged]]/Table1[[#This Row],[backers_count]]</f>
        <v>45.615384615384613</v>
      </c>
      <c r="R3523" t="s">
        <v>8317</v>
      </c>
      <c r="S3523" t="s">
        <v>8318</v>
      </c>
      <c r="T3523" s="17">
        <f>(((Table1[[#This Row],[launched_at]]/60)/60)/24)+DATE(1970,1,1)</f>
        <v>41881.361342592594</v>
      </c>
      <c r="U3523" s="17">
        <f>(((Table1[[#This Row],[deadline]]/60)/60)/24)+DATE(1970,1,1)</f>
        <v>41911.361342592594</v>
      </c>
    </row>
    <row r="3524" spans="1:21">
      <c r="A3524">
        <v>3522</v>
      </c>
      <c r="B3524" s="3" t="s">
        <v>3521</v>
      </c>
      <c r="C3524" s="3" t="s">
        <v>7632</v>
      </c>
      <c r="D3524" t="str" cm="1">
        <f t="array" ref="D35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24">
        <v>1395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 s="6">
        <f>Table1[[#This Row],[pledged]]/Table1[[#This Row],[goal]]</f>
        <v>1</v>
      </c>
      <c r="Q3524" s="12">
        <f>Table1[[#This Row],[pledged]]/Table1[[#This Row],[backers_count]]</f>
        <v>41.029411764705884</v>
      </c>
      <c r="R3524" t="s">
        <v>8317</v>
      </c>
      <c r="S3524" t="s">
        <v>8318</v>
      </c>
      <c r="T3524" s="17">
        <f>(((Table1[[#This Row],[launched_at]]/60)/60)/24)+DATE(1970,1,1)</f>
        <v>42234.789884259255</v>
      </c>
      <c r="U3524" s="17">
        <f>(((Table1[[#This Row],[deadline]]/60)/60)/24)+DATE(1970,1,1)</f>
        <v>42262.420833333337</v>
      </c>
    </row>
    <row r="3525" spans="1:21">
      <c r="A3525">
        <v>3523</v>
      </c>
      <c r="B3525" s="3" t="s">
        <v>3522</v>
      </c>
      <c r="C3525" s="3" t="s">
        <v>7633</v>
      </c>
      <c r="D3525" t="str" cm="1">
        <f t="array" ref="D35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25">
        <v>4000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 s="6">
        <f>Table1[[#This Row],[pledged]]/Table1[[#This Row],[goal]]</f>
        <v>1.1365000000000001</v>
      </c>
      <c r="Q3525" s="12">
        <f>Table1[[#This Row],[pledged]]/Table1[[#This Row],[backers_count]]</f>
        <v>56.825000000000003</v>
      </c>
      <c r="R3525" t="s">
        <v>8317</v>
      </c>
      <c r="S3525" t="s">
        <v>8318</v>
      </c>
      <c r="T3525" s="17">
        <f>(((Table1[[#This Row],[launched_at]]/60)/60)/24)+DATE(1970,1,1)</f>
        <v>42581.397546296299</v>
      </c>
      <c r="U3525" s="17">
        <f>(((Table1[[#This Row],[deadline]]/60)/60)/24)+DATE(1970,1,1)</f>
        <v>42638.958333333328</v>
      </c>
    </row>
    <row r="3526" spans="1:21">
      <c r="A3526">
        <v>3524</v>
      </c>
      <c r="B3526" s="3" t="s">
        <v>3523</v>
      </c>
      <c r="C3526" s="3" t="s">
        <v>7634</v>
      </c>
      <c r="D3526" t="str" cm="1">
        <f t="array" ref="D35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526">
        <v>10000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 s="6">
        <f>Table1[[#This Row],[pledged]]/Table1[[#This Row],[goal]]</f>
        <v>1.0156000000000001</v>
      </c>
      <c r="Q3526" s="12">
        <f>Table1[[#This Row],[pledged]]/Table1[[#This Row],[backers_count]]</f>
        <v>137.24324324324326</v>
      </c>
      <c r="R3526" t="s">
        <v>8317</v>
      </c>
      <c r="S3526" t="s">
        <v>8318</v>
      </c>
      <c r="T3526" s="17">
        <f>(((Table1[[#This Row],[launched_at]]/60)/60)/24)+DATE(1970,1,1)</f>
        <v>41880.76357638889</v>
      </c>
      <c r="U3526" s="17">
        <f>(((Table1[[#This Row],[deadline]]/60)/60)/24)+DATE(1970,1,1)</f>
        <v>41895.166666666664</v>
      </c>
    </row>
    <row r="3527" spans="1:21">
      <c r="A3527">
        <v>3525</v>
      </c>
      <c r="B3527" s="3" t="s">
        <v>3524</v>
      </c>
      <c r="C3527" s="3" t="s">
        <v>7635</v>
      </c>
      <c r="D3527" t="str" cm="1">
        <f t="array" ref="D35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27">
        <v>500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 s="6">
        <f>Table1[[#This Row],[pledged]]/Table1[[#This Row],[goal]]</f>
        <v>1.06</v>
      </c>
      <c r="Q3527" s="12">
        <f>Table1[[#This Row],[pledged]]/Table1[[#This Row],[backers_count]]</f>
        <v>75.714285714285708</v>
      </c>
      <c r="R3527" t="s">
        <v>8317</v>
      </c>
      <c r="S3527" t="s">
        <v>8318</v>
      </c>
      <c r="T3527" s="17">
        <f>(((Table1[[#This Row],[launched_at]]/60)/60)/24)+DATE(1970,1,1)</f>
        <v>42214.6956712963</v>
      </c>
      <c r="U3527" s="17">
        <f>(((Table1[[#This Row],[deadline]]/60)/60)/24)+DATE(1970,1,1)</f>
        <v>42225.666666666672</v>
      </c>
    </row>
    <row r="3528" spans="1:21">
      <c r="A3528">
        <v>3526</v>
      </c>
      <c r="B3528" s="3" t="s">
        <v>3525</v>
      </c>
      <c r="C3528" s="3" t="s">
        <v>7636</v>
      </c>
      <c r="D3528" t="str" cm="1">
        <f t="array" ref="D35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28">
        <v>3300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 s="6">
        <f>Table1[[#This Row],[pledged]]/Table1[[#This Row],[goal]]</f>
        <v>1.02</v>
      </c>
      <c r="Q3528" s="12">
        <f>Table1[[#This Row],[pledged]]/Table1[[#This Row],[backers_count]]</f>
        <v>99</v>
      </c>
      <c r="R3528" t="s">
        <v>8317</v>
      </c>
      <c r="S3528" t="s">
        <v>8318</v>
      </c>
      <c r="T3528" s="17">
        <f>(((Table1[[#This Row],[launched_at]]/60)/60)/24)+DATE(1970,1,1)</f>
        <v>42460.335312499999</v>
      </c>
      <c r="U3528" s="17">
        <f>(((Table1[[#This Row],[deadline]]/60)/60)/24)+DATE(1970,1,1)</f>
        <v>42488.249305555553</v>
      </c>
    </row>
    <row r="3529" spans="1:21">
      <c r="A3529">
        <v>3527</v>
      </c>
      <c r="B3529" s="3" t="s">
        <v>3526</v>
      </c>
      <c r="C3529" s="3" t="s">
        <v>7637</v>
      </c>
      <c r="D3529" t="str" cm="1">
        <f t="array" ref="D35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529">
        <v>6000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 s="6">
        <f>Table1[[#This Row],[pledged]]/Table1[[#This Row],[goal]]</f>
        <v>1.1691666666666667</v>
      </c>
      <c r="Q3529" s="12">
        <f>Table1[[#This Row],[pledged]]/Table1[[#This Row],[backers_count]]</f>
        <v>81.569767441860463</v>
      </c>
      <c r="R3529" t="s">
        <v>8317</v>
      </c>
      <c r="S3529" t="s">
        <v>8318</v>
      </c>
      <c r="T3529" s="17">
        <f>(((Table1[[#This Row],[launched_at]]/60)/60)/24)+DATE(1970,1,1)</f>
        <v>42167.023206018523</v>
      </c>
      <c r="U3529" s="17">
        <f>(((Table1[[#This Row],[deadline]]/60)/60)/24)+DATE(1970,1,1)</f>
        <v>42196.165972222225</v>
      </c>
    </row>
    <row r="3530" spans="1:21">
      <c r="A3530">
        <v>3528</v>
      </c>
      <c r="B3530" s="3" t="s">
        <v>3527</v>
      </c>
      <c r="C3530" s="3" t="s">
        <v>7638</v>
      </c>
      <c r="D3530" t="str" cm="1">
        <f t="array" ref="D35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30">
        <v>1650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 s="6">
        <f>Table1[[#This Row],[pledged]]/Table1[[#This Row],[goal]]</f>
        <v>1.0115151515151515</v>
      </c>
      <c r="Q3530" s="12">
        <f>Table1[[#This Row],[pledged]]/Table1[[#This Row],[backers_count]]</f>
        <v>45.108108108108105</v>
      </c>
      <c r="R3530" t="s">
        <v>8317</v>
      </c>
      <c r="S3530" t="s">
        <v>8318</v>
      </c>
      <c r="T3530" s="17">
        <f>(((Table1[[#This Row],[launched_at]]/60)/60)/24)+DATE(1970,1,1)</f>
        <v>42733.50136574074</v>
      </c>
      <c r="U3530" s="17">
        <f>(((Table1[[#This Row],[deadline]]/60)/60)/24)+DATE(1970,1,1)</f>
        <v>42753.50136574074</v>
      </c>
    </row>
    <row r="3531" spans="1:21">
      <c r="A3531">
        <v>3529</v>
      </c>
      <c r="B3531" s="3" t="s">
        <v>3528</v>
      </c>
      <c r="C3531" s="3" t="s">
        <v>7639</v>
      </c>
      <c r="D3531" t="str" cm="1">
        <f t="array" ref="D35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31">
        <v>500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 s="6">
        <f>Table1[[#This Row],[pledged]]/Table1[[#This Row],[goal]]</f>
        <v>1.32</v>
      </c>
      <c r="Q3531" s="12">
        <f>Table1[[#This Row],[pledged]]/Table1[[#This Row],[backers_count]]</f>
        <v>36.666666666666664</v>
      </c>
      <c r="R3531" t="s">
        <v>8317</v>
      </c>
      <c r="S3531" t="s">
        <v>8318</v>
      </c>
      <c r="T3531" s="17">
        <f>(((Table1[[#This Row],[launched_at]]/60)/60)/24)+DATE(1970,1,1)</f>
        <v>42177.761782407411</v>
      </c>
      <c r="U3531" s="17">
        <f>(((Table1[[#This Row],[deadline]]/60)/60)/24)+DATE(1970,1,1)</f>
        <v>42198.041666666672</v>
      </c>
    </row>
    <row r="3532" spans="1:21">
      <c r="A3532">
        <v>3530</v>
      </c>
      <c r="B3532" s="3" t="s">
        <v>3529</v>
      </c>
      <c r="C3532" s="3" t="s">
        <v>7640</v>
      </c>
      <c r="D3532" t="str" cm="1">
        <f t="array" ref="D35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32">
        <v>2750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 s="6">
        <f>Table1[[#This Row],[pledged]]/Table1[[#This Row],[goal]]</f>
        <v>1</v>
      </c>
      <c r="Q3532" s="12">
        <f>Table1[[#This Row],[pledged]]/Table1[[#This Row],[backers_count]]</f>
        <v>125</v>
      </c>
      <c r="R3532" t="s">
        <v>8317</v>
      </c>
      <c r="S3532" t="s">
        <v>8318</v>
      </c>
      <c r="T3532" s="17">
        <f>(((Table1[[#This Row],[launched_at]]/60)/60)/24)+DATE(1970,1,1)</f>
        <v>42442.623344907406</v>
      </c>
      <c r="U3532" s="17">
        <f>(((Table1[[#This Row],[deadline]]/60)/60)/24)+DATE(1970,1,1)</f>
        <v>42470.833333333328</v>
      </c>
    </row>
    <row r="3533" spans="1:21">
      <c r="A3533">
        <v>3531</v>
      </c>
      <c r="B3533" s="3" t="s">
        <v>3530</v>
      </c>
      <c r="C3533" s="3" t="s">
        <v>7641</v>
      </c>
      <c r="D3533" t="str" cm="1">
        <f t="array" ref="D35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33">
        <v>1000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 s="6">
        <f>Table1[[#This Row],[pledged]]/Table1[[#This Row],[goal]]</f>
        <v>1.28</v>
      </c>
      <c r="Q3533" s="12">
        <f>Table1[[#This Row],[pledged]]/Table1[[#This Row],[backers_count]]</f>
        <v>49.230769230769234</v>
      </c>
      <c r="R3533" t="s">
        <v>8317</v>
      </c>
      <c r="S3533" t="s">
        <v>8318</v>
      </c>
      <c r="T3533" s="17">
        <f>(((Table1[[#This Row],[launched_at]]/60)/60)/24)+DATE(1970,1,1)</f>
        <v>42521.654328703706</v>
      </c>
      <c r="U3533" s="17">
        <f>(((Table1[[#This Row],[deadline]]/60)/60)/24)+DATE(1970,1,1)</f>
        <v>42551.654328703706</v>
      </c>
    </row>
    <row r="3534" spans="1:21">
      <c r="A3534">
        <v>3532</v>
      </c>
      <c r="B3534" s="3" t="s">
        <v>3531</v>
      </c>
      <c r="C3534" s="3" t="s">
        <v>7642</v>
      </c>
      <c r="D3534" t="str" cm="1">
        <f t="array" ref="D35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34">
        <v>960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 s="6">
        <f>Table1[[#This Row],[pledged]]/Table1[[#This Row],[goal]]</f>
        <v>1.1895833333333334</v>
      </c>
      <c r="Q3534" s="12">
        <f>Table1[[#This Row],[pledged]]/Table1[[#This Row],[backers_count]]</f>
        <v>42.296296296296298</v>
      </c>
      <c r="R3534" t="s">
        <v>8317</v>
      </c>
      <c r="S3534" t="s">
        <v>8318</v>
      </c>
      <c r="T3534" s="17">
        <f>(((Table1[[#This Row],[launched_at]]/60)/60)/24)+DATE(1970,1,1)</f>
        <v>41884.599849537037</v>
      </c>
      <c r="U3534" s="17">
        <f>(((Table1[[#This Row],[deadline]]/60)/60)/24)+DATE(1970,1,1)</f>
        <v>41900.165972222225</v>
      </c>
    </row>
    <row r="3535" spans="1:21">
      <c r="A3535">
        <v>3533</v>
      </c>
      <c r="B3535" s="3" t="s">
        <v>3532</v>
      </c>
      <c r="C3535" s="3" t="s">
        <v>7643</v>
      </c>
      <c r="D3535" t="str" cm="1">
        <f t="array" ref="D35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35">
        <v>500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 s="6">
        <f>Table1[[#This Row],[pledged]]/Table1[[#This Row],[goal]]</f>
        <v>1.262</v>
      </c>
      <c r="Q3535" s="12">
        <f>Table1[[#This Row],[pledged]]/Table1[[#This Row],[backers_count]]</f>
        <v>78.875</v>
      </c>
      <c r="R3535" t="s">
        <v>8317</v>
      </c>
      <c r="S3535" t="s">
        <v>8318</v>
      </c>
      <c r="T3535" s="17">
        <f>(((Table1[[#This Row],[launched_at]]/60)/60)/24)+DATE(1970,1,1)</f>
        <v>42289.761192129634</v>
      </c>
      <c r="U3535" s="17">
        <f>(((Table1[[#This Row],[deadline]]/60)/60)/24)+DATE(1970,1,1)</f>
        <v>42319.802858796291</v>
      </c>
    </row>
    <row r="3536" spans="1:21">
      <c r="A3536">
        <v>3534</v>
      </c>
      <c r="B3536" s="3" t="s">
        <v>3533</v>
      </c>
      <c r="C3536" s="3" t="s">
        <v>7644</v>
      </c>
      <c r="D3536" t="str" cm="1">
        <f t="array" ref="D35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536">
        <v>5000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 s="6">
        <f>Table1[[#This Row],[pledged]]/Table1[[#This Row],[goal]]</f>
        <v>1.5620000000000001</v>
      </c>
      <c r="Q3536" s="12">
        <f>Table1[[#This Row],[pledged]]/Table1[[#This Row],[backers_count]]</f>
        <v>38.284313725490193</v>
      </c>
      <c r="R3536" t="s">
        <v>8317</v>
      </c>
      <c r="S3536" t="s">
        <v>8318</v>
      </c>
      <c r="T3536" s="17">
        <f>(((Table1[[#This Row],[launched_at]]/60)/60)/24)+DATE(1970,1,1)</f>
        <v>42243.6252662037</v>
      </c>
      <c r="U3536" s="17">
        <f>(((Table1[[#This Row],[deadline]]/60)/60)/24)+DATE(1970,1,1)</f>
        <v>42278.6252662037</v>
      </c>
    </row>
    <row r="3537" spans="1:21">
      <c r="A3537">
        <v>3535</v>
      </c>
      <c r="B3537" s="3" t="s">
        <v>3534</v>
      </c>
      <c r="C3537" s="3" t="s">
        <v>7645</v>
      </c>
      <c r="D3537" t="str" cm="1">
        <f t="array" ref="D35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37">
        <v>2000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 s="6">
        <f>Table1[[#This Row],[pledged]]/Table1[[#This Row],[goal]]</f>
        <v>1.0315000000000001</v>
      </c>
      <c r="Q3537" s="12">
        <f>Table1[[#This Row],[pledged]]/Table1[[#This Row],[backers_count]]</f>
        <v>44.847826086956523</v>
      </c>
      <c r="R3537" t="s">
        <v>8317</v>
      </c>
      <c r="S3537" t="s">
        <v>8318</v>
      </c>
      <c r="T3537" s="17">
        <f>(((Table1[[#This Row],[launched_at]]/60)/60)/24)+DATE(1970,1,1)</f>
        <v>42248.640162037031</v>
      </c>
      <c r="U3537" s="17">
        <f>(((Table1[[#This Row],[deadline]]/60)/60)/24)+DATE(1970,1,1)</f>
        <v>42279.75</v>
      </c>
    </row>
    <row r="3538" spans="1:21">
      <c r="A3538">
        <v>3536</v>
      </c>
      <c r="B3538" s="3" t="s">
        <v>3535</v>
      </c>
      <c r="C3538" s="3" t="s">
        <v>7646</v>
      </c>
      <c r="D3538" t="str" cm="1">
        <f t="array" ref="D35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38">
        <v>150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 s="6">
        <f>Table1[[#This Row],[pledged]]/Table1[[#This Row],[goal]]</f>
        <v>1.5333333333333334</v>
      </c>
      <c r="Q3538" s="12">
        <f>Table1[[#This Row],[pledged]]/Table1[[#This Row],[backers_count]]</f>
        <v>13.529411764705882</v>
      </c>
      <c r="R3538" t="s">
        <v>8317</v>
      </c>
      <c r="S3538" t="s">
        <v>8318</v>
      </c>
      <c r="T3538" s="17">
        <f>(((Table1[[#This Row],[launched_at]]/60)/60)/24)+DATE(1970,1,1)</f>
        <v>42328.727141203708</v>
      </c>
      <c r="U3538" s="17">
        <f>(((Table1[[#This Row],[deadline]]/60)/60)/24)+DATE(1970,1,1)</f>
        <v>42358.499305555553</v>
      </c>
    </row>
    <row r="3539" spans="1:21">
      <c r="A3539">
        <v>3537</v>
      </c>
      <c r="B3539" s="3" t="s">
        <v>3536</v>
      </c>
      <c r="C3539" s="3" t="s">
        <v>7647</v>
      </c>
      <c r="D3539" t="str" cm="1">
        <f t="array" ref="D35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39">
        <v>675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 s="6">
        <f>Table1[[#This Row],[pledged]]/Table1[[#This Row],[goal]]</f>
        <v>1.8044444444444445</v>
      </c>
      <c r="Q3539" s="12">
        <f>Table1[[#This Row],[pledged]]/Table1[[#This Row],[backers_count]]</f>
        <v>43.5</v>
      </c>
      <c r="R3539" t="s">
        <v>8317</v>
      </c>
      <c r="S3539" t="s">
        <v>8318</v>
      </c>
      <c r="T3539" s="17">
        <f>(((Table1[[#This Row],[launched_at]]/60)/60)/24)+DATE(1970,1,1)</f>
        <v>41923.354351851849</v>
      </c>
      <c r="U3539" s="17">
        <f>(((Table1[[#This Row],[deadline]]/60)/60)/24)+DATE(1970,1,1)</f>
        <v>41960.332638888889</v>
      </c>
    </row>
    <row r="3540" spans="1:21">
      <c r="A3540">
        <v>3538</v>
      </c>
      <c r="B3540" s="3" t="s">
        <v>3537</v>
      </c>
      <c r="C3540" s="3" t="s">
        <v>7648</v>
      </c>
      <c r="D3540" t="str" cm="1">
        <f t="array" ref="D35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40">
        <v>2000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 s="6">
        <f>Table1[[#This Row],[pledged]]/Table1[[#This Row],[goal]]</f>
        <v>1.2845</v>
      </c>
      <c r="Q3540" s="12">
        <f>Table1[[#This Row],[pledged]]/Table1[[#This Row],[backers_count]]</f>
        <v>30.951807228915662</v>
      </c>
      <c r="R3540" t="s">
        <v>8317</v>
      </c>
      <c r="S3540" t="s">
        <v>8318</v>
      </c>
      <c r="T3540" s="17">
        <f>(((Table1[[#This Row],[launched_at]]/60)/60)/24)+DATE(1970,1,1)</f>
        <v>42571.420601851853</v>
      </c>
      <c r="U3540" s="17">
        <f>(((Table1[[#This Row],[deadline]]/60)/60)/24)+DATE(1970,1,1)</f>
        <v>42599.420601851853</v>
      </c>
    </row>
    <row r="3541" spans="1:21">
      <c r="A3541">
        <v>3539</v>
      </c>
      <c r="B3541" s="3" t="s">
        <v>3538</v>
      </c>
      <c r="C3541" s="3" t="s">
        <v>7649</v>
      </c>
      <c r="D3541" t="str" cm="1">
        <f t="array" ref="D35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41">
        <v>600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 s="6">
        <f>Table1[[#This Row],[pledged]]/Table1[[#This Row],[goal]]</f>
        <v>1.1966666666666668</v>
      </c>
      <c r="Q3541" s="12">
        <f>Table1[[#This Row],[pledged]]/Table1[[#This Row],[backers_count]]</f>
        <v>55.230769230769234</v>
      </c>
      <c r="R3541" t="s">
        <v>8317</v>
      </c>
      <c r="S3541" t="s">
        <v>8318</v>
      </c>
      <c r="T3541" s="17">
        <f>(((Table1[[#This Row],[launched_at]]/60)/60)/24)+DATE(1970,1,1)</f>
        <v>42600.756041666667</v>
      </c>
      <c r="U3541" s="17">
        <f>(((Table1[[#This Row],[deadline]]/60)/60)/24)+DATE(1970,1,1)</f>
        <v>42621.756041666667</v>
      </c>
    </row>
    <row r="3542" spans="1:21">
      <c r="A3542">
        <v>3540</v>
      </c>
      <c r="B3542" s="3" t="s">
        <v>3539</v>
      </c>
      <c r="C3542" s="3" t="s">
        <v>7650</v>
      </c>
      <c r="D3542" t="str" cm="1">
        <f t="array" ref="D35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42">
        <v>300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 s="6">
        <f>Table1[[#This Row],[pledged]]/Table1[[#This Row],[goal]]</f>
        <v>1.23</v>
      </c>
      <c r="Q3542" s="12">
        <f>Table1[[#This Row],[pledged]]/Table1[[#This Row],[backers_count]]</f>
        <v>46.125</v>
      </c>
      <c r="R3542" t="s">
        <v>8317</v>
      </c>
      <c r="S3542" t="s">
        <v>8318</v>
      </c>
      <c r="T3542" s="17">
        <f>(((Table1[[#This Row],[launched_at]]/60)/60)/24)+DATE(1970,1,1)</f>
        <v>42517.003368055557</v>
      </c>
      <c r="U3542" s="17">
        <f>(((Table1[[#This Row],[deadline]]/60)/60)/24)+DATE(1970,1,1)</f>
        <v>42547.003368055557</v>
      </c>
    </row>
    <row r="3543" spans="1:21">
      <c r="A3543">
        <v>3541</v>
      </c>
      <c r="B3543" s="3" t="s">
        <v>3540</v>
      </c>
      <c r="C3543" s="3" t="s">
        <v>7651</v>
      </c>
      <c r="D3543" t="str" cm="1">
        <f t="array" ref="D35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43">
        <v>1200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 s="6">
        <f>Table1[[#This Row],[pledged]]/Table1[[#This Row],[goal]]</f>
        <v>1.05</v>
      </c>
      <c r="Q3543" s="12">
        <f>Table1[[#This Row],[pledged]]/Table1[[#This Row],[backers_count]]</f>
        <v>39.375</v>
      </c>
      <c r="R3543" t="s">
        <v>8317</v>
      </c>
      <c r="S3543" t="s">
        <v>8318</v>
      </c>
      <c r="T3543" s="17">
        <f>(((Table1[[#This Row],[launched_at]]/60)/60)/24)+DATE(1970,1,1)</f>
        <v>42222.730034722219</v>
      </c>
      <c r="U3543" s="17">
        <f>(((Table1[[#This Row],[deadline]]/60)/60)/24)+DATE(1970,1,1)</f>
        <v>42247.730034722219</v>
      </c>
    </row>
    <row r="3544" spans="1:21">
      <c r="A3544">
        <v>3542</v>
      </c>
      <c r="B3544" s="3" t="s">
        <v>3541</v>
      </c>
      <c r="C3544" s="3" t="s">
        <v>7652</v>
      </c>
      <c r="D3544" t="str" cm="1">
        <f t="array" ref="D35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544">
        <v>5500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 s="6">
        <f>Table1[[#This Row],[pledged]]/Table1[[#This Row],[goal]]</f>
        <v>1.0223636363636364</v>
      </c>
      <c r="Q3544" s="12">
        <f>Table1[[#This Row],[pledged]]/Table1[[#This Row],[backers_count]]</f>
        <v>66.152941176470591</v>
      </c>
      <c r="R3544" t="s">
        <v>8317</v>
      </c>
      <c r="S3544" t="s">
        <v>8318</v>
      </c>
      <c r="T3544" s="17">
        <f>(((Table1[[#This Row],[launched_at]]/60)/60)/24)+DATE(1970,1,1)</f>
        <v>41829.599791666667</v>
      </c>
      <c r="U3544" s="17">
        <f>(((Table1[[#This Row],[deadline]]/60)/60)/24)+DATE(1970,1,1)</f>
        <v>41889.599791666667</v>
      </c>
    </row>
    <row r="3545" spans="1:21">
      <c r="A3545">
        <v>3543</v>
      </c>
      <c r="B3545" s="3" t="s">
        <v>3542</v>
      </c>
      <c r="C3545" s="3" t="s">
        <v>7653</v>
      </c>
      <c r="D3545" t="str" cm="1">
        <f t="array" ref="D35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45">
        <v>1500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 s="6">
        <f>Table1[[#This Row],[pledged]]/Table1[[#This Row],[goal]]</f>
        <v>1.0466666666666666</v>
      </c>
      <c r="Q3545" s="12">
        <f>Table1[[#This Row],[pledged]]/Table1[[#This Row],[backers_count]]</f>
        <v>54.137931034482762</v>
      </c>
      <c r="R3545" t="s">
        <v>8317</v>
      </c>
      <c r="S3545" t="s">
        <v>8318</v>
      </c>
      <c r="T3545" s="17">
        <f>(((Table1[[#This Row],[launched_at]]/60)/60)/24)+DATE(1970,1,1)</f>
        <v>42150.755312499998</v>
      </c>
      <c r="U3545" s="17">
        <f>(((Table1[[#This Row],[deadline]]/60)/60)/24)+DATE(1970,1,1)</f>
        <v>42180.755312499998</v>
      </c>
    </row>
    <row r="3546" spans="1:21">
      <c r="A3546">
        <v>3544</v>
      </c>
      <c r="B3546" s="3" t="s">
        <v>3543</v>
      </c>
      <c r="C3546" s="3" t="s">
        <v>7654</v>
      </c>
      <c r="D3546" t="str" cm="1">
        <f t="array" ref="D35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46">
        <v>2500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 s="6">
        <f>Table1[[#This Row],[pledged]]/Table1[[#This Row],[goal]]</f>
        <v>1</v>
      </c>
      <c r="Q3546" s="12">
        <f>Table1[[#This Row],[pledged]]/Table1[[#This Row],[backers_count]]</f>
        <v>104.16666666666667</v>
      </c>
      <c r="R3546" t="s">
        <v>8317</v>
      </c>
      <c r="S3546" t="s">
        <v>8318</v>
      </c>
      <c r="T3546" s="17">
        <f>(((Table1[[#This Row],[launched_at]]/60)/60)/24)+DATE(1970,1,1)</f>
        <v>42040.831678240742</v>
      </c>
      <c r="U3546" s="17">
        <f>(((Table1[[#This Row],[deadline]]/60)/60)/24)+DATE(1970,1,1)</f>
        <v>42070.831678240742</v>
      </c>
    </row>
    <row r="3547" spans="1:21">
      <c r="A3547">
        <v>3545</v>
      </c>
      <c r="B3547" s="3" t="s">
        <v>3544</v>
      </c>
      <c r="C3547" s="3" t="s">
        <v>7655</v>
      </c>
      <c r="D3547" t="str" cm="1">
        <f t="array" ref="D35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47">
        <v>250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 s="6">
        <f>Table1[[#This Row],[pledged]]/Table1[[#This Row],[goal]]</f>
        <v>1.004</v>
      </c>
      <c r="Q3547" s="12">
        <f>Table1[[#This Row],[pledged]]/Table1[[#This Row],[backers_count]]</f>
        <v>31.375</v>
      </c>
      <c r="R3547" t="s">
        <v>8317</v>
      </c>
      <c r="S3547" t="s">
        <v>8318</v>
      </c>
      <c r="T3547" s="17">
        <f>(((Table1[[#This Row],[launched_at]]/60)/60)/24)+DATE(1970,1,1)</f>
        <v>42075.807395833333</v>
      </c>
      <c r="U3547" s="17">
        <f>(((Table1[[#This Row],[deadline]]/60)/60)/24)+DATE(1970,1,1)</f>
        <v>42105.807395833333</v>
      </c>
    </row>
    <row r="3548" spans="1:21">
      <c r="A3548">
        <v>3546</v>
      </c>
      <c r="B3548" s="3" t="s">
        <v>3545</v>
      </c>
      <c r="C3548" s="3" t="s">
        <v>7656</v>
      </c>
      <c r="D3548" t="str" cm="1">
        <f t="array" ref="D35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48">
        <v>1100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 s="6">
        <f>Table1[[#This Row],[pledged]]/Table1[[#This Row],[goal]]</f>
        <v>1.0227272727272727</v>
      </c>
      <c r="Q3548" s="12">
        <f>Table1[[#This Row],[pledged]]/Table1[[#This Row],[backers_count]]</f>
        <v>59.210526315789473</v>
      </c>
      <c r="R3548" t="s">
        <v>8317</v>
      </c>
      <c r="S3548" t="s">
        <v>8318</v>
      </c>
      <c r="T3548" s="17">
        <f>(((Table1[[#This Row],[launched_at]]/60)/60)/24)+DATE(1970,1,1)</f>
        <v>42073.660694444443</v>
      </c>
      <c r="U3548" s="17">
        <f>(((Table1[[#This Row],[deadline]]/60)/60)/24)+DATE(1970,1,1)</f>
        <v>42095.165972222225</v>
      </c>
    </row>
    <row r="3549" spans="1:21">
      <c r="A3549">
        <v>3547</v>
      </c>
      <c r="B3549" s="3" t="s">
        <v>3546</v>
      </c>
      <c r="C3549" s="3" t="s">
        <v>7657</v>
      </c>
      <c r="D3549" t="str" cm="1">
        <f t="array" ref="D35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35000 to 39999</v>
      </c>
      <c r="E3549">
        <v>35000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 s="6">
        <f>Table1[[#This Row],[pledged]]/Table1[[#This Row],[goal]]</f>
        <v>1.1440928571428572</v>
      </c>
      <c r="Q3549" s="12">
        <f>Table1[[#This Row],[pledged]]/Table1[[#This Row],[backers_count]]</f>
        <v>119.17633928571429</v>
      </c>
      <c r="R3549" t="s">
        <v>8317</v>
      </c>
      <c r="S3549" t="s">
        <v>8318</v>
      </c>
      <c r="T3549" s="17">
        <f>(((Table1[[#This Row],[launched_at]]/60)/60)/24)+DATE(1970,1,1)</f>
        <v>42480.078715277778</v>
      </c>
      <c r="U3549" s="17">
        <f>(((Table1[[#This Row],[deadline]]/60)/60)/24)+DATE(1970,1,1)</f>
        <v>42504.165972222225</v>
      </c>
    </row>
    <row r="3550" spans="1:21">
      <c r="A3550">
        <v>3548</v>
      </c>
      <c r="B3550" s="3" t="s">
        <v>3547</v>
      </c>
      <c r="C3550" s="3" t="s">
        <v>7658</v>
      </c>
      <c r="D3550" t="str" cm="1">
        <f t="array" ref="D35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50">
        <v>2100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 s="6">
        <f>Table1[[#This Row],[pledged]]/Table1[[#This Row],[goal]]</f>
        <v>1.019047619047619</v>
      </c>
      <c r="Q3550" s="12">
        <f>Table1[[#This Row],[pledged]]/Table1[[#This Row],[backers_count]]</f>
        <v>164.61538461538461</v>
      </c>
      <c r="R3550" t="s">
        <v>8317</v>
      </c>
      <c r="S3550" t="s">
        <v>8318</v>
      </c>
      <c r="T3550" s="17">
        <f>(((Table1[[#This Row],[launched_at]]/60)/60)/24)+DATE(1970,1,1)</f>
        <v>42411.942291666666</v>
      </c>
      <c r="U3550" s="17">
        <f>(((Table1[[#This Row],[deadline]]/60)/60)/24)+DATE(1970,1,1)</f>
        <v>42434.041666666672</v>
      </c>
    </row>
    <row r="3551" spans="1:21">
      <c r="A3551">
        <v>3549</v>
      </c>
      <c r="B3551" s="3" t="s">
        <v>3548</v>
      </c>
      <c r="C3551" s="3" t="s">
        <v>7659</v>
      </c>
      <c r="D3551" t="str" cm="1">
        <f t="array" ref="D35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51">
        <v>1000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 s="6">
        <f>Table1[[#This Row],[pledged]]/Table1[[#This Row],[goal]]</f>
        <v>1.02</v>
      </c>
      <c r="Q3551" s="12">
        <f>Table1[[#This Row],[pledged]]/Table1[[#This Row],[backers_count]]</f>
        <v>24.285714285714285</v>
      </c>
      <c r="R3551" t="s">
        <v>8317</v>
      </c>
      <c r="S3551" t="s">
        <v>8318</v>
      </c>
      <c r="T3551" s="17">
        <f>(((Table1[[#This Row],[launched_at]]/60)/60)/24)+DATE(1970,1,1)</f>
        <v>42223.394363425927</v>
      </c>
      <c r="U3551" s="17">
        <f>(((Table1[[#This Row],[deadline]]/60)/60)/24)+DATE(1970,1,1)</f>
        <v>42251.394363425927</v>
      </c>
    </row>
    <row r="3552" spans="1:21">
      <c r="A3552">
        <v>3550</v>
      </c>
      <c r="B3552" s="3" t="s">
        <v>3549</v>
      </c>
      <c r="C3552" s="3" t="s">
        <v>7660</v>
      </c>
      <c r="D3552" t="str" cm="1">
        <f t="array" ref="D35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52">
        <v>2500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 s="6">
        <f>Table1[[#This Row],[pledged]]/Table1[[#This Row],[goal]]</f>
        <v>1.048</v>
      </c>
      <c r="Q3552" s="12">
        <f>Table1[[#This Row],[pledged]]/Table1[[#This Row],[backers_count]]</f>
        <v>40.9375</v>
      </c>
      <c r="R3552" t="s">
        <v>8317</v>
      </c>
      <c r="S3552" t="s">
        <v>8318</v>
      </c>
      <c r="T3552" s="17">
        <f>(((Table1[[#This Row],[launched_at]]/60)/60)/24)+DATE(1970,1,1)</f>
        <v>42462.893495370372</v>
      </c>
      <c r="U3552" s="17">
        <f>(((Table1[[#This Row],[deadline]]/60)/60)/24)+DATE(1970,1,1)</f>
        <v>42492.893495370372</v>
      </c>
    </row>
    <row r="3553" spans="1:21">
      <c r="A3553">
        <v>3551</v>
      </c>
      <c r="B3553" s="3" t="s">
        <v>3550</v>
      </c>
      <c r="C3553" s="3" t="s">
        <v>7661</v>
      </c>
      <c r="D3553" t="str" cm="1">
        <f t="array" ref="D35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53">
        <v>1500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 s="6">
        <f>Table1[[#This Row],[pledged]]/Table1[[#This Row],[goal]]</f>
        <v>1.0183333333333333</v>
      </c>
      <c r="Q3553" s="12">
        <f>Table1[[#This Row],[pledged]]/Table1[[#This Row],[backers_count]]</f>
        <v>61.1</v>
      </c>
      <c r="R3553" t="s">
        <v>8317</v>
      </c>
      <c r="S3553" t="s">
        <v>8318</v>
      </c>
      <c r="T3553" s="17">
        <f>(((Table1[[#This Row],[launched_at]]/60)/60)/24)+DATE(1970,1,1)</f>
        <v>41753.515856481477</v>
      </c>
      <c r="U3553" s="17">
        <f>(((Table1[[#This Row],[deadline]]/60)/60)/24)+DATE(1970,1,1)</f>
        <v>41781.921527777777</v>
      </c>
    </row>
    <row r="3554" spans="1:21">
      <c r="A3554">
        <v>3552</v>
      </c>
      <c r="B3554" s="3" t="s">
        <v>3551</v>
      </c>
      <c r="C3554" s="3" t="s">
        <v>7662</v>
      </c>
      <c r="D3554" t="str" cm="1">
        <f t="array" ref="D35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54">
        <v>773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 s="6">
        <f>Table1[[#This Row],[pledged]]/Table1[[#This Row],[goal]]</f>
        <v>1</v>
      </c>
      <c r="Q3554" s="12">
        <f>Table1[[#This Row],[pledged]]/Table1[[#This Row],[backers_count]]</f>
        <v>38.65</v>
      </c>
      <c r="R3554" t="s">
        <v>8317</v>
      </c>
      <c r="S3554" t="s">
        <v>8318</v>
      </c>
      <c r="T3554" s="17">
        <f>(((Table1[[#This Row],[launched_at]]/60)/60)/24)+DATE(1970,1,1)</f>
        <v>41788.587083333332</v>
      </c>
      <c r="U3554" s="17">
        <f>(((Table1[[#This Row],[deadline]]/60)/60)/24)+DATE(1970,1,1)</f>
        <v>41818.587083333332</v>
      </c>
    </row>
    <row r="3555" spans="1:21">
      <c r="A3555">
        <v>3553</v>
      </c>
      <c r="B3555" s="3" t="s">
        <v>3552</v>
      </c>
      <c r="C3555" s="3" t="s">
        <v>7663</v>
      </c>
      <c r="D3555" t="str" cm="1">
        <f t="array" ref="D35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555">
        <v>5500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 s="6">
        <f>Table1[[#This Row],[pledged]]/Table1[[#This Row],[goal]]</f>
        <v>1.0627272727272727</v>
      </c>
      <c r="Q3555" s="12">
        <f>Table1[[#This Row],[pledged]]/Table1[[#This Row],[backers_count]]</f>
        <v>56.20192307692308</v>
      </c>
      <c r="R3555" t="s">
        <v>8317</v>
      </c>
      <c r="S3555" t="s">
        <v>8318</v>
      </c>
      <c r="T3555" s="17">
        <f>(((Table1[[#This Row],[launched_at]]/60)/60)/24)+DATE(1970,1,1)</f>
        <v>42196.028703703705</v>
      </c>
      <c r="U3555" s="17">
        <f>(((Table1[[#This Row],[deadline]]/60)/60)/24)+DATE(1970,1,1)</f>
        <v>42228</v>
      </c>
    </row>
    <row r="3556" spans="1:21">
      <c r="A3556">
        <v>3554</v>
      </c>
      <c r="B3556" s="3" t="s">
        <v>3553</v>
      </c>
      <c r="C3556" s="3" t="s">
        <v>7664</v>
      </c>
      <c r="D3556" t="str" cm="1">
        <f t="array" ref="D35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556">
        <v>5000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 s="6">
        <f>Table1[[#This Row],[pledged]]/Table1[[#This Row],[goal]]</f>
        <v>1.1342219999999998</v>
      </c>
      <c r="Q3556" s="12">
        <f>Table1[[#This Row],[pledged]]/Table1[[#This Row],[backers_count]]</f>
        <v>107.00207547169811</v>
      </c>
      <c r="R3556" t="s">
        <v>8317</v>
      </c>
      <c r="S3556" t="s">
        <v>8318</v>
      </c>
      <c r="T3556" s="17">
        <f>(((Table1[[#This Row],[launched_at]]/60)/60)/24)+DATE(1970,1,1)</f>
        <v>42016.050451388888</v>
      </c>
      <c r="U3556" s="17">
        <f>(((Table1[[#This Row],[deadline]]/60)/60)/24)+DATE(1970,1,1)</f>
        <v>42046.708333333328</v>
      </c>
    </row>
    <row r="3557" spans="1:21">
      <c r="A3557">
        <v>3555</v>
      </c>
      <c r="B3557" s="3" t="s">
        <v>3554</v>
      </c>
      <c r="C3557" s="3" t="s">
        <v>7665</v>
      </c>
      <c r="D3557" t="str" cm="1">
        <f t="array" ref="D35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57">
        <v>2400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 s="6">
        <f>Table1[[#This Row],[pledged]]/Table1[[#This Row],[goal]]</f>
        <v>1</v>
      </c>
      <c r="Q3557" s="12">
        <f>Table1[[#This Row],[pledged]]/Table1[[#This Row],[backers_count]]</f>
        <v>171.42857142857142</v>
      </c>
      <c r="R3557" t="s">
        <v>8317</v>
      </c>
      <c r="S3557" t="s">
        <v>8318</v>
      </c>
      <c r="T3557" s="17">
        <f>(((Table1[[#This Row],[launched_at]]/60)/60)/24)+DATE(1970,1,1)</f>
        <v>42661.442060185189</v>
      </c>
      <c r="U3557" s="17">
        <f>(((Table1[[#This Row],[deadline]]/60)/60)/24)+DATE(1970,1,1)</f>
        <v>42691.483726851846</v>
      </c>
    </row>
    <row r="3558" spans="1:21">
      <c r="A3558">
        <v>3556</v>
      </c>
      <c r="B3558" s="3" t="s">
        <v>3555</v>
      </c>
      <c r="C3558" s="3" t="s">
        <v>7666</v>
      </c>
      <c r="D3558" t="str" cm="1">
        <f t="array" ref="D35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58">
        <v>2200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 s="6">
        <f>Table1[[#This Row],[pledged]]/Table1[[#This Row],[goal]]</f>
        <v>1.0045454545454546</v>
      </c>
      <c r="Q3558" s="12">
        <f>Table1[[#This Row],[pledged]]/Table1[[#This Row],[backers_count]]</f>
        <v>110.5</v>
      </c>
      <c r="R3558" t="s">
        <v>8317</v>
      </c>
      <c r="S3558" t="s">
        <v>8318</v>
      </c>
      <c r="T3558" s="17">
        <f>(((Table1[[#This Row],[launched_at]]/60)/60)/24)+DATE(1970,1,1)</f>
        <v>41808.649583333332</v>
      </c>
      <c r="U3558" s="17">
        <f>(((Table1[[#This Row],[deadline]]/60)/60)/24)+DATE(1970,1,1)</f>
        <v>41868.649583333332</v>
      </c>
    </row>
    <row r="3559" spans="1:21">
      <c r="A3559">
        <v>3557</v>
      </c>
      <c r="B3559" s="3" t="s">
        <v>3556</v>
      </c>
      <c r="C3559" s="3" t="s">
        <v>7667</v>
      </c>
      <c r="D3559" t="str" cm="1">
        <f t="array" ref="D35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559">
        <v>100000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 s="6">
        <f>Table1[[#This Row],[pledged]]/Table1[[#This Row],[goal]]</f>
        <v>1.0003599999999999</v>
      </c>
      <c r="Q3559" s="12">
        <f>Table1[[#This Row],[pledged]]/Table1[[#This Row],[backers_count]]</f>
        <v>179.27598566308242</v>
      </c>
      <c r="R3559" t="s">
        <v>8317</v>
      </c>
      <c r="S3559" t="s">
        <v>8318</v>
      </c>
      <c r="T3559" s="17">
        <f>(((Table1[[#This Row],[launched_at]]/60)/60)/24)+DATE(1970,1,1)</f>
        <v>41730.276747685188</v>
      </c>
      <c r="U3559" s="17">
        <f>(((Table1[[#This Row],[deadline]]/60)/60)/24)+DATE(1970,1,1)</f>
        <v>41764.276747685188</v>
      </c>
    </row>
    <row r="3560" spans="1:21">
      <c r="A3560">
        <v>3558</v>
      </c>
      <c r="B3560" s="3" t="s">
        <v>3557</v>
      </c>
      <c r="C3560" s="3" t="s">
        <v>7668</v>
      </c>
      <c r="D3560" t="str" cm="1">
        <f t="array" ref="D35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60">
        <v>350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 s="6">
        <f>Table1[[#This Row],[pledged]]/Table1[[#This Row],[goal]]</f>
        <v>1.44</v>
      </c>
      <c r="Q3560" s="12">
        <f>Table1[[#This Row],[pledged]]/Table1[[#This Row],[backers_count]]</f>
        <v>22.90909090909091</v>
      </c>
      <c r="R3560" t="s">
        <v>8317</v>
      </c>
      <c r="S3560" t="s">
        <v>8318</v>
      </c>
      <c r="T3560" s="17">
        <f>(((Table1[[#This Row],[launched_at]]/60)/60)/24)+DATE(1970,1,1)</f>
        <v>42139.816840277781</v>
      </c>
      <c r="U3560" s="17">
        <f>(((Table1[[#This Row],[deadline]]/60)/60)/24)+DATE(1970,1,1)</f>
        <v>42181.875</v>
      </c>
    </row>
    <row r="3561" spans="1:21">
      <c r="A3561">
        <v>3559</v>
      </c>
      <c r="B3561" s="3" t="s">
        <v>3558</v>
      </c>
      <c r="C3561" s="3" t="s">
        <v>7669</v>
      </c>
      <c r="D3561" t="str" cm="1">
        <f t="array" ref="D35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61">
        <v>1000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 s="6">
        <f>Table1[[#This Row],[pledged]]/Table1[[#This Row],[goal]]</f>
        <v>1.0349999999999999</v>
      </c>
      <c r="Q3561" s="12">
        <f>Table1[[#This Row],[pledged]]/Table1[[#This Row],[backers_count]]</f>
        <v>43.125</v>
      </c>
      <c r="R3561" t="s">
        <v>8317</v>
      </c>
      <c r="S3561" t="s">
        <v>8318</v>
      </c>
      <c r="T3561" s="17">
        <f>(((Table1[[#This Row],[launched_at]]/60)/60)/24)+DATE(1970,1,1)</f>
        <v>42194.096157407403</v>
      </c>
      <c r="U3561" s="17">
        <f>(((Table1[[#This Row],[deadline]]/60)/60)/24)+DATE(1970,1,1)</f>
        <v>42216.373611111107</v>
      </c>
    </row>
    <row r="3562" spans="1:21">
      <c r="A3562">
        <v>3560</v>
      </c>
      <c r="B3562" s="3" t="s">
        <v>3559</v>
      </c>
      <c r="C3562" s="3" t="s">
        <v>7670</v>
      </c>
      <c r="D3562" t="str" cm="1">
        <f t="array" ref="D35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62">
        <v>3200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 s="6">
        <f>Table1[[#This Row],[pledged]]/Table1[[#This Row],[goal]]</f>
        <v>1.0843750000000001</v>
      </c>
      <c r="Q3562" s="12">
        <f>Table1[[#This Row],[pledged]]/Table1[[#This Row],[backers_count]]</f>
        <v>46.891891891891895</v>
      </c>
      <c r="R3562" t="s">
        <v>8317</v>
      </c>
      <c r="S3562" t="s">
        <v>8318</v>
      </c>
      <c r="T3562" s="17">
        <f>(((Table1[[#This Row],[launched_at]]/60)/60)/24)+DATE(1970,1,1)</f>
        <v>42115.889652777783</v>
      </c>
      <c r="U3562" s="17">
        <f>(((Table1[[#This Row],[deadline]]/60)/60)/24)+DATE(1970,1,1)</f>
        <v>42151.114583333328</v>
      </c>
    </row>
    <row r="3563" spans="1:21" ht="100.8">
      <c r="A3563">
        <v>3561</v>
      </c>
      <c r="B3563" s="3" t="s">
        <v>3560</v>
      </c>
      <c r="C3563" s="3" t="s">
        <v>7671</v>
      </c>
      <c r="D3563" t="str" cm="1">
        <f t="array" ref="D35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63">
        <v>2500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 s="6">
        <f>Table1[[#This Row],[pledged]]/Table1[[#This Row],[goal]]</f>
        <v>1.024</v>
      </c>
      <c r="Q3563" s="12">
        <f>Table1[[#This Row],[pledged]]/Table1[[#This Row],[backers_count]]</f>
        <v>47.407407407407405</v>
      </c>
      <c r="R3563" t="s">
        <v>8317</v>
      </c>
      <c r="S3563" t="s">
        <v>8318</v>
      </c>
      <c r="T3563" s="17">
        <f>(((Table1[[#This Row],[launched_at]]/60)/60)/24)+DATE(1970,1,1)</f>
        <v>42203.680300925931</v>
      </c>
      <c r="U3563" s="17">
        <f>(((Table1[[#This Row],[deadline]]/60)/60)/24)+DATE(1970,1,1)</f>
        <v>42221.774999999994</v>
      </c>
    </row>
    <row r="3564" spans="1:21">
      <c r="A3564">
        <v>3562</v>
      </c>
      <c r="B3564" s="3" t="s">
        <v>3561</v>
      </c>
      <c r="C3564" s="3" t="s">
        <v>7672</v>
      </c>
      <c r="D3564" t="str" cm="1">
        <f t="array" ref="D35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64">
        <v>315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 s="6">
        <f>Table1[[#This Row],[pledged]]/Table1[[#This Row],[goal]]</f>
        <v>1.4888888888888889</v>
      </c>
      <c r="Q3564" s="12">
        <f>Table1[[#This Row],[pledged]]/Table1[[#This Row],[backers_count]]</f>
        <v>15.129032258064516</v>
      </c>
      <c r="R3564" t="s">
        <v>8317</v>
      </c>
      <c r="S3564" t="s">
        <v>8318</v>
      </c>
      <c r="T3564" s="17">
        <f>(((Table1[[#This Row],[launched_at]]/60)/60)/24)+DATE(1970,1,1)</f>
        <v>42433.761886574073</v>
      </c>
      <c r="U3564" s="17">
        <f>(((Table1[[#This Row],[deadline]]/60)/60)/24)+DATE(1970,1,1)</f>
        <v>42442.916666666672</v>
      </c>
    </row>
    <row r="3565" spans="1:21">
      <c r="A3565">
        <v>3563</v>
      </c>
      <c r="B3565" s="3" t="s">
        <v>3562</v>
      </c>
      <c r="C3565" s="3" t="s">
        <v>7673</v>
      </c>
      <c r="D3565" t="str" cm="1">
        <f t="array" ref="D35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65">
        <v>500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 s="6">
        <f>Table1[[#This Row],[pledged]]/Table1[[#This Row],[goal]]</f>
        <v>1.0549000000000002</v>
      </c>
      <c r="Q3565" s="12">
        <f>Table1[[#This Row],[pledged]]/Table1[[#This Row],[backers_count]]</f>
        <v>21.098000000000003</v>
      </c>
      <c r="R3565" t="s">
        <v>8317</v>
      </c>
      <c r="S3565" t="s">
        <v>8318</v>
      </c>
      <c r="T3565" s="17">
        <f>(((Table1[[#This Row],[launched_at]]/60)/60)/24)+DATE(1970,1,1)</f>
        <v>42555.671944444446</v>
      </c>
      <c r="U3565" s="17">
        <f>(((Table1[[#This Row],[deadline]]/60)/60)/24)+DATE(1970,1,1)</f>
        <v>42583.791666666672</v>
      </c>
    </row>
    <row r="3566" spans="1:21">
      <c r="A3566">
        <v>3564</v>
      </c>
      <c r="B3566" s="3" t="s">
        <v>3563</v>
      </c>
      <c r="C3566" s="3" t="s">
        <v>7674</v>
      </c>
      <c r="D3566" t="str" cm="1">
        <f t="array" ref="D35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66">
        <v>1000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 s="6">
        <f>Table1[[#This Row],[pledged]]/Table1[[#This Row],[goal]]</f>
        <v>1.0049999999999999</v>
      </c>
      <c r="Q3566" s="12">
        <f>Table1[[#This Row],[pledged]]/Table1[[#This Row],[backers_count]]</f>
        <v>59.117647058823529</v>
      </c>
      <c r="R3566" t="s">
        <v>8317</v>
      </c>
      <c r="S3566" t="s">
        <v>8318</v>
      </c>
      <c r="T3566" s="17">
        <f>(((Table1[[#This Row],[launched_at]]/60)/60)/24)+DATE(1970,1,1)</f>
        <v>42236.623252314821</v>
      </c>
      <c r="U3566" s="17">
        <f>(((Table1[[#This Row],[deadline]]/60)/60)/24)+DATE(1970,1,1)</f>
        <v>42282.666666666672</v>
      </c>
    </row>
    <row r="3567" spans="1:21">
      <c r="A3567">
        <v>3565</v>
      </c>
      <c r="B3567" s="3" t="s">
        <v>3564</v>
      </c>
      <c r="C3567" s="3" t="s">
        <v>7675</v>
      </c>
      <c r="D3567" t="str" cm="1">
        <f t="array" ref="D35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67">
        <v>900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 s="6">
        <f>Table1[[#This Row],[pledged]]/Table1[[#This Row],[goal]]</f>
        <v>1.3055555555555556</v>
      </c>
      <c r="Q3567" s="12">
        <f>Table1[[#This Row],[pledged]]/Table1[[#This Row],[backers_count]]</f>
        <v>97.916666666666671</v>
      </c>
      <c r="R3567" t="s">
        <v>8317</v>
      </c>
      <c r="S3567" t="s">
        <v>8318</v>
      </c>
      <c r="T3567" s="17">
        <f>(((Table1[[#This Row],[launched_at]]/60)/60)/24)+DATE(1970,1,1)</f>
        <v>41974.743148148147</v>
      </c>
      <c r="U3567" s="17">
        <f>(((Table1[[#This Row],[deadline]]/60)/60)/24)+DATE(1970,1,1)</f>
        <v>42004.743148148147</v>
      </c>
    </row>
    <row r="3568" spans="1:21">
      <c r="A3568">
        <v>3566</v>
      </c>
      <c r="B3568" s="3" t="s">
        <v>3565</v>
      </c>
      <c r="C3568" s="3" t="s">
        <v>7676</v>
      </c>
      <c r="D3568" t="str" cm="1">
        <f t="array" ref="D35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68">
        <v>2000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 s="6">
        <f>Table1[[#This Row],[pledged]]/Table1[[#This Row],[goal]]</f>
        <v>1.0475000000000001</v>
      </c>
      <c r="Q3568" s="12">
        <f>Table1[[#This Row],[pledged]]/Table1[[#This Row],[backers_count]]</f>
        <v>55.131578947368418</v>
      </c>
      <c r="R3568" t="s">
        <v>8317</v>
      </c>
      <c r="S3568" t="s">
        <v>8318</v>
      </c>
      <c r="T3568" s="17">
        <f>(((Table1[[#This Row],[launched_at]]/60)/60)/24)+DATE(1970,1,1)</f>
        <v>41997.507905092592</v>
      </c>
      <c r="U3568" s="17">
        <f>(((Table1[[#This Row],[deadline]]/60)/60)/24)+DATE(1970,1,1)</f>
        <v>42027.507905092592</v>
      </c>
    </row>
    <row r="3569" spans="1:21">
      <c r="A3569">
        <v>3567</v>
      </c>
      <c r="B3569" s="3" t="s">
        <v>3566</v>
      </c>
      <c r="C3569" s="3" t="s">
        <v>7677</v>
      </c>
      <c r="D3569" t="str" cm="1">
        <f t="array" ref="D35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69">
        <v>1000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 s="6">
        <f>Table1[[#This Row],[pledged]]/Table1[[#This Row],[goal]]</f>
        <v>1.0880000000000001</v>
      </c>
      <c r="Q3569" s="12">
        <f>Table1[[#This Row],[pledged]]/Table1[[#This Row],[backers_count]]</f>
        <v>26.536585365853657</v>
      </c>
      <c r="R3569" t="s">
        <v>8317</v>
      </c>
      <c r="S3569" t="s">
        <v>8318</v>
      </c>
      <c r="T3569" s="17">
        <f>(((Table1[[#This Row],[launched_at]]/60)/60)/24)+DATE(1970,1,1)</f>
        <v>42135.810694444444</v>
      </c>
      <c r="U3569" s="17">
        <f>(((Table1[[#This Row],[deadline]]/60)/60)/24)+DATE(1970,1,1)</f>
        <v>42165.810694444444</v>
      </c>
    </row>
    <row r="3570" spans="1:21">
      <c r="A3570">
        <v>3568</v>
      </c>
      <c r="B3570" s="3" t="s">
        <v>3567</v>
      </c>
      <c r="C3570" s="3" t="s">
        <v>7678</v>
      </c>
      <c r="D3570" t="str" cm="1">
        <f t="array" ref="D35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70">
        <v>1000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 s="6">
        <f>Table1[[#This Row],[pledged]]/Table1[[#This Row],[goal]]</f>
        <v>1.1100000000000001</v>
      </c>
      <c r="Q3570" s="12">
        <f>Table1[[#This Row],[pledged]]/Table1[[#This Row],[backers_count]]</f>
        <v>58.421052631578945</v>
      </c>
      <c r="R3570" t="s">
        <v>8317</v>
      </c>
      <c r="S3570" t="s">
        <v>8318</v>
      </c>
      <c r="T3570" s="17">
        <f>(((Table1[[#This Row],[launched_at]]/60)/60)/24)+DATE(1970,1,1)</f>
        <v>41869.740671296298</v>
      </c>
      <c r="U3570" s="17">
        <f>(((Table1[[#This Row],[deadline]]/60)/60)/24)+DATE(1970,1,1)</f>
        <v>41899.740671296298</v>
      </c>
    </row>
    <row r="3571" spans="1:21">
      <c r="A3571">
        <v>3569</v>
      </c>
      <c r="B3571" s="3" t="s">
        <v>3568</v>
      </c>
      <c r="C3571" s="3" t="s">
        <v>7679</v>
      </c>
      <c r="D3571" t="str" cm="1">
        <f t="array" ref="D35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571">
        <v>5000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 s="6">
        <f>Table1[[#This Row],[pledged]]/Table1[[#This Row],[goal]]</f>
        <v>1.0047999999999999</v>
      </c>
      <c r="Q3571" s="12">
        <f>Table1[[#This Row],[pledged]]/Table1[[#This Row],[backers_count]]</f>
        <v>122.53658536585365</v>
      </c>
      <c r="R3571" t="s">
        <v>8317</v>
      </c>
      <c r="S3571" t="s">
        <v>8318</v>
      </c>
      <c r="T3571" s="17">
        <f>(((Table1[[#This Row],[launched_at]]/60)/60)/24)+DATE(1970,1,1)</f>
        <v>41982.688611111109</v>
      </c>
      <c r="U3571" s="17">
        <f>(((Table1[[#This Row],[deadline]]/60)/60)/24)+DATE(1970,1,1)</f>
        <v>42012.688611111109</v>
      </c>
    </row>
    <row r="3572" spans="1:21">
      <c r="A3572">
        <v>3570</v>
      </c>
      <c r="B3572" s="3" t="s">
        <v>3569</v>
      </c>
      <c r="C3572" s="3" t="s">
        <v>7680</v>
      </c>
      <c r="D3572" t="str" cm="1">
        <f t="array" ref="D35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72">
        <v>2000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 s="6">
        <f>Table1[[#This Row],[pledged]]/Table1[[#This Row],[goal]]</f>
        <v>1.1435</v>
      </c>
      <c r="Q3572" s="12">
        <f>Table1[[#This Row],[pledged]]/Table1[[#This Row],[backers_count]]</f>
        <v>87.961538461538467</v>
      </c>
      <c r="R3572" t="s">
        <v>8317</v>
      </c>
      <c r="S3572" t="s">
        <v>8318</v>
      </c>
      <c r="T3572" s="17">
        <f>(((Table1[[#This Row],[launched_at]]/60)/60)/24)+DATE(1970,1,1)</f>
        <v>41976.331979166673</v>
      </c>
      <c r="U3572" s="17">
        <f>(((Table1[[#This Row],[deadline]]/60)/60)/24)+DATE(1970,1,1)</f>
        <v>42004.291666666672</v>
      </c>
    </row>
    <row r="3573" spans="1:21">
      <c r="A3573">
        <v>3571</v>
      </c>
      <c r="B3573" s="3" t="s">
        <v>3570</v>
      </c>
      <c r="C3573" s="3" t="s">
        <v>7681</v>
      </c>
      <c r="D3573" t="str" cm="1">
        <f t="array" ref="D35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73">
        <v>1500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 s="6">
        <f>Table1[[#This Row],[pledged]]/Table1[[#This Row],[goal]]</f>
        <v>1.2206666666666666</v>
      </c>
      <c r="Q3573" s="12">
        <f>Table1[[#This Row],[pledged]]/Table1[[#This Row],[backers_count]]</f>
        <v>73.239999999999995</v>
      </c>
      <c r="R3573" t="s">
        <v>8317</v>
      </c>
      <c r="S3573" t="s">
        <v>8318</v>
      </c>
      <c r="T3573" s="17">
        <f>(((Table1[[#This Row],[launched_at]]/60)/60)/24)+DATE(1970,1,1)</f>
        <v>41912.858946759261</v>
      </c>
      <c r="U3573" s="17">
        <f>(((Table1[[#This Row],[deadline]]/60)/60)/24)+DATE(1970,1,1)</f>
        <v>41942.858946759261</v>
      </c>
    </row>
    <row r="3574" spans="1:21">
      <c r="A3574">
        <v>3572</v>
      </c>
      <c r="B3574" s="3" t="s">
        <v>3571</v>
      </c>
      <c r="C3574" s="3" t="s">
        <v>7682</v>
      </c>
      <c r="D3574" t="str" cm="1">
        <f t="array" ref="D35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74">
        <v>500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 s="6">
        <f>Table1[[#This Row],[pledged]]/Table1[[#This Row],[goal]]</f>
        <v>1</v>
      </c>
      <c r="Q3574" s="12">
        <f>Table1[[#This Row],[pledged]]/Table1[[#This Row],[backers_count]]</f>
        <v>55.555555555555557</v>
      </c>
      <c r="R3574" t="s">
        <v>8317</v>
      </c>
      <c r="S3574" t="s">
        <v>8318</v>
      </c>
      <c r="T3574" s="17">
        <f>(((Table1[[#This Row],[launched_at]]/60)/60)/24)+DATE(1970,1,1)</f>
        <v>42146.570393518516</v>
      </c>
      <c r="U3574" s="17">
        <f>(((Table1[[#This Row],[deadline]]/60)/60)/24)+DATE(1970,1,1)</f>
        <v>42176.570393518516</v>
      </c>
    </row>
    <row r="3575" spans="1:21">
      <c r="A3575">
        <v>3573</v>
      </c>
      <c r="B3575" s="3" t="s">
        <v>3572</v>
      </c>
      <c r="C3575" s="3" t="s">
        <v>7683</v>
      </c>
      <c r="D3575" t="str" cm="1">
        <f t="array" ref="D35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75">
        <v>3000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 s="6">
        <f>Table1[[#This Row],[pledged]]/Table1[[#This Row],[goal]]</f>
        <v>1.028</v>
      </c>
      <c r="Q3575" s="12">
        <f>Table1[[#This Row],[pledged]]/Table1[[#This Row],[backers_count]]</f>
        <v>39.53846153846154</v>
      </c>
      <c r="R3575" t="s">
        <v>8317</v>
      </c>
      <c r="S3575" t="s">
        <v>8318</v>
      </c>
      <c r="T3575" s="17">
        <f>(((Table1[[#This Row],[launched_at]]/60)/60)/24)+DATE(1970,1,1)</f>
        <v>41921.375532407408</v>
      </c>
      <c r="U3575" s="17">
        <f>(((Table1[[#This Row],[deadline]]/60)/60)/24)+DATE(1970,1,1)</f>
        <v>41951.417199074072</v>
      </c>
    </row>
    <row r="3576" spans="1:21">
      <c r="A3576">
        <v>3574</v>
      </c>
      <c r="B3576" s="3" t="s">
        <v>3573</v>
      </c>
      <c r="C3576" s="3" t="s">
        <v>7684</v>
      </c>
      <c r="D3576" t="str" cm="1">
        <f t="array" ref="D35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576">
        <v>5800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 s="6">
        <f>Table1[[#This Row],[pledged]]/Table1[[#This Row],[goal]]</f>
        <v>1.0612068965517241</v>
      </c>
      <c r="Q3576" s="12">
        <f>Table1[[#This Row],[pledged]]/Table1[[#This Row],[backers_count]]</f>
        <v>136.77777777777777</v>
      </c>
      <c r="R3576" t="s">
        <v>8317</v>
      </c>
      <c r="S3576" t="s">
        <v>8318</v>
      </c>
      <c r="T3576" s="17">
        <f>(((Table1[[#This Row],[launched_at]]/60)/60)/24)+DATE(1970,1,1)</f>
        <v>41926.942685185182</v>
      </c>
      <c r="U3576" s="17">
        <f>(((Table1[[#This Row],[deadline]]/60)/60)/24)+DATE(1970,1,1)</f>
        <v>41956.984351851846</v>
      </c>
    </row>
    <row r="3577" spans="1:21">
      <c r="A3577">
        <v>3575</v>
      </c>
      <c r="B3577" s="3" t="s">
        <v>3574</v>
      </c>
      <c r="C3577" s="3" t="s">
        <v>7685</v>
      </c>
      <c r="D3577" t="str" cm="1">
        <f t="array" ref="D35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577">
        <v>10000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 s="6">
        <f>Table1[[#This Row],[pledged]]/Table1[[#This Row],[goal]]</f>
        <v>1.0133000000000001</v>
      </c>
      <c r="Q3577" s="12">
        <f>Table1[[#This Row],[pledged]]/Table1[[#This Row],[backers_count]]</f>
        <v>99.343137254901961</v>
      </c>
      <c r="R3577" t="s">
        <v>8317</v>
      </c>
      <c r="S3577" t="s">
        <v>8318</v>
      </c>
      <c r="T3577" s="17">
        <f>(((Table1[[#This Row],[launched_at]]/60)/60)/24)+DATE(1970,1,1)</f>
        <v>42561.783877314811</v>
      </c>
      <c r="U3577" s="17">
        <f>(((Table1[[#This Row],[deadline]]/60)/60)/24)+DATE(1970,1,1)</f>
        <v>42593.165972222225</v>
      </c>
    </row>
    <row r="3578" spans="1:21">
      <c r="A3578">
        <v>3576</v>
      </c>
      <c r="B3578" s="3" t="s">
        <v>3575</v>
      </c>
      <c r="C3578" s="3" t="s">
        <v>7686</v>
      </c>
      <c r="D3578" t="str" cm="1">
        <f t="array" ref="D35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78">
        <v>100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 s="6">
        <f>Table1[[#This Row],[pledged]]/Table1[[#This Row],[goal]]</f>
        <v>1</v>
      </c>
      <c r="Q3578" s="12">
        <f>Table1[[#This Row],[pledged]]/Table1[[#This Row],[backers_count]]</f>
        <v>20</v>
      </c>
      <c r="R3578" t="s">
        <v>8317</v>
      </c>
      <c r="S3578" t="s">
        <v>8318</v>
      </c>
      <c r="T3578" s="17">
        <f>(((Table1[[#This Row],[launched_at]]/60)/60)/24)+DATE(1970,1,1)</f>
        <v>42649.54923611111</v>
      </c>
      <c r="U3578" s="17">
        <f>(((Table1[[#This Row],[deadline]]/60)/60)/24)+DATE(1970,1,1)</f>
        <v>42709.590902777782</v>
      </c>
    </row>
    <row r="3579" spans="1:21">
      <c r="A3579">
        <v>3577</v>
      </c>
      <c r="B3579" s="3" t="s">
        <v>3576</v>
      </c>
      <c r="C3579" s="3" t="s">
        <v>7687</v>
      </c>
      <c r="D3579" t="str" cm="1">
        <f t="array" ref="D35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79">
        <v>600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 s="6">
        <f>Table1[[#This Row],[pledged]]/Table1[[#This Row],[goal]]</f>
        <v>1.3</v>
      </c>
      <c r="Q3579" s="12">
        <f>Table1[[#This Row],[pledged]]/Table1[[#This Row],[backers_count]]</f>
        <v>28.888888888888889</v>
      </c>
      <c r="R3579" t="s">
        <v>8317</v>
      </c>
      <c r="S3579" t="s">
        <v>8318</v>
      </c>
      <c r="T3579" s="17">
        <f>(((Table1[[#This Row],[launched_at]]/60)/60)/24)+DATE(1970,1,1)</f>
        <v>42093.786840277782</v>
      </c>
      <c r="U3579" s="17">
        <f>(((Table1[[#This Row],[deadline]]/60)/60)/24)+DATE(1970,1,1)</f>
        <v>42120.26944444445</v>
      </c>
    </row>
    <row r="3580" spans="1:21">
      <c r="A3580">
        <v>3578</v>
      </c>
      <c r="B3580" s="3" t="s">
        <v>3577</v>
      </c>
      <c r="C3580" s="3" t="s">
        <v>7688</v>
      </c>
      <c r="D3580" t="str" cm="1">
        <f t="array" ref="D35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80">
        <v>1500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 s="6">
        <f>Table1[[#This Row],[pledged]]/Table1[[#This Row],[goal]]</f>
        <v>1.0001333333333333</v>
      </c>
      <c r="Q3580" s="12">
        <f>Table1[[#This Row],[pledged]]/Table1[[#This Row],[backers_count]]</f>
        <v>40.545945945945945</v>
      </c>
      <c r="R3580" t="s">
        <v>8317</v>
      </c>
      <c r="S3580" t="s">
        <v>8318</v>
      </c>
      <c r="T3580" s="17">
        <f>(((Table1[[#This Row],[launched_at]]/60)/60)/24)+DATE(1970,1,1)</f>
        <v>42460.733530092592</v>
      </c>
      <c r="U3580" s="17">
        <f>(((Table1[[#This Row],[deadline]]/60)/60)/24)+DATE(1970,1,1)</f>
        <v>42490.733530092592</v>
      </c>
    </row>
    <row r="3581" spans="1:21">
      <c r="A3581">
        <v>3579</v>
      </c>
      <c r="B3581" s="3" t="s">
        <v>3578</v>
      </c>
      <c r="C3581" s="3" t="s">
        <v>7689</v>
      </c>
      <c r="D3581" t="str" cm="1">
        <f t="array" ref="D35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81">
        <v>500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 s="6">
        <f>Table1[[#This Row],[pledged]]/Table1[[#This Row],[goal]]</f>
        <v>1</v>
      </c>
      <c r="Q3581" s="12">
        <f>Table1[[#This Row],[pledged]]/Table1[[#This Row],[backers_count]]</f>
        <v>35.714285714285715</v>
      </c>
      <c r="R3581" t="s">
        <v>8317</v>
      </c>
      <c r="S3581" t="s">
        <v>8318</v>
      </c>
      <c r="T3581" s="17">
        <f>(((Table1[[#This Row],[launched_at]]/60)/60)/24)+DATE(1970,1,1)</f>
        <v>42430.762222222227</v>
      </c>
      <c r="U3581" s="17">
        <f>(((Table1[[#This Row],[deadline]]/60)/60)/24)+DATE(1970,1,1)</f>
        <v>42460.720555555556</v>
      </c>
    </row>
    <row r="3582" spans="1:21">
      <c r="A3582">
        <v>3580</v>
      </c>
      <c r="B3582" s="3" t="s">
        <v>3579</v>
      </c>
      <c r="C3582" s="3" t="s">
        <v>7690</v>
      </c>
      <c r="D3582" t="str" cm="1">
        <f t="array" ref="D35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82">
        <v>900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 s="6">
        <f>Table1[[#This Row],[pledged]]/Table1[[#This Row],[goal]]</f>
        <v>1.1388888888888888</v>
      </c>
      <c r="Q3582" s="12">
        <f>Table1[[#This Row],[pledged]]/Table1[[#This Row],[backers_count]]</f>
        <v>37.962962962962962</v>
      </c>
      <c r="R3582" t="s">
        <v>8317</v>
      </c>
      <c r="S3582" t="s">
        <v>8318</v>
      </c>
      <c r="T3582" s="17">
        <f>(((Table1[[#This Row],[launched_at]]/60)/60)/24)+DATE(1970,1,1)</f>
        <v>42026.176180555558</v>
      </c>
      <c r="U3582" s="17">
        <f>(((Table1[[#This Row],[deadline]]/60)/60)/24)+DATE(1970,1,1)</f>
        <v>42064.207638888889</v>
      </c>
    </row>
    <row r="3583" spans="1:21">
      <c r="A3583">
        <v>3581</v>
      </c>
      <c r="B3583" s="3" t="s">
        <v>3580</v>
      </c>
      <c r="C3583" s="3" t="s">
        <v>7691</v>
      </c>
      <c r="D3583" t="str" cm="1">
        <f t="array" ref="D35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83">
        <v>1500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 s="6">
        <f>Table1[[#This Row],[pledged]]/Table1[[#This Row],[goal]]</f>
        <v>1</v>
      </c>
      <c r="Q3583" s="12">
        <f>Table1[[#This Row],[pledged]]/Table1[[#This Row],[backers_count]]</f>
        <v>33.333333333333336</v>
      </c>
      <c r="R3583" t="s">
        <v>8317</v>
      </c>
      <c r="S3583" t="s">
        <v>8318</v>
      </c>
      <c r="T3583" s="17">
        <f>(((Table1[[#This Row],[launched_at]]/60)/60)/24)+DATE(1970,1,1)</f>
        <v>41836.471180555556</v>
      </c>
      <c r="U3583" s="17">
        <f>(((Table1[[#This Row],[deadline]]/60)/60)/24)+DATE(1970,1,1)</f>
        <v>41850.471180555556</v>
      </c>
    </row>
    <row r="3584" spans="1:21">
      <c r="A3584">
        <v>3582</v>
      </c>
      <c r="B3584" s="3" t="s">
        <v>3581</v>
      </c>
      <c r="C3584" s="3" t="s">
        <v>7692</v>
      </c>
      <c r="D3584" t="str" cm="1">
        <f t="array" ref="D35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84">
        <v>1000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 s="6">
        <f>Table1[[#This Row],[pledged]]/Table1[[#This Row],[goal]]</f>
        <v>2.87</v>
      </c>
      <c r="Q3584" s="12">
        <f>Table1[[#This Row],[pledged]]/Table1[[#This Row],[backers_count]]</f>
        <v>58.571428571428569</v>
      </c>
      <c r="R3584" t="s">
        <v>8317</v>
      </c>
      <c r="S3584" t="s">
        <v>8318</v>
      </c>
      <c r="T3584" s="17">
        <f>(((Table1[[#This Row],[launched_at]]/60)/60)/24)+DATE(1970,1,1)</f>
        <v>42451.095856481479</v>
      </c>
      <c r="U3584" s="17">
        <f>(((Table1[[#This Row],[deadline]]/60)/60)/24)+DATE(1970,1,1)</f>
        <v>42465.095856481479</v>
      </c>
    </row>
    <row r="3585" spans="1:21">
      <c r="A3585">
        <v>3583</v>
      </c>
      <c r="B3585" s="3" t="s">
        <v>3582</v>
      </c>
      <c r="C3585" s="3" t="s">
        <v>7693</v>
      </c>
      <c r="D3585" t="str" cm="1">
        <f t="array" ref="D35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85">
        <v>3000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 s="6">
        <f>Table1[[#This Row],[pledged]]/Table1[[#This Row],[goal]]</f>
        <v>1.085</v>
      </c>
      <c r="Q3585" s="12">
        <f>Table1[[#This Row],[pledged]]/Table1[[#This Row],[backers_count]]</f>
        <v>135.625</v>
      </c>
      <c r="R3585" t="s">
        <v>8317</v>
      </c>
      <c r="S3585" t="s">
        <v>8318</v>
      </c>
      <c r="T3585" s="17">
        <f>(((Table1[[#This Row],[launched_at]]/60)/60)/24)+DATE(1970,1,1)</f>
        <v>42418.425983796296</v>
      </c>
      <c r="U3585" s="17">
        <f>(((Table1[[#This Row],[deadline]]/60)/60)/24)+DATE(1970,1,1)</f>
        <v>42478.384317129632</v>
      </c>
    </row>
    <row r="3586" spans="1:21" ht="57.6">
      <c r="A3586">
        <v>3584</v>
      </c>
      <c r="B3586" s="3" t="s">
        <v>3583</v>
      </c>
      <c r="C3586" s="3" t="s">
        <v>7694</v>
      </c>
      <c r="D3586" t="str" cm="1">
        <f t="array" ref="D35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86">
        <v>3000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 s="6">
        <f>Table1[[#This Row],[pledged]]/Table1[[#This Row],[goal]]</f>
        <v>1.155</v>
      </c>
      <c r="Q3586" s="12">
        <f>Table1[[#This Row],[pledged]]/Table1[[#This Row],[backers_count]]</f>
        <v>30.9375</v>
      </c>
      <c r="R3586" t="s">
        <v>8317</v>
      </c>
      <c r="S3586" t="s">
        <v>8318</v>
      </c>
      <c r="T3586" s="17">
        <f>(((Table1[[#This Row],[launched_at]]/60)/60)/24)+DATE(1970,1,1)</f>
        <v>42168.316481481481</v>
      </c>
      <c r="U3586" s="17">
        <f>(((Table1[[#This Row],[deadline]]/60)/60)/24)+DATE(1970,1,1)</f>
        <v>42198.316481481481</v>
      </c>
    </row>
    <row r="3587" spans="1:21">
      <c r="A3587">
        <v>3585</v>
      </c>
      <c r="B3587" s="3" t="s">
        <v>3584</v>
      </c>
      <c r="C3587" s="3" t="s">
        <v>7695</v>
      </c>
      <c r="D3587" t="str" cm="1">
        <f t="array" ref="D35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87">
        <v>3400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 s="6">
        <f>Table1[[#This Row],[pledged]]/Table1[[#This Row],[goal]]</f>
        <v>1.1911764705882353</v>
      </c>
      <c r="Q3587" s="12">
        <f>Table1[[#This Row],[pledged]]/Table1[[#This Row],[backers_count]]</f>
        <v>176.08695652173913</v>
      </c>
      <c r="R3587" t="s">
        <v>8317</v>
      </c>
      <c r="S3587" t="s">
        <v>8318</v>
      </c>
      <c r="T3587" s="17">
        <f>(((Table1[[#This Row],[launched_at]]/60)/60)/24)+DATE(1970,1,1)</f>
        <v>41964.716319444444</v>
      </c>
      <c r="U3587" s="17">
        <f>(((Table1[[#This Row],[deadline]]/60)/60)/24)+DATE(1970,1,1)</f>
        <v>41994.716319444444</v>
      </c>
    </row>
    <row r="3588" spans="1:21">
      <c r="A3588">
        <v>3586</v>
      </c>
      <c r="B3588" s="3" t="s">
        <v>3585</v>
      </c>
      <c r="C3588" s="3" t="s">
        <v>7696</v>
      </c>
      <c r="D3588" t="str" cm="1">
        <f t="array" ref="D35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588">
        <v>7500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 s="6">
        <f>Table1[[#This Row],[pledged]]/Table1[[#This Row],[goal]]</f>
        <v>1.0942666666666667</v>
      </c>
      <c r="Q3588" s="12">
        <f>Table1[[#This Row],[pledged]]/Table1[[#This Row],[backers_count]]</f>
        <v>151.9814814814815</v>
      </c>
      <c r="R3588" t="s">
        <v>8317</v>
      </c>
      <c r="S3588" t="s">
        <v>8318</v>
      </c>
      <c r="T3588" s="17">
        <f>(((Table1[[#This Row],[launched_at]]/60)/60)/24)+DATE(1970,1,1)</f>
        <v>42576.697569444441</v>
      </c>
      <c r="U3588" s="17">
        <f>(((Table1[[#This Row],[deadline]]/60)/60)/24)+DATE(1970,1,1)</f>
        <v>42636.697569444441</v>
      </c>
    </row>
    <row r="3589" spans="1:21">
      <c r="A3589">
        <v>3587</v>
      </c>
      <c r="B3589" s="3" t="s">
        <v>3586</v>
      </c>
      <c r="C3589" s="3" t="s">
        <v>7697</v>
      </c>
      <c r="D3589" t="str" cm="1">
        <f t="array" ref="D35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89">
        <v>500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 s="6">
        <f>Table1[[#This Row],[pledged]]/Table1[[#This Row],[goal]]</f>
        <v>1.266</v>
      </c>
      <c r="Q3589" s="12">
        <f>Table1[[#This Row],[pledged]]/Table1[[#This Row],[backers_count]]</f>
        <v>22.607142857142858</v>
      </c>
      <c r="R3589" t="s">
        <v>8317</v>
      </c>
      <c r="S3589" t="s">
        <v>8318</v>
      </c>
      <c r="T3589" s="17">
        <f>(((Table1[[#This Row],[launched_at]]/60)/60)/24)+DATE(1970,1,1)</f>
        <v>42503.539976851855</v>
      </c>
      <c r="U3589" s="17">
        <f>(((Table1[[#This Row],[deadline]]/60)/60)/24)+DATE(1970,1,1)</f>
        <v>42548.791666666672</v>
      </c>
    </row>
    <row r="3590" spans="1:21">
      <c r="A3590">
        <v>3588</v>
      </c>
      <c r="B3590" s="3" t="s">
        <v>3587</v>
      </c>
      <c r="C3590" s="3" t="s">
        <v>7698</v>
      </c>
      <c r="D3590" t="str" cm="1">
        <f t="array" ref="D35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90">
        <v>200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 s="6">
        <f>Table1[[#This Row],[pledged]]/Table1[[#This Row],[goal]]</f>
        <v>1.0049999999999999</v>
      </c>
      <c r="Q3590" s="12">
        <f>Table1[[#This Row],[pledged]]/Table1[[#This Row],[backers_count]]</f>
        <v>18.272727272727273</v>
      </c>
      <c r="R3590" t="s">
        <v>8317</v>
      </c>
      <c r="S3590" t="s">
        <v>8318</v>
      </c>
      <c r="T3590" s="17">
        <f>(((Table1[[#This Row],[launched_at]]/60)/60)/24)+DATE(1970,1,1)</f>
        <v>42101.828819444447</v>
      </c>
      <c r="U3590" s="17">
        <f>(((Table1[[#This Row],[deadline]]/60)/60)/24)+DATE(1970,1,1)</f>
        <v>42123.958333333328</v>
      </c>
    </row>
    <row r="3591" spans="1:21">
      <c r="A3591">
        <v>3589</v>
      </c>
      <c r="B3591" s="3" t="s">
        <v>3588</v>
      </c>
      <c r="C3591" s="3" t="s">
        <v>7699</v>
      </c>
      <c r="D3591" t="str" cm="1">
        <f t="array" ref="D35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91">
        <v>4000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 s="6">
        <f>Table1[[#This Row],[pledged]]/Table1[[#This Row],[goal]]</f>
        <v>1.2749999999999999</v>
      </c>
      <c r="Q3591" s="12">
        <f>Table1[[#This Row],[pledged]]/Table1[[#This Row],[backers_count]]</f>
        <v>82.258064516129039</v>
      </c>
      <c r="R3591" t="s">
        <v>8317</v>
      </c>
      <c r="S3591" t="s">
        <v>8318</v>
      </c>
      <c r="T3591" s="17">
        <f>(((Table1[[#This Row],[launched_at]]/60)/60)/24)+DATE(1970,1,1)</f>
        <v>42125.647534722222</v>
      </c>
      <c r="U3591" s="17">
        <f>(((Table1[[#This Row],[deadline]]/60)/60)/24)+DATE(1970,1,1)</f>
        <v>42150.647534722222</v>
      </c>
    </row>
    <row r="3592" spans="1:21">
      <c r="A3592">
        <v>3590</v>
      </c>
      <c r="B3592" s="3" t="s">
        <v>3589</v>
      </c>
      <c r="C3592" s="3" t="s">
        <v>7700</v>
      </c>
      <c r="D3592" t="str" cm="1">
        <f t="array" ref="D35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592">
        <v>5000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 s="6">
        <f>Table1[[#This Row],[pledged]]/Table1[[#This Row],[goal]]</f>
        <v>1.0005999999999999</v>
      </c>
      <c r="Q3592" s="12">
        <f>Table1[[#This Row],[pledged]]/Table1[[#This Row],[backers_count]]</f>
        <v>68.534246575342465</v>
      </c>
      <c r="R3592" t="s">
        <v>8317</v>
      </c>
      <c r="S3592" t="s">
        <v>8318</v>
      </c>
      <c r="T3592" s="17">
        <f>(((Table1[[#This Row],[launched_at]]/60)/60)/24)+DATE(1970,1,1)</f>
        <v>41902.333726851852</v>
      </c>
      <c r="U3592" s="17">
        <f>(((Table1[[#This Row],[deadline]]/60)/60)/24)+DATE(1970,1,1)</f>
        <v>41932.333726851852</v>
      </c>
    </row>
    <row r="3593" spans="1:21">
      <c r="A3593">
        <v>3591</v>
      </c>
      <c r="B3593" s="3" t="s">
        <v>3590</v>
      </c>
      <c r="C3593" s="3" t="s">
        <v>7701</v>
      </c>
      <c r="D3593" t="str" cm="1">
        <f t="array" ref="D35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593">
        <v>700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 s="6">
        <f>Table1[[#This Row],[pledged]]/Table1[[#This Row],[goal]]</f>
        <v>1.75</v>
      </c>
      <c r="Q3593" s="12">
        <f>Table1[[#This Row],[pledged]]/Table1[[#This Row],[backers_count]]</f>
        <v>68.055555555555557</v>
      </c>
      <c r="R3593" t="s">
        <v>8317</v>
      </c>
      <c r="S3593" t="s">
        <v>8318</v>
      </c>
      <c r="T3593" s="17">
        <f>(((Table1[[#This Row],[launched_at]]/60)/60)/24)+DATE(1970,1,1)</f>
        <v>42003.948425925926</v>
      </c>
      <c r="U3593" s="17">
        <f>(((Table1[[#This Row],[deadline]]/60)/60)/24)+DATE(1970,1,1)</f>
        <v>42028.207638888889</v>
      </c>
    </row>
    <row r="3594" spans="1:21">
      <c r="A3594">
        <v>3592</v>
      </c>
      <c r="B3594" s="3" t="s">
        <v>3591</v>
      </c>
      <c r="C3594" s="3" t="s">
        <v>7702</v>
      </c>
      <c r="D3594" t="str" cm="1">
        <f t="array" ref="D35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94">
        <v>2000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 s="6">
        <f>Table1[[#This Row],[pledged]]/Table1[[#This Row],[goal]]</f>
        <v>1.2725</v>
      </c>
      <c r="Q3594" s="12">
        <f>Table1[[#This Row],[pledged]]/Table1[[#This Row],[backers_count]]</f>
        <v>72.714285714285708</v>
      </c>
      <c r="R3594" t="s">
        <v>8317</v>
      </c>
      <c r="S3594" t="s">
        <v>8318</v>
      </c>
      <c r="T3594" s="17">
        <f>(((Table1[[#This Row],[launched_at]]/60)/60)/24)+DATE(1970,1,1)</f>
        <v>41988.829942129625</v>
      </c>
      <c r="U3594" s="17">
        <f>(((Table1[[#This Row],[deadline]]/60)/60)/24)+DATE(1970,1,1)</f>
        <v>42046.207638888889</v>
      </c>
    </row>
    <row r="3595" spans="1:21">
      <c r="A3595">
        <v>3593</v>
      </c>
      <c r="B3595" s="3" t="s">
        <v>3592</v>
      </c>
      <c r="C3595" s="3" t="s">
        <v>7703</v>
      </c>
      <c r="D3595" t="str" cm="1">
        <f t="array" ref="D35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95">
        <v>3000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 s="6">
        <f>Table1[[#This Row],[pledged]]/Table1[[#This Row],[goal]]</f>
        <v>1.1063333333333334</v>
      </c>
      <c r="Q3595" s="12">
        <f>Table1[[#This Row],[pledged]]/Table1[[#This Row],[backers_count]]</f>
        <v>77.186046511627907</v>
      </c>
      <c r="R3595" t="s">
        <v>8317</v>
      </c>
      <c r="S3595" t="s">
        <v>8318</v>
      </c>
      <c r="T3595" s="17">
        <f>(((Table1[[#This Row],[launched_at]]/60)/60)/24)+DATE(1970,1,1)</f>
        <v>41974.898599537039</v>
      </c>
      <c r="U3595" s="17">
        <f>(((Table1[[#This Row],[deadline]]/60)/60)/24)+DATE(1970,1,1)</f>
        <v>42009.851388888885</v>
      </c>
    </row>
    <row r="3596" spans="1:21">
      <c r="A3596">
        <v>3594</v>
      </c>
      <c r="B3596" s="3" t="s">
        <v>3593</v>
      </c>
      <c r="C3596" s="3" t="s">
        <v>7704</v>
      </c>
      <c r="D3596" t="str" cm="1">
        <f t="array" ref="D35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96">
        <v>1600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 s="6">
        <f>Table1[[#This Row],[pledged]]/Table1[[#This Row],[goal]]</f>
        <v>1.2593749999999999</v>
      </c>
      <c r="Q3596" s="12">
        <f>Table1[[#This Row],[pledged]]/Table1[[#This Row],[backers_count]]</f>
        <v>55.972222222222221</v>
      </c>
      <c r="R3596" t="s">
        <v>8317</v>
      </c>
      <c r="S3596" t="s">
        <v>8318</v>
      </c>
      <c r="T3596" s="17">
        <f>(((Table1[[#This Row],[launched_at]]/60)/60)/24)+DATE(1970,1,1)</f>
        <v>42592.066921296297</v>
      </c>
      <c r="U3596" s="17">
        <f>(((Table1[[#This Row],[deadline]]/60)/60)/24)+DATE(1970,1,1)</f>
        <v>42617.066921296297</v>
      </c>
    </row>
    <row r="3597" spans="1:21">
      <c r="A3597">
        <v>3595</v>
      </c>
      <c r="B3597" s="3" t="s">
        <v>3594</v>
      </c>
      <c r="C3597" s="3" t="s">
        <v>7705</v>
      </c>
      <c r="D3597" t="str" cm="1">
        <f t="array" ref="D35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97">
        <v>2600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 s="6">
        <f>Table1[[#This Row],[pledged]]/Table1[[#This Row],[goal]]</f>
        <v>1.1850000000000001</v>
      </c>
      <c r="Q3597" s="12">
        <f>Table1[[#This Row],[pledged]]/Table1[[#This Row],[backers_count]]</f>
        <v>49.693548387096776</v>
      </c>
      <c r="R3597" t="s">
        <v>8317</v>
      </c>
      <c r="S3597" t="s">
        <v>8318</v>
      </c>
      <c r="T3597" s="17">
        <f>(((Table1[[#This Row],[launched_at]]/60)/60)/24)+DATE(1970,1,1)</f>
        <v>42050.008368055554</v>
      </c>
      <c r="U3597" s="17">
        <f>(((Table1[[#This Row],[deadline]]/60)/60)/24)+DATE(1970,1,1)</f>
        <v>42076.290972222225</v>
      </c>
    </row>
    <row r="3598" spans="1:21">
      <c r="A3598">
        <v>3596</v>
      </c>
      <c r="B3598" s="3" t="s">
        <v>3595</v>
      </c>
      <c r="C3598" s="3" t="s">
        <v>7706</v>
      </c>
      <c r="D3598" t="str" cm="1">
        <f t="array" ref="D35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98">
        <v>1100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 s="6">
        <f>Table1[[#This Row],[pledged]]/Table1[[#This Row],[goal]]</f>
        <v>1.0772727272727274</v>
      </c>
      <c r="Q3598" s="12">
        <f>Table1[[#This Row],[pledged]]/Table1[[#This Row],[backers_count]]</f>
        <v>79</v>
      </c>
      <c r="R3598" t="s">
        <v>8317</v>
      </c>
      <c r="S3598" t="s">
        <v>8318</v>
      </c>
      <c r="T3598" s="17">
        <f>(((Table1[[#This Row],[launched_at]]/60)/60)/24)+DATE(1970,1,1)</f>
        <v>41856.715069444443</v>
      </c>
      <c r="U3598" s="17">
        <f>(((Table1[[#This Row],[deadline]]/60)/60)/24)+DATE(1970,1,1)</f>
        <v>41877.715069444443</v>
      </c>
    </row>
    <row r="3599" spans="1:21">
      <c r="A3599">
        <v>3597</v>
      </c>
      <c r="B3599" s="3" t="s">
        <v>3596</v>
      </c>
      <c r="C3599" s="3" t="s">
        <v>7707</v>
      </c>
      <c r="D3599" t="str" cm="1">
        <f t="array" ref="D35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599">
        <v>2500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 s="6">
        <f>Table1[[#This Row],[pledged]]/Table1[[#This Row],[goal]]</f>
        <v>1.026</v>
      </c>
      <c r="Q3599" s="12">
        <f>Table1[[#This Row],[pledged]]/Table1[[#This Row],[backers_count]]</f>
        <v>77.727272727272734</v>
      </c>
      <c r="R3599" t="s">
        <v>8317</v>
      </c>
      <c r="S3599" t="s">
        <v>8318</v>
      </c>
      <c r="T3599" s="17">
        <f>(((Table1[[#This Row],[launched_at]]/60)/60)/24)+DATE(1970,1,1)</f>
        <v>42417.585532407407</v>
      </c>
      <c r="U3599" s="17">
        <f>(((Table1[[#This Row],[deadline]]/60)/60)/24)+DATE(1970,1,1)</f>
        <v>42432.249305555553</v>
      </c>
    </row>
    <row r="3600" spans="1:21">
      <c r="A3600">
        <v>3598</v>
      </c>
      <c r="B3600" s="3" t="s">
        <v>3597</v>
      </c>
      <c r="C3600" s="3" t="s">
        <v>7708</v>
      </c>
      <c r="D3600" t="str" cm="1">
        <f t="array" ref="D36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00">
        <v>1000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 s="6">
        <f>Table1[[#This Row],[pledged]]/Table1[[#This Row],[goal]]</f>
        <v>1.101</v>
      </c>
      <c r="Q3600" s="12">
        <f>Table1[[#This Row],[pledged]]/Table1[[#This Row],[backers_count]]</f>
        <v>40.777777777777779</v>
      </c>
      <c r="R3600" t="s">
        <v>8317</v>
      </c>
      <c r="S3600" t="s">
        <v>8318</v>
      </c>
      <c r="T3600" s="17">
        <f>(((Table1[[#This Row],[launched_at]]/60)/60)/24)+DATE(1970,1,1)</f>
        <v>41866.79886574074</v>
      </c>
      <c r="U3600" s="17">
        <f>(((Table1[[#This Row],[deadline]]/60)/60)/24)+DATE(1970,1,1)</f>
        <v>41885.207638888889</v>
      </c>
    </row>
    <row r="3601" spans="1:21">
      <c r="A3601">
        <v>3599</v>
      </c>
      <c r="B3601" s="3" t="s">
        <v>3598</v>
      </c>
      <c r="C3601" s="3" t="s">
        <v>7709</v>
      </c>
      <c r="D3601" t="str" cm="1">
        <f t="array" ref="D36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01">
        <v>500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 s="6">
        <f>Table1[[#This Row],[pledged]]/Table1[[#This Row],[goal]]</f>
        <v>2.02</v>
      </c>
      <c r="Q3601" s="12">
        <f>Table1[[#This Row],[pledged]]/Table1[[#This Row],[backers_count]]</f>
        <v>59.411764705882355</v>
      </c>
      <c r="R3601" t="s">
        <v>8317</v>
      </c>
      <c r="S3601" t="s">
        <v>8318</v>
      </c>
      <c r="T3601" s="17">
        <f>(((Table1[[#This Row],[launched_at]]/60)/60)/24)+DATE(1970,1,1)</f>
        <v>42220.79487268519</v>
      </c>
      <c r="U3601" s="17">
        <f>(((Table1[[#This Row],[deadline]]/60)/60)/24)+DATE(1970,1,1)</f>
        <v>42246</v>
      </c>
    </row>
    <row r="3602" spans="1:21">
      <c r="A3602">
        <v>3600</v>
      </c>
      <c r="B3602" s="3" t="s">
        <v>3599</v>
      </c>
      <c r="C3602" s="3" t="s">
        <v>7710</v>
      </c>
      <c r="D3602" t="str" cm="1">
        <f t="array" ref="D36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02">
        <v>10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 s="6">
        <f>Table1[[#This Row],[pledged]]/Table1[[#This Row],[goal]]</f>
        <v>1.3</v>
      </c>
      <c r="Q3602" s="12">
        <f>Table1[[#This Row],[pledged]]/Table1[[#This Row],[backers_count]]</f>
        <v>3.25</v>
      </c>
      <c r="R3602" t="s">
        <v>8317</v>
      </c>
      <c r="S3602" t="s">
        <v>8318</v>
      </c>
      <c r="T3602" s="17">
        <f>(((Table1[[#This Row],[launched_at]]/60)/60)/24)+DATE(1970,1,1)</f>
        <v>42628.849120370374</v>
      </c>
      <c r="U3602" s="17">
        <f>(((Table1[[#This Row],[deadline]]/60)/60)/24)+DATE(1970,1,1)</f>
        <v>42656.849120370374</v>
      </c>
    </row>
    <row r="3603" spans="1:21">
      <c r="A3603">
        <v>3601</v>
      </c>
      <c r="B3603" s="3" t="s">
        <v>3600</v>
      </c>
      <c r="C3603" s="3" t="s">
        <v>7711</v>
      </c>
      <c r="D3603" t="str" cm="1">
        <f t="array" ref="D36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03">
        <v>2000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 s="6">
        <f>Table1[[#This Row],[pledged]]/Table1[[#This Row],[goal]]</f>
        <v>1.0435000000000001</v>
      </c>
      <c r="Q3603" s="12">
        <f>Table1[[#This Row],[pledged]]/Table1[[#This Row],[backers_count]]</f>
        <v>39.377358490566039</v>
      </c>
      <c r="R3603" t="s">
        <v>8317</v>
      </c>
      <c r="S3603" t="s">
        <v>8318</v>
      </c>
      <c r="T3603" s="17">
        <f>(((Table1[[#This Row],[launched_at]]/60)/60)/24)+DATE(1970,1,1)</f>
        <v>41990.99863425926</v>
      </c>
      <c r="U3603" s="17">
        <f>(((Table1[[#This Row],[deadline]]/60)/60)/24)+DATE(1970,1,1)</f>
        <v>42020.99863425926</v>
      </c>
    </row>
    <row r="3604" spans="1:21">
      <c r="A3604">
        <v>3602</v>
      </c>
      <c r="B3604" s="3" t="s">
        <v>3601</v>
      </c>
      <c r="C3604" s="3" t="s">
        <v>7712</v>
      </c>
      <c r="D3604" t="str" cm="1">
        <f t="array" ref="D36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04">
        <v>4000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 s="6">
        <f>Table1[[#This Row],[pledged]]/Table1[[#This Row],[goal]]</f>
        <v>1.0004999999999999</v>
      </c>
      <c r="Q3604" s="12">
        <f>Table1[[#This Row],[pledged]]/Table1[[#This Row],[backers_count]]</f>
        <v>81.673469387755105</v>
      </c>
      <c r="R3604" t="s">
        <v>8317</v>
      </c>
      <c r="S3604" t="s">
        <v>8318</v>
      </c>
      <c r="T3604" s="17">
        <f>(((Table1[[#This Row],[launched_at]]/60)/60)/24)+DATE(1970,1,1)</f>
        <v>42447.894432870366</v>
      </c>
      <c r="U3604" s="17">
        <f>(((Table1[[#This Row],[deadline]]/60)/60)/24)+DATE(1970,1,1)</f>
        <v>42507.894432870366</v>
      </c>
    </row>
    <row r="3605" spans="1:21">
      <c r="A3605">
        <v>3603</v>
      </c>
      <c r="B3605" s="3" t="s">
        <v>3602</v>
      </c>
      <c r="C3605" s="3" t="s">
        <v>7713</v>
      </c>
      <c r="D3605" t="str" cm="1">
        <f t="array" ref="D36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05">
        <v>1500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 s="6">
        <f>Table1[[#This Row],[pledged]]/Table1[[#This Row],[goal]]</f>
        <v>1.7066666666666668</v>
      </c>
      <c r="Q3605" s="12">
        <f>Table1[[#This Row],[pledged]]/Table1[[#This Row],[backers_count]]</f>
        <v>44.912280701754383</v>
      </c>
      <c r="R3605" t="s">
        <v>8317</v>
      </c>
      <c r="S3605" t="s">
        <v>8318</v>
      </c>
      <c r="T3605" s="17">
        <f>(((Table1[[#This Row],[launched_at]]/60)/60)/24)+DATE(1970,1,1)</f>
        <v>42283.864351851851</v>
      </c>
      <c r="U3605" s="17">
        <f>(((Table1[[#This Row],[deadline]]/60)/60)/24)+DATE(1970,1,1)</f>
        <v>42313.906018518523</v>
      </c>
    </row>
    <row r="3606" spans="1:21">
      <c r="A3606">
        <v>3604</v>
      </c>
      <c r="B3606" s="3" t="s">
        <v>3603</v>
      </c>
      <c r="C3606" s="3" t="s">
        <v>7714</v>
      </c>
      <c r="D3606" t="str" cm="1">
        <f t="array" ref="D36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06">
        <v>3000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 s="6">
        <f>Table1[[#This Row],[pledged]]/Table1[[#This Row],[goal]]</f>
        <v>1.1283333333333334</v>
      </c>
      <c r="Q3606" s="12">
        <f>Table1[[#This Row],[pledged]]/Table1[[#This Row],[backers_count]]</f>
        <v>49.05797101449275</v>
      </c>
      <c r="R3606" t="s">
        <v>8317</v>
      </c>
      <c r="S3606" t="s">
        <v>8318</v>
      </c>
      <c r="T3606" s="17">
        <f>(((Table1[[#This Row],[launched_at]]/60)/60)/24)+DATE(1970,1,1)</f>
        <v>42483.015694444446</v>
      </c>
      <c r="U3606" s="17">
        <f>(((Table1[[#This Row],[deadline]]/60)/60)/24)+DATE(1970,1,1)</f>
        <v>42489.290972222225</v>
      </c>
    </row>
    <row r="3607" spans="1:21">
      <c r="A3607">
        <v>3605</v>
      </c>
      <c r="B3607" s="3" t="s">
        <v>3604</v>
      </c>
      <c r="C3607" s="3" t="s">
        <v>7715</v>
      </c>
      <c r="D3607" t="str" cm="1">
        <f t="array" ref="D36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07">
        <v>250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 s="6">
        <f>Table1[[#This Row],[pledged]]/Table1[[#This Row],[goal]]</f>
        <v>1.84</v>
      </c>
      <c r="Q3607" s="12">
        <f>Table1[[#This Row],[pledged]]/Table1[[#This Row],[backers_count]]</f>
        <v>30.666666666666668</v>
      </c>
      <c r="R3607" t="s">
        <v>8317</v>
      </c>
      <c r="S3607" t="s">
        <v>8318</v>
      </c>
      <c r="T3607" s="17">
        <f>(((Table1[[#This Row],[launched_at]]/60)/60)/24)+DATE(1970,1,1)</f>
        <v>42383.793124999997</v>
      </c>
      <c r="U3607" s="17">
        <f>(((Table1[[#This Row],[deadline]]/60)/60)/24)+DATE(1970,1,1)</f>
        <v>42413.793124999997</v>
      </c>
    </row>
    <row r="3608" spans="1:21">
      <c r="A3608">
        <v>3606</v>
      </c>
      <c r="B3608" s="3" t="s">
        <v>3605</v>
      </c>
      <c r="C3608" s="3" t="s">
        <v>7716</v>
      </c>
      <c r="D3608" t="str" cm="1">
        <f t="array" ref="D36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08">
        <v>3000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 s="6">
        <f>Table1[[#This Row],[pledged]]/Table1[[#This Row],[goal]]</f>
        <v>1.3026666666666666</v>
      </c>
      <c r="Q3608" s="12">
        <f>Table1[[#This Row],[pledged]]/Table1[[#This Row],[backers_count]]</f>
        <v>61.0625</v>
      </c>
      <c r="R3608" t="s">
        <v>8317</v>
      </c>
      <c r="S3608" t="s">
        <v>8318</v>
      </c>
      <c r="T3608" s="17">
        <f>(((Table1[[#This Row],[launched_at]]/60)/60)/24)+DATE(1970,1,1)</f>
        <v>42566.604826388888</v>
      </c>
      <c r="U3608" s="17">
        <f>(((Table1[[#This Row],[deadline]]/60)/60)/24)+DATE(1970,1,1)</f>
        <v>42596.604826388888</v>
      </c>
    </row>
    <row r="3609" spans="1:21">
      <c r="A3609">
        <v>3607</v>
      </c>
      <c r="B3609" s="3" t="s">
        <v>3606</v>
      </c>
      <c r="C3609" s="3" t="s">
        <v>7717</v>
      </c>
      <c r="D3609" t="str" cm="1">
        <f t="array" ref="D36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09">
        <v>550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 s="6">
        <f>Table1[[#This Row],[pledged]]/Table1[[#This Row],[goal]]</f>
        <v>1.0545454545454545</v>
      </c>
      <c r="Q3609" s="12">
        <f>Table1[[#This Row],[pledged]]/Table1[[#This Row],[backers_count]]</f>
        <v>29</v>
      </c>
      <c r="R3609" t="s">
        <v>8317</v>
      </c>
      <c r="S3609" t="s">
        <v>8318</v>
      </c>
      <c r="T3609" s="17">
        <f>(((Table1[[#This Row],[launched_at]]/60)/60)/24)+DATE(1970,1,1)</f>
        <v>42338.963912037041</v>
      </c>
      <c r="U3609" s="17">
        <f>(((Table1[[#This Row],[deadline]]/60)/60)/24)+DATE(1970,1,1)</f>
        <v>42353</v>
      </c>
    </row>
    <row r="3610" spans="1:21">
      <c r="A3610">
        <v>3608</v>
      </c>
      <c r="B3610" s="3" t="s">
        <v>3607</v>
      </c>
      <c r="C3610" s="3" t="s">
        <v>7718</v>
      </c>
      <c r="D3610" t="str" cm="1">
        <f t="array" ref="D36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10">
        <v>800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 s="6">
        <f>Table1[[#This Row],[pledged]]/Table1[[#This Row],[goal]]</f>
        <v>1</v>
      </c>
      <c r="Q3610" s="12">
        <f>Table1[[#This Row],[pledged]]/Table1[[#This Row],[backers_count]]</f>
        <v>29.62962962962963</v>
      </c>
      <c r="R3610" t="s">
        <v>8317</v>
      </c>
      <c r="S3610" t="s">
        <v>8318</v>
      </c>
      <c r="T3610" s="17">
        <f>(((Table1[[#This Row],[launched_at]]/60)/60)/24)+DATE(1970,1,1)</f>
        <v>42506.709375000006</v>
      </c>
      <c r="U3610" s="17">
        <f>(((Table1[[#This Row],[deadline]]/60)/60)/24)+DATE(1970,1,1)</f>
        <v>42538.583333333328</v>
      </c>
    </row>
    <row r="3611" spans="1:21">
      <c r="A3611">
        <v>3609</v>
      </c>
      <c r="B3611" s="3" t="s">
        <v>3608</v>
      </c>
      <c r="C3611" s="3" t="s">
        <v>7719</v>
      </c>
      <c r="D3611" t="str" cm="1">
        <f t="array" ref="D36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11">
        <v>1960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 s="6">
        <f>Table1[[#This Row],[pledged]]/Table1[[#This Row],[goal]]</f>
        <v>1.5331632653061225</v>
      </c>
      <c r="Q3611" s="12">
        <f>Table1[[#This Row],[pledged]]/Table1[[#This Row],[backers_count]]</f>
        <v>143.0952380952381</v>
      </c>
      <c r="R3611" t="s">
        <v>8317</v>
      </c>
      <c r="S3611" t="s">
        <v>8318</v>
      </c>
      <c r="T3611" s="17">
        <f>(((Table1[[#This Row],[launched_at]]/60)/60)/24)+DATE(1970,1,1)</f>
        <v>42429.991724537031</v>
      </c>
      <c r="U3611" s="17">
        <f>(((Table1[[#This Row],[deadline]]/60)/60)/24)+DATE(1970,1,1)</f>
        <v>42459.950057870374</v>
      </c>
    </row>
    <row r="3612" spans="1:21">
      <c r="A3612">
        <v>3610</v>
      </c>
      <c r="B3612" s="3" t="s">
        <v>3609</v>
      </c>
      <c r="C3612" s="3" t="s">
        <v>7720</v>
      </c>
      <c r="D3612" t="str" cm="1">
        <f t="array" ref="D36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12">
        <v>1000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 s="6">
        <f>Table1[[#This Row],[pledged]]/Table1[[#This Row],[goal]]</f>
        <v>1.623</v>
      </c>
      <c r="Q3612" s="12">
        <f>Table1[[#This Row],[pledged]]/Table1[[#This Row],[backers_count]]</f>
        <v>52.354838709677416</v>
      </c>
      <c r="R3612" t="s">
        <v>8317</v>
      </c>
      <c r="S3612" t="s">
        <v>8318</v>
      </c>
      <c r="T3612" s="17">
        <f>(((Table1[[#This Row],[launched_at]]/60)/60)/24)+DATE(1970,1,1)</f>
        <v>42203.432129629626</v>
      </c>
      <c r="U3612" s="17">
        <f>(((Table1[[#This Row],[deadline]]/60)/60)/24)+DATE(1970,1,1)</f>
        <v>42233.432129629626</v>
      </c>
    </row>
    <row r="3613" spans="1:21">
      <c r="A3613">
        <v>3611</v>
      </c>
      <c r="B3613" s="3" t="s">
        <v>3610</v>
      </c>
      <c r="C3613" s="3" t="s">
        <v>7721</v>
      </c>
      <c r="D3613" t="str" cm="1">
        <f t="array" ref="D36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13">
        <v>2500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 s="6">
        <f>Table1[[#This Row],[pledged]]/Table1[[#This Row],[goal]]</f>
        <v>1.36</v>
      </c>
      <c r="Q3613" s="12">
        <f>Table1[[#This Row],[pledged]]/Table1[[#This Row],[backers_count]]</f>
        <v>66.666666666666671</v>
      </c>
      <c r="R3613" t="s">
        <v>8317</v>
      </c>
      <c r="S3613" t="s">
        <v>8318</v>
      </c>
      <c r="T3613" s="17">
        <f>(((Table1[[#This Row],[launched_at]]/60)/60)/24)+DATE(1970,1,1)</f>
        <v>42072.370381944449</v>
      </c>
      <c r="U3613" s="17">
        <f>(((Table1[[#This Row],[deadline]]/60)/60)/24)+DATE(1970,1,1)</f>
        <v>42102.370381944449</v>
      </c>
    </row>
    <row r="3614" spans="1:21">
      <c r="A3614">
        <v>3612</v>
      </c>
      <c r="B3614" s="3" t="s">
        <v>3611</v>
      </c>
      <c r="C3614" s="3" t="s">
        <v>7722</v>
      </c>
      <c r="D3614" t="str" cm="1">
        <f t="array" ref="D36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614">
        <v>5000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 s="6">
        <f>Table1[[#This Row],[pledged]]/Table1[[#This Row],[goal]]</f>
        <v>1.444</v>
      </c>
      <c r="Q3614" s="12">
        <f>Table1[[#This Row],[pledged]]/Table1[[#This Row],[backers_count]]</f>
        <v>126.66666666666667</v>
      </c>
      <c r="R3614" t="s">
        <v>8317</v>
      </c>
      <c r="S3614" t="s">
        <v>8318</v>
      </c>
      <c r="T3614" s="17">
        <f>(((Table1[[#This Row],[launched_at]]/60)/60)/24)+DATE(1970,1,1)</f>
        <v>41789.726979166669</v>
      </c>
      <c r="U3614" s="17">
        <f>(((Table1[[#This Row],[deadline]]/60)/60)/24)+DATE(1970,1,1)</f>
        <v>41799.726979166669</v>
      </c>
    </row>
    <row r="3615" spans="1:21">
      <c r="A3615">
        <v>3613</v>
      </c>
      <c r="B3615" s="3" t="s">
        <v>3612</v>
      </c>
      <c r="C3615" s="3" t="s">
        <v>7723</v>
      </c>
      <c r="D3615" t="str" cm="1">
        <f t="array" ref="D36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15">
        <v>1250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 s="6">
        <f>Table1[[#This Row],[pledged]]/Table1[[#This Row],[goal]]</f>
        <v>1</v>
      </c>
      <c r="Q3615" s="12">
        <f>Table1[[#This Row],[pledged]]/Table1[[#This Row],[backers_count]]</f>
        <v>62.5</v>
      </c>
      <c r="R3615" t="s">
        <v>8317</v>
      </c>
      <c r="S3615" t="s">
        <v>8318</v>
      </c>
      <c r="T3615" s="17">
        <f>(((Table1[[#This Row],[launched_at]]/60)/60)/24)+DATE(1970,1,1)</f>
        <v>41788.58997685185</v>
      </c>
      <c r="U3615" s="17">
        <f>(((Table1[[#This Row],[deadline]]/60)/60)/24)+DATE(1970,1,1)</f>
        <v>41818.58997685185</v>
      </c>
    </row>
    <row r="3616" spans="1:21">
      <c r="A3616">
        <v>3614</v>
      </c>
      <c r="B3616" s="3" t="s">
        <v>3439</v>
      </c>
      <c r="C3616" s="3" t="s">
        <v>7724</v>
      </c>
      <c r="D3616" t="str" cm="1">
        <f t="array" ref="D36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16">
        <v>2500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 s="6">
        <f>Table1[[#This Row],[pledged]]/Table1[[#This Row],[goal]]</f>
        <v>1.008</v>
      </c>
      <c r="Q3616" s="12">
        <f>Table1[[#This Row],[pledged]]/Table1[[#This Row],[backers_count]]</f>
        <v>35.492957746478872</v>
      </c>
      <c r="R3616" t="s">
        <v>8317</v>
      </c>
      <c r="S3616" t="s">
        <v>8318</v>
      </c>
      <c r="T3616" s="17">
        <f>(((Table1[[#This Row],[launched_at]]/60)/60)/24)+DATE(1970,1,1)</f>
        <v>42144.041851851856</v>
      </c>
      <c r="U3616" s="17">
        <f>(((Table1[[#This Row],[deadline]]/60)/60)/24)+DATE(1970,1,1)</f>
        <v>42174.041851851856</v>
      </c>
    </row>
    <row r="3617" spans="1:21">
      <c r="A3617">
        <v>3615</v>
      </c>
      <c r="B3617" s="3" t="s">
        <v>3613</v>
      </c>
      <c r="C3617" s="3" t="s">
        <v>7725</v>
      </c>
      <c r="D3617" t="str" cm="1">
        <f t="array" ref="D36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17">
        <v>2500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 s="6">
        <f>Table1[[#This Row],[pledged]]/Table1[[#This Row],[goal]]</f>
        <v>1.0680000000000001</v>
      </c>
      <c r="Q3617" s="12">
        <f>Table1[[#This Row],[pledged]]/Table1[[#This Row],[backers_count]]</f>
        <v>37.083333333333336</v>
      </c>
      <c r="R3617" t="s">
        <v>8317</v>
      </c>
      <c r="S3617" t="s">
        <v>8318</v>
      </c>
      <c r="T3617" s="17">
        <f>(((Table1[[#This Row],[launched_at]]/60)/60)/24)+DATE(1970,1,1)</f>
        <v>42318.593703703707</v>
      </c>
      <c r="U3617" s="17">
        <f>(((Table1[[#This Row],[deadline]]/60)/60)/24)+DATE(1970,1,1)</f>
        <v>42348.593703703707</v>
      </c>
    </row>
    <row r="3618" spans="1:21">
      <c r="A3618">
        <v>3616</v>
      </c>
      <c r="B3618" s="3" t="s">
        <v>3614</v>
      </c>
      <c r="C3618" s="3" t="s">
        <v>7726</v>
      </c>
      <c r="D3618" t="str" cm="1">
        <f t="array" ref="D36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18">
        <v>2500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 s="6">
        <f>Table1[[#This Row],[pledged]]/Table1[[#This Row],[goal]]</f>
        <v>1.248</v>
      </c>
      <c r="Q3618" s="12">
        <f>Table1[[#This Row],[pledged]]/Table1[[#This Row],[backers_count]]</f>
        <v>69.333333333333329</v>
      </c>
      <c r="R3618" t="s">
        <v>8317</v>
      </c>
      <c r="S3618" t="s">
        <v>8318</v>
      </c>
      <c r="T3618" s="17">
        <f>(((Table1[[#This Row],[launched_at]]/60)/60)/24)+DATE(1970,1,1)</f>
        <v>42052.949814814812</v>
      </c>
      <c r="U3618" s="17">
        <f>(((Table1[[#This Row],[deadline]]/60)/60)/24)+DATE(1970,1,1)</f>
        <v>42082.908148148148</v>
      </c>
    </row>
    <row r="3619" spans="1:21">
      <c r="A3619">
        <v>3617</v>
      </c>
      <c r="B3619" s="3" t="s">
        <v>3615</v>
      </c>
      <c r="C3619" s="3" t="s">
        <v>7727</v>
      </c>
      <c r="D3619" t="str" cm="1">
        <f t="array" ref="D36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19">
        <v>740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 s="6">
        <f>Table1[[#This Row],[pledged]]/Table1[[#This Row],[goal]]</f>
        <v>1.1891891891891893</v>
      </c>
      <c r="Q3619" s="12">
        <f>Table1[[#This Row],[pledged]]/Table1[[#This Row],[backers_count]]</f>
        <v>17.254901960784313</v>
      </c>
      <c r="R3619" t="s">
        <v>8317</v>
      </c>
      <c r="S3619" t="s">
        <v>8318</v>
      </c>
      <c r="T3619" s="17">
        <f>(((Table1[[#This Row],[launched_at]]/60)/60)/24)+DATE(1970,1,1)</f>
        <v>42779.610289351855</v>
      </c>
      <c r="U3619" s="17">
        <f>(((Table1[[#This Row],[deadline]]/60)/60)/24)+DATE(1970,1,1)</f>
        <v>42794</v>
      </c>
    </row>
    <row r="3620" spans="1:21">
      <c r="A3620">
        <v>3618</v>
      </c>
      <c r="B3620" s="3" t="s">
        <v>3616</v>
      </c>
      <c r="C3620" s="3" t="s">
        <v>7728</v>
      </c>
      <c r="D3620" t="str" cm="1">
        <f t="array" ref="D36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20">
        <v>2000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 s="6">
        <f>Table1[[#This Row],[pledged]]/Table1[[#This Row],[goal]]</f>
        <v>1.01</v>
      </c>
      <c r="Q3620" s="12">
        <f>Table1[[#This Row],[pledged]]/Table1[[#This Row],[backers_count]]</f>
        <v>36.071428571428569</v>
      </c>
      <c r="R3620" t="s">
        <v>8317</v>
      </c>
      <c r="S3620" t="s">
        <v>8318</v>
      </c>
      <c r="T3620" s="17">
        <f>(((Table1[[#This Row],[launched_at]]/60)/60)/24)+DATE(1970,1,1)</f>
        <v>42128.627893518518</v>
      </c>
      <c r="U3620" s="17">
        <f>(((Table1[[#This Row],[deadline]]/60)/60)/24)+DATE(1970,1,1)</f>
        <v>42158.627893518518</v>
      </c>
    </row>
    <row r="3621" spans="1:21">
      <c r="A3621">
        <v>3619</v>
      </c>
      <c r="B3621" s="3" t="s">
        <v>3617</v>
      </c>
      <c r="C3621" s="3" t="s">
        <v>7729</v>
      </c>
      <c r="D3621" t="str" cm="1">
        <f t="array" ref="D36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21">
        <v>1000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 s="6">
        <f>Table1[[#This Row],[pledged]]/Table1[[#This Row],[goal]]</f>
        <v>1.1299999999999999</v>
      </c>
      <c r="Q3621" s="12">
        <f>Table1[[#This Row],[pledged]]/Table1[[#This Row],[backers_count]]</f>
        <v>66.470588235294116</v>
      </c>
      <c r="R3621" t="s">
        <v>8317</v>
      </c>
      <c r="S3621" t="s">
        <v>8318</v>
      </c>
      <c r="T3621" s="17">
        <f>(((Table1[[#This Row],[launched_at]]/60)/60)/24)+DATE(1970,1,1)</f>
        <v>42661.132245370376</v>
      </c>
      <c r="U3621" s="17">
        <f>(((Table1[[#This Row],[deadline]]/60)/60)/24)+DATE(1970,1,1)</f>
        <v>42693.916666666672</v>
      </c>
    </row>
    <row r="3622" spans="1:21">
      <c r="A3622">
        <v>3620</v>
      </c>
      <c r="B3622" s="3" t="s">
        <v>3618</v>
      </c>
      <c r="C3622" s="3" t="s">
        <v>7730</v>
      </c>
      <c r="D3622" t="str" cm="1">
        <f t="array" ref="D36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622">
        <v>10500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 s="6">
        <f>Table1[[#This Row],[pledged]]/Table1[[#This Row],[goal]]</f>
        <v>1.0519047619047619</v>
      </c>
      <c r="Q3622" s="12">
        <f>Table1[[#This Row],[pledged]]/Table1[[#This Row],[backers_count]]</f>
        <v>56.065989847715734</v>
      </c>
      <c r="R3622" t="s">
        <v>8317</v>
      </c>
      <c r="S3622" t="s">
        <v>8318</v>
      </c>
      <c r="T3622" s="17">
        <f>(((Table1[[#This Row],[launched_at]]/60)/60)/24)+DATE(1970,1,1)</f>
        <v>42037.938206018516</v>
      </c>
      <c r="U3622" s="17">
        <f>(((Table1[[#This Row],[deadline]]/60)/60)/24)+DATE(1970,1,1)</f>
        <v>42068.166666666672</v>
      </c>
    </row>
    <row r="3623" spans="1:21">
      <c r="A3623">
        <v>3621</v>
      </c>
      <c r="B3623" s="3" t="s">
        <v>3619</v>
      </c>
      <c r="C3623" s="3" t="s">
        <v>7731</v>
      </c>
      <c r="D3623" t="str" cm="1">
        <f t="array" ref="D36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23">
        <v>3000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 s="6">
        <f>Table1[[#This Row],[pledged]]/Table1[[#This Row],[goal]]</f>
        <v>1.0973333333333333</v>
      </c>
      <c r="Q3623" s="12">
        <f>Table1[[#This Row],[pledged]]/Table1[[#This Row],[backers_count]]</f>
        <v>47.028571428571432</v>
      </c>
      <c r="R3623" t="s">
        <v>8317</v>
      </c>
      <c r="S3623" t="s">
        <v>8318</v>
      </c>
      <c r="T3623" s="17">
        <f>(((Table1[[#This Row],[launched_at]]/60)/60)/24)+DATE(1970,1,1)</f>
        <v>42619.935694444444</v>
      </c>
      <c r="U3623" s="17">
        <f>(((Table1[[#This Row],[deadline]]/60)/60)/24)+DATE(1970,1,1)</f>
        <v>42643.875</v>
      </c>
    </row>
    <row r="3624" spans="1:21">
      <c r="A3624">
        <v>3622</v>
      </c>
      <c r="B3624" s="3" t="s">
        <v>3620</v>
      </c>
      <c r="C3624" s="3" t="s">
        <v>7732</v>
      </c>
      <c r="D3624" t="str" cm="1">
        <f t="array" ref="D36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24">
        <v>1000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 s="6">
        <f>Table1[[#This Row],[pledged]]/Table1[[#This Row],[goal]]</f>
        <v>1.00099</v>
      </c>
      <c r="Q3624" s="12">
        <f>Table1[[#This Row],[pledged]]/Table1[[#This Row],[backers_count]]</f>
        <v>47.666190476190479</v>
      </c>
      <c r="R3624" t="s">
        <v>8317</v>
      </c>
      <c r="S3624" t="s">
        <v>8318</v>
      </c>
      <c r="T3624" s="17">
        <f>(((Table1[[#This Row],[launched_at]]/60)/60)/24)+DATE(1970,1,1)</f>
        <v>41877.221886574072</v>
      </c>
      <c r="U3624" s="17">
        <f>(((Table1[[#This Row],[deadline]]/60)/60)/24)+DATE(1970,1,1)</f>
        <v>41910.140972222223</v>
      </c>
    </row>
    <row r="3625" spans="1:21">
      <c r="A3625">
        <v>3623</v>
      </c>
      <c r="B3625" s="3" t="s">
        <v>3621</v>
      </c>
      <c r="C3625" s="3" t="s">
        <v>7733</v>
      </c>
      <c r="D3625" t="str" cm="1">
        <f t="array" ref="D36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25">
        <v>2500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 s="6">
        <f>Table1[[#This Row],[pledged]]/Table1[[#This Row],[goal]]</f>
        <v>1.2</v>
      </c>
      <c r="Q3625" s="12">
        <f>Table1[[#This Row],[pledged]]/Table1[[#This Row],[backers_count]]</f>
        <v>88.235294117647058</v>
      </c>
      <c r="R3625" t="s">
        <v>8317</v>
      </c>
      <c r="S3625" t="s">
        <v>8318</v>
      </c>
      <c r="T3625" s="17">
        <f>(((Table1[[#This Row],[launched_at]]/60)/60)/24)+DATE(1970,1,1)</f>
        <v>41828.736921296295</v>
      </c>
      <c r="U3625" s="17">
        <f>(((Table1[[#This Row],[deadline]]/60)/60)/24)+DATE(1970,1,1)</f>
        <v>41846.291666666664</v>
      </c>
    </row>
    <row r="3626" spans="1:21" ht="43.2">
      <c r="A3626">
        <v>3624</v>
      </c>
      <c r="B3626" s="3" t="s">
        <v>3622</v>
      </c>
      <c r="C3626" s="3" t="s">
        <v>7734</v>
      </c>
      <c r="D3626" t="str" cm="1">
        <f t="array" ref="D36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26">
        <v>3000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 s="6">
        <f>Table1[[#This Row],[pledged]]/Table1[[#This Row],[goal]]</f>
        <v>1.0493333333333332</v>
      </c>
      <c r="Q3626" s="12">
        <f>Table1[[#This Row],[pledged]]/Table1[[#This Row],[backers_count]]</f>
        <v>80.717948717948715</v>
      </c>
      <c r="R3626" t="s">
        <v>8317</v>
      </c>
      <c r="S3626" t="s">
        <v>8318</v>
      </c>
      <c r="T3626" s="17">
        <f>(((Table1[[#This Row],[launched_at]]/60)/60)/24)+DATE(1970,1,1)</f>
        <v>42545.774189814809</v>
      </c>
      <c r="U3626" s="17">
        <f>(((Table1[[#This Row],[deadline]]/60)/60)/24)+DATE(1970,1,1)</f>
        <v>42605.774189814809</v>
      </c>
    </row>
    <row r="3627" spans="1:21">
      <c r="A3627">
        <v>3625</v>
      </c>
      <c r="B3627" s="3" t="s">
        <v>3623</v>
      </c>
      <c r="C3627" s="3" t="s">
        <v>7735</v>
      </c>
      <c r="D3627" t="str" cm="1">
        <f t="array" ref="D36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27">
        <v>3000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 s="6">
        <f>Table1[[#This Row],[pledged]]/Table1[[#This Row],[goal]]</f>
        <v>1.0266666666666666</v>
      </c>
      <c r="Q3627" s="12">
        <f>Table1[[#This Row],[pledged]]/Table1[[#This Row],[backers_count]]</f>
        <v>39.487179487179489</v>
      </c>
      <c r="R3627" t="s">
        <v>8317</v>
      </c>
      <c r="S3627" t="s">
        <v>8318</v>
      </c>
      <c r="T3627" s="17">
        <f>(((Table1[[#This Row],[launched_at]]/60)/60)/24)+DATE(1970,1,1)</f>
        <v>42157.652511574073</v>
      </c>
      <c r="U3627" s="17">
        <f>(((Table1[[#This Row],[deadline]]/60)/60)/24)+DATE(1970,1,1)</f>
        <v>42187.652511574073</v>
      </c>
    </row>
    <row r="3628" spans="1:21">
      <c r="A3628">
        <v>3626</v>
      </c>
      <c r="B3628" s="3" t="s">
        <v>3624</v>
      </c>
      <c r="C3628" s="3" t="s">
        <v>7736</v>
      </c>
      <c r="D3628" t="str" cm="1">
        <f t="array" ref="D36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28">
        <v>4000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 s="6">
        <f>Table1[[#This Row],[pledged]]/Table1[[#This Row],[goal]]</f>
        <v>1.0182500000000001</v>
      </c>
      <c r="Q3628" s="12">
        <f>Table1[[#This Row],[pledged]]/Table1[[#This Row],[backers_count]]</f>
        <v>84.854166666666671</v>
      </c>
      <c r="R3628" t="s">
        <v>8317</v>
      </c>
      <c r="S3628" t="s">
        <v>8318</v>
      </c>
      <c r="T3628" s="17">
        <f>(((Table1[[#This Row],[launched_at]]/60)/60)/24)+DATE(1970,1,1)</f>
        <v>41846.667326388888</v>
      </c>
      <c r="U3628" s="17">
        <f>(((Table1[[#This Row],[deadline]]/60)/60)/24)+DATE(1970,1,1)</f>
        <v>41867.667326388888</v>
      </c>
    </row>
    <row r="3629" spans="1:21">
      <c r="A3629">
        <v>3627</v>
      </c>
      <c r="B3629" s="3" t="s">
        <v>3625</v>
      </c>
      <c r="C3629" s="3" t="s">
        <v>7737</v>
      </c>
      <c r="D3629" t="str" cm="1">
        <f t="array" ref="D36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29">
        <v>2000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 s="6">
        <f>Table1[[#This Row],[pledged]]/Table1[[#This Row],[goal]]</f>
        <v>1</v>
      </c>
      <c r="Q3629" s="12">
        <f>Table1[[#This Row],[pledged]]/Table1[[#This Row],[backers_count]]</f>
        <v>68.965517241379317</v>
      </c>
      <c r="R3629" t="s">
        <v>8317</v>
      </c>
      <c r="S3629" t="s">
        <v>8318</v>
      </c>
      <c r="T3629" s="17">
        <f>(((Table1[[#This Row],[launched_at]]/60)/60)/24)+DATE(1970,1,1)</f>
        <v>42460.741747685184</v>
      </c>
      <c r="U3629" s="17">
        <f>(((Table1[[#This Row],[deadline]]/60)/60)/24)+DATE(1970,1,1)</f>
        <v>42511.165972222225</v>
      </c>
    </row>
    <row r="3630" spans="1:21">
      <c r="A3630">
        <v>3628</v>
      </c>
      <c r="B3630" s="3" t="s">
        <v>3626</v>
      </c>
      <c r="C3630" s="3" t="s">
        <v>7738</v>
      </c>
      <c r="D3630" t="str" cm="1">
        <f t="array" ref="D36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630">
        <v>100000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 s="6">
        <f>Table1[[#This Row],[pledged]]/Table1[[#This Row],[goal]]</f>
        <v>0</v>
      </c>
      <c r="Q3630" s="12" t="e">
        <f>Table1[[#This Row],[pledged]]/Table1[[#This Row],[backers_count]]</f>
        <v>#DIV/0!</v>
      </c>
      <c r="R3630" t="s">
        <v>8317</v>
      </c>
      <c r="S3630" t="s">
        <v>8359</v>
      </c>
      <c r="T3630" s="17">
        <f>(((Table1[[#This Row],[launched_at]]/60)/60)/24)+DATE(1970,1,1)</f>
        <v>42291.833287037036</v>
      </c>
      <c r="U3630" s="17">
        <f>(((Table1[[#This Row],[deadline]]/60)/60)/24)+DATE(1970,1,1)</f>
        <v>42351.874953703707</v>
      </c>
    </row>
    <row r="3631" spans="1:21">
      <c r="A3631">
        <v>3629</v>
      </c>
      <c r="B3631" s="3" t="s">
        <v>3627</v>
      </c>
      <c r="C3631" s="3" t="s">
        <v>7739</v>
      </c>
      <c r="D3631" t="str" cm="1">
        <f t="array" ref="D36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631">
        <v>1000000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 s="6">
        <f>Table1[[#This Row],[pledged]]/Table1[[#This Row],[goal]]</f>
        <v>1.9999999999999999E-6</v>
      </c>
      <c r="Q3631" s="12">
        <f>Table1[[#This Row],[pledged]]/Table1[[#This Row],[backers_count]]</f>
        <v>1</v>
      </c>
      <c r="R3631" t="s">
        <v>8317</v>
      </c>
      <c r="S3631" t="s">
        <v>8359</v>
      </c>
      <c r="T3631" s="17">
        <f>(((Table1[[#This Row],[launched_at]]/60)/60)/24)+DATE(1970,1,1)</f>
        <v>42437.094490740739</v>
      </c>
      <c r="U3631" s="17">
        <f>(((Table1[[#This Row],[deadline]]/60)/60)/24)+DATE(1970,1,1)</f>
        <v>42495.708333333328</v>
      </c>
    </row>
    <row r="3632" spans="1:21">
      <c r="A3632">
        <v>3630</v>
      </c>
      <c r="B3632" s="3" t="s">
        <v>3628</v>
      </c>
      <c r="C3632" s="3" t="s">
        <v>7740</v>
      </c>
      <c r="D3632" t="str" cm="1">
        <f t="array" ref="D36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32">
        <v>3000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 s="6">
        <f>Table1[[#This Row],[pledged]]/Table1[[#This Row],[goal]]</f>
        <v>3.3333333333333332E-4</v>
      </c>
      <c r="Q3632" s="12">
        <f>Table1[[#This Row],[pledged]]/Table1[[#This Row],[backers_count]]</f>
        <v>1</v>
      </c>
      <c r="R3632" t="s">
        <v>8317</v>
      </c>
      <c r="S3632" t="s">
        <v>8359</v>
      </c>
      <c r="T3632" s="17">
        <f>(((Table1[[#This Row],[launched_at]]/60)/60)/24)+DATE(1970,1,1)</f>
        <v>41942.84710648148</v>
      </c>
      <c r="U3632" s="17">
        <f>(((Table1[[#This Row],[deadline]]/60)/60)/24)+DATE(1970,1,1)</f>
        <v>41972.888773148152</v>
      </c>
    </row>
    <row r="3633" spans="1:21">
      <c r="A3633">
        <v>3631</v>
      </c>
      <c r="B3633" s="3" t="s">
        <v>3629</v>
      </c>
      <c r="C3633" s="3" t="s">
        <v>7741</v>
      </c>
      <c r="D3633" t="str" cm="1">
        <f t="array" ref="D36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633">
        <v>17100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 s="6">
        <f>Table1[[#This Row],[pledged]]/Table1[[#This Row],[goal]]</f>
        <v>0.51023391812865493</v>
      </c>
      <c r="Q3633" s="12">
        <f>Table1[[#This Row],[pledged]]/Table1[[#This Row],[backers_count]]</f>
        <v>147.88135593220338</v>
      </c>
      <c r="R3633" t="s">
        <v>8317</v>
      </c>
      <c r="S3633" t="s">
        <v>8359</v>
      </c>
      <c r="T3633" s="17">
        <f>(((Table1[[#This Row],[launched_at]]/60)/60)/24)+DATE(1970,1,1)</f>
        <v>41880.753437499996</v>
      </c>
      <c r="U3633" s="17">
        <f>(((Table1[[#This Row],[deadline]]/60)/60)/24)+DATE(1970,1,1)</f>
        <v>41905.165972222225</v>
      </c>
    </row>
    <row r="3634" spans="1:21">
      <c r="A3634">
        <v>3632</v>
      </c>
      <c r="B3634" s="3" t="s">
        <v>3630</v>
      </c>
      <c r="C3634" s="3" t="s">
        <v>7742</v>
      </c>
      <c r="D3634" t="str" cm="1">
        <f t="array" ref="D36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34">
        <v>500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 s="6">
        <f>Table1[[#This Row],[pledged]]/Table1[[#This Row],[goal]]</f>
        <v>0.2</v>
      </c>
      <c r="Q3634" s="12">
        <f>Table1[[#This Row],[pledged]]/Table1[[#This Row],[backers_count]]</f>
        <v>100</v>
      </c>
      <c r="R3634" t="s">
        <v>8317</v>
      </c>
      <c r="S3634" t="s">
        <v>8359</v>
      </c>
      <c r="T3634" s="17">
        <f>(((Table1[[#This Row],[launched_at]]/60)/60)/24)+DATE(1970,1,1)</f>
        <v>41946.936909722222</v>
      </c>
      <c r="U3634" s="17">
        <f>(((Table1[[#This Row],[deadline]]/60)/60)/24)+DATE(1970,1,1)</f>
        <v>41966.936909722222</v>
      </c>
    </row>
    <row r="3635" spans="1:21" ht="28.8">
      <c r="A3635">
        <v>3633</v>
      </c>
      <c r="B3635" s="3" t="s">
        <v>3631</v>
      </c>
      <c r="C3635" s="3" t="s">
        <v>7743</v>
      </c>
      <c r="D3635" t="str" cm="1">
        <f t="array" ref="D36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635">
        <v>5000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 s="6">
        <f>Table1[[#This Row],[pledged]]/Table1[[#This Row],[goal]]</f>
        <v>0.35239999999999999</v>
      </c>
      <c r="Q3635" s="12">
        <f>Table1[[#This Row],[pledged]]/Table1[[#This Row],[backers_count]]</f>
        <v>56.838709677419352</v>
      </c>
      <c r="R3635" t="s">
        <v>8317</v>
      </c>
      <c r="S3635" t="s">
        <v>8359</v>
      </c>
      <c r="T3635" s="17">
        <f>(((Table1[[#This Row],[launched_at]]/60)/60)/24)+DATE(1970,1,1)</f>
        <v>42649.623460648145</v>
      </c>
      <c r="U3635" s="17">
        <f>(((Table1[[#This Row],[deadline]]/60)/60)/24)+DATE(1970,1,1)</f>
        <v>42693.041666666672</v>
      </c>
    </row>
    <row r="3636" spans="1:21">
      <c r="A3636">
        <v>3634</v>
      </c>
      <c r="B3636" s="3" t="s">
        <v>3632</v>
      </c>
      <c r="C3636" s="3" t="s">
        <v>7744</v>
      </c>
      <c r="D3636" t="str" cm="1">
        <f t="array" ref="D36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636">
        <v>75000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 s="6">
        <f>Table1[[#This Row],[pledged]]/Table1[[#This Row],[goal]]</f>
        <v>4.2466666666666666E-2</v>
      </c>
      <c r="Q3636" s="12">
        <f>Table1[[#This Row],[pledged]]/Table1[[#This Row],[backers_count]]</f>
        <v>176.94444444444446</v>
      </c>
      <c r="R3636" t="s">
        <v>8317</v>
      </c>
      <c r="S3636" t="s">
        <v>8359</v>
      </c>
      <c r="T3636" s="17">
        <f>(((Table1[[#This Row],[launched_at]]/60)/60)/24)+DATE(1970,1,1)</f>
        <v>42701.166365740741</v>
      </c>
      <c r="U3636" s="17">
        <f>(((Table1[[#This Row],[deadline]]/60)/60)/24)+DATE(1970,1,1)</f>
        <v>42749.165972222225</v>
      </c>
    </row>
    <row r="3637" spans="1:21">
      <c r="A3637">
        <v>3635</v>
      </c>
      <c r="B3637" s="3" t="s">
        <v>3633</v>
      </c>
      <c r="C3637" s="3" t="s">
        <v>7745</v>
      </c>
      <c r="D3637" t="str" cm="1">
        <f t="array" ref="D36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37">
        <v>3500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 s="6">
        <f>Table1[[#This Row],[pledged]]/Table1[[#This Row],[goal]]</f>
        <v>0.36457142857142855</v>
      </c>
      <c r="Q3637" s="12">
        <f>Table1[[#This Row],[pledged]]/Table1[[#This Row],[backers_count]]</f>
        <v>127.6</v>
      </c>
      <c r="R3637" t="s">
        <v>8317</v>
      </c>
      <c r="S3637" t="s">
        <v>8359</v>
      </c>
      <c r="T3637" s="17">
        <f>(((Table1[[#This Row],[launched_at]]/60)/60)/24)+DATE(1970,1,1)</f>
        <v>42450.88282407407</v>
      </c>
      <c r="U3637" s="17">
        <f>(((Table1[[#This Row],[deadline]]/60)/60)/24)+DATE(1970,1,1)</f>
        <v>42480.88282407407</v>
      </c>
    </row>
    <row r="3638" spans="1:21" ht="28.8">
      <c r="A3638">
        <v>3636</v>
      </c>
      <c r="B3638" s="3" t="s">
        <v>3634</v>
      </c>
      <c r="C3638" s="3" t="s">
        <v>7746</v>
      </c>
      <c r="D3638" t="str" cm="1">
        <f t="array" ref="D36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638">
        <v>150000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 s="6">
        <f>Table1[[#This Row],[pledged]]/Table1[[#This Row],[goal]]</f>
        <v>0</v>
      </c>
      <c r="Q3638" s="12" t="e">
        <f>Table1[[#This Row],[pledged]]/Table1[[#This Row],[backers_count]]</f>
        <v>#DIV/0!</v>
      </c>
      <c r="R3638" t="s">
        <v>8317</v>
      </c>
      <c r="S3638" t="s">
        <v>8359</v>
      </c>
      <c r="T3638" s="17">
        <f>(((Table1[[#This Row],[launched_at]]/60)/60)/24)+DATE(1970,1,1)</f>
        <v>42226.694780092599</v>
      </c>
      <c r="U3638" s="17">
        <f>(((Table1[[#This Row],[deadline]]/60)/60)/24)+DATE(1970,1,1)</f>
        <v>42261.694780092599</v>
      </c>
    </row>
    <row r="3639" spans="1:21">
      <c r="A3639">
        <v>3637</v>
      </c>
      <c r="B3639" s="3" t="s">
        <v>3635</v>
      </c>
      <c r="C3639" s="3" t="s">
        <v>7747</v>
      </c>
      <c r="D3639" t="str" cm="1">
        <f t="array" ref="D36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39">
        <v>3000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 s="6">
        <f>Table1[[#This Row],[pledged]]/Table1[[#This Row],[goal]]</f>
        <v>0.30866666666666664</v>
      </c>
      <c r="Q3639" s="12">
        <f>Table1[[#This Row],[pledged]]/Table1[[#This Row],[backers_count]]</f>
        <v>66.142857142857139</v>
      </c>
      <c r="R3639" t="s">
        <v>8317</v>
      </c>
      <c r="S3639" t="s">
        <v>8359</v>
      </c>
      <c r="T3639" s="17">
        <f>(((Table1[[#This Row],[launched_at]]/60)/60)/24)+DATE(1970,1,1)</f>
        <v>41975.700636574074</v>
      </c>
      <c r="U3639" s="17">
        <f>(((Table1[[#This Row],[deadline]]/60)/60)/24)+DATE(1970,1,1)</f>
        <v>42005.700636574074</v>
      </c>
    </row>
    <row r="3640" spans="1:21">
      <c r="A3640">
        <v>3638</v>
      </c>
      <c r="B3640" s="3" t="s">
        <v>3636</v>
      </c>
      <c r="C3640" s="3" t="s">
        <v>7748</v>
      </c>
      <c r="D3640" t="str" cm="1">
        <f t="array" ref="D36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40">
        <v>3300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 s="6">
        <f>Table1[[#This Row],[pledged]]/Table1[[#This Row],[goal]]</f>
        <v>6.545454545454546E-2</v>
      </c>
      <c r="Q3640" s="12">
        <f>Table1[[#This Row],[pledged]]/Table1[[#This Row],[backers_count]]</f>
        <v>108</v>
      </c>
      <c r="R3640" t="s">
        <v>8317</v>
      </c>
      <c r="S3640" t="s">
        <v>8359</v>
      </c>
      <c r="T3640" s="17">
        <f>(((Table1[[#This Row],[launched_at]]/60)/60)/24)+DATE(1970,1,1)</f>
        <v>42053.672824074078</v>
      </c>
      <c r="U3640" s="17">
        <f>(((Table1[[#This Row],[deadline]]/60)/60)/24)+DATE(1970,1,1)</f>
        <v>42113.631157407406</v>
      </c>
    </row>
    <row r="3641" spans="1:21">
      <c r="A3641">
        <v>3639</v>
      </c>
      <c r="B3641" s="3" t="s">
        <v>3637</v>
      </c>
      <c r="C3641" s="3" t="s">
        <v>7749</v>
      </c>
      <c r="D3641" t="str" cm="1">
        <f t="array" ref="D36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641">
        <v>25000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 s="6">
        <f>Table1[[#This Row],[pledged]]/Table1[[#This Row],[goal]]</f>
        <v>4.0000000000000003E-5</v>
      </c>
      <c r="Q3641" s="12">
        <f>Table1[[#This Row],[pledged]]/Table1[[#This Row],[backers_count]]</f>
        <v>1</v>
      </c>
      <c r="R3641" t="s">
        <v>8317</v>
      </c>
      <c r="S3641" t="s">
        <v>8359</v>
      </c>
      <c r="T3641" s="17">
        <f>(((Table1[[#This Row],[launched_at]]/60)/60)/24)+DATE(1970,1,1)</f>
        <v>42590.677152777775</v>
      </c>
      <c r="U3641" s="17">
        <f>(((Table1[[#This Row],[deadline]]/60)/60)/24)+DATE(1970,1,1)</f>
        <v>42650.632638888885</v>
      </c>
    </row>
    <row r="3642" spans="1:21" ht="43.2">
      <c r="A3642">
        <v>3640</v>
      </c>
      <c r="B3642" s="3" t="s">
        <v>3638</v>
      </c>
      <c r="C3642" s="3" t="s">
        <v>7750</v>
      </c>
      <c r="D3642" t="str" cm="1">
        <f t="array" ref="D36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42">
        <v>1000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 s="6">
        <f>Table1[[#This Row],[pledged]]/Table1[[#This Row],[goal]]</f>
        <v>5.5E-2</v>
      </c>
      <c r="Q3642" s="12">
        <f>Table1[[#This Row],[pledged]]/Table1[[#This Row],[backers_count]]</f>
        <v>18.333333333333332</v>
      </c>
      <c r="R3642" t="s">
        <v>8317</v>
      </c>
      <c r="S3642" t="s">
        <v>8359</v>
      </c>
      <c r="T3642" s="17">
        <f>(((Table1[[#This Row],[launched_at]]/60)/60)/24)+DATE(1970,1,1)</f>
        <v>42104.781597222223</v>
      </c>
      <c r="U3642" s="17">
        <f>(((Table1[[#This Row],[deadline]]/60)/60)/24)+DATE(1970,1,1)</f>
        <v>42134.781597222223</v>
      </c>
    </row>
    <row r="3643" spans="1:21">
      <c r="A3643">
        <v>3641</v>
      </c>
      <c r="B3643" s="3" t="s">
        <v>3639</v>
      </c>
      <c r="C3643" s="3" t="s">
        <v>7751</v>
      </c>
      <c r="D3643" t="str" cm="1">
        <f t="array" ref="D36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43">
        <v>3000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 s="6">
        <f>Table1[[#This Row],[pledged]]/Table1[[#This Row],[goal]]</f>
        <v>0</v>
      </c>
      <c r="Q3643" s="12" t="e">
        <f>Table1[[#This Row],[pledged]]/Table1[[#This Row],[backers_count]]</f>
        <v>#DIV/0!</v>
      </c>
      <c r="R3643" t="s">
        <v>8317</v>
      </c>
      <c r="S3643" t="s">
        <v>8359</v>
      </c>
      <c r="T3643" s="17">
        <f>(((Table1[[#This Row],[launched_at]]/60)/60)/24)+DATE(1970,1,1)</f>
        <v>41899.627071759263</v>
      </c>
      <c r="U3643" s="17">
        <f>(((Table1[[#This Row],[deadline]]/60)/60)/24)+DATE(1970,1,1)</f>
        <v>41917.208333333336</v>
      </c>
    </row>
    <row r="3644" spans="1:21" ht="28.8">
      <c r="A3644">
        <v>3642</v>
      </c>
      <c r="B3644" s="3" t="s">
        <v>3640</v>
      </c>
      <c r="C3644" s="3" t="s">
        <v>7752</v>
      </c>
      <c r="D3644" t="str" cm="1">
        <f t="array" ref="D36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44">
        <v>700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 s="6">
        <f>Table1[[#This Row],[pledged]]/Table1[[#This Row],[goal]]</f>
        <v>2.1428571428571429E-2</v>
      </c>
      <c r="Q3644" s="12">
        <f>Table1[[#This Row],[pledged]]/Table1[[#This Row],[backers_count]]</f>
        <v>7.5</v>
      </c>
      <c r="R3644" t="s">
        <v>8317</v>
      </c>
      <c r="S3644" t="s">
        <v>8359</v>
      </c>
      <c r="T3644" s="17">
        <f>(((Table1[[#This Row],[launched_at]]/60)/60)/24)+DATE(1970,1,1)</f>
        <v>42297.816284722227</v>
      </c>
      <c r="U3644" s="17">
        <f>(((Table1[[#This Row],[deadline]]/60)/60)/24)+DATE(1970,1,1)</f>
        <v>42338.708333333328</v>
      </c>
    </row>
    <row r="3645" spans="1:21">
      <c r="A3645">
        <v>3643</v>
      </c>
      <c r="B3645" s="3" t="s">
        <v>3641</v>
      </c>
      <c r="C3645" s="3" t="s">
        <v>7753</v>
      </c>
      <c r="D3645" t="str" cm="1">
        <f t="array" ref="D36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645">
        <v>25000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 s="6">
        <f>Table1[[#This Row],[pledged]]/Table1[[#This Row],[goal]]</f>
        <v>0</v>
      </c>
      <c r="Q3645" s="12" t="e">
        <f>Table1[[#This Row],[pledged]]/Table1[[#This Row],[backers_count]]</f>
        <v>#DIV/0!</v>
      </c>
      <c r="R3645" t="s">
        <v>8317</v>
      </c>
      <c r="S3645" t="s">
        <v>8359</v>
      </c>
      <c r="T3645" s="17">
        <f>(((Table1[[#This Row],[launched_at]]/60)/60)/24)+DATE(1970,1,1)</f>
        <v>42285.143969907411</v>
      </c>
      <c r="U3645" s="17">
        <f>(((Table1[[#This Row],[deadline]]/60)/60)/24)+DATE(1970,1,1)</f>
        <v>42325.185636574075</v>
      </c>
    </row>
    <row r="3646" spans="1:21">
      <c r="A3646">
        <v>3644</v>
      </c>
      <c r="B3646" s="3" t="s">
        <v>3642</v>
      </c>
      <c r="C3646" s="3" t="s">
        <v>7754</v>
      </c>
      <c r="D3646" t="str" cm="1">
        <f t="array" ref="D36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646">
        <v>5000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 s="6">
        <f>Table1[[#This Row],[pledged]]/Table1[[#This Row],[goal]]</f>
        <v>0.16420000000000001</v>
      </c>
      <c r="Q3646" s="12">
        <f>Table1[[#This Row],[pledged]]/Table1[[#This Row],[backers_count]]</f>
        <v>68.416666666666671</v>
      </c>
      <c r="R3646" t="s">
        <v>8317</v>
      </c>
      <c r="S3646" t="s">
        <v>8359</v>
      </c>
      <c r="T3646" s="17">
        <f>(((Table1[[#This Row],[launched_at]]/60)/60)/24)+DATE(1970,1,1)</f>
        <v>42409.241747685184</v>
      </c>
      <c r="U3646" s="17">
        <f>(((Table1[[#This Row],[deadline]]/60)/60)/24)+DATE(1970,1,1)</f>
        <v>42437.207638888889</v>
      </c>
    </row>
    <row r="3647" spans="1:21">
      <c r="A3647">
        <v>3645</v>
      </c>
      <c r="B3647" s="3" t="s">
        <v>3643</v>
      </c>
      <c r="C3647" s="3" t="s">
        <v>7755</v>
      </c>
      <c r="D3647" t="str" cm="1">
        <f t="array" ref="D36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47">
        <v>1000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 s="6">
        <f>Table1[[#This Row],[pledged]]/Table1[[#This Row],[goal]]</f>
        <v>1E-3</v>
      </c>
      <c r="Q3647" s="12">
        <f>Table1[[#This Row],[pledged]]/Table1[[#This Row],[backers_count]]</f>
        <v>1</v>
      </c>
      <c r="R3647" t="s">
        <v>8317</v>
      </c>
      <c r="S3647" t="s">
        <v>8359</v>
      </c>
      <c r="T3647" s="17">
        <f>(((Table1[[#This Row],[launched_at]]/60)/60)/24)+DATE(1970,1,1)</f>
        <v>42665.970347222217</v>
      </c>
      <c r="U3647" s="17">
        <f>(((Table1[[#This Row],[deadline]]/60)/60)/24)+DATE(1970,1,1)</f>
        <v>42696.012013888889</v>
      </c>
    </row>
    <row r="3648" spans="1:21">
      <c r="A3648">
        <v>3646</v>
      </c>
      <c r="B3648" s="3" t="s">
        <v>3644</v>
      </c>
      <c r="C3648" s="3" t="s">
        <v>7756</v>
      </c>
      <c r="D3648" t="str" cm="1">
        <f t="array" ref="D36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648">
        <v>10000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 s="6">
        <f>Table1[[#This Row],[pledged]]/Table1[[#This Row],[goal]]</f>
        <v>4.8099999999999997E-2</v>
      </c>
      <c r="Q3648" s="12">
        <f>Table1[[#This Row],[pledged]]/Table1[[#This Row],[backers_count]]</f>
        <v>60.125</v>
      </c>
      <c r="R3648" t="s">
        <v>8317</v>
      </c>
      <c r="S3648" t="s">
        <v>8359</v>
      </c>
      <c r="T3648" s="17">
        <f>(((Table1[[#This Row],[launched_at]]/60)/60)/24)+DATE(1970,1,1)</f>
        <v>42140.421319444446</v>
      </c>
      <c r="U3648" s="17">
        <f>(((Table1[[#This Row],[deadline]]/60)/60)/24)+DATE(1970,1,1)</f>
        <v>42171.979166666672</v>
      </c>
    </row>
    <row r="3649" spans="1:21">
      <c r="A3649">
        <v>3647</v>
      </c>
      <c r="B3649" s="3" t="s">
        <v>3645</v>
      </c>
      <c r="C3649" s="3" t="s">
        <v>7757</v>
      </c>
      <c r="D3649" t="str" cm="1">
        <f t="array" ref="D36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49">
        <v>500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 s="6">
        <f>Table1[[#This Row],[pledged]]/Table1[[#This Row],[goal]]</f>
        <v>0.06</v>
      </c>
      <c r="Q3649" s="12">
        <f>Table1[[#This Row],[pledged]]/Table1[[#This Row],[backers_count]]</f>
        <v>15</v>
      </c>
      <c r="R3649" t="s">
        <v>8317</v>
      </c>
      <c r="S3649" t="s">
        <v>8359</v>
      </c>
      <c r="T3649" s="17">
        <f>(((Table1[[#This Row],[launched_at]]/60)/60)/24)+DATE(1970,1,1)</f>
        <v>42598.749155092592</v>
      </c>
      <c r="U3649" s="17">
        <f>(((Table1[[#This Row],[deadline]]/60)/60)/24)+DATE(1970,1,1)</f>
        <v>42643.749155092592</v>
      </c>
    </row>
    <row r="3650" spans="1:21">
      <c r="A3650">
        <v>3648</v>
      </c>
      <c r="B3650" s="3" t="s">
        <v>3646</v>
      </c>
      <c r="C3650" s="3" t="s">
        <v>7758</v>
      </c>
      <c r="D3650" t="str" cm="1">
        <f t="array" ref="D36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3650">
        <v>40000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 s="6">
        <f>Table1[[#This Row],[pledged]]/Table1[[#This Row],[goal]]</f>
        <v>1.003825</v>
      </c>
      <c r="Q3650" s="12">
        <f>Table1[[#This Row],[pledged]]/Table1[[#This Row],[backers_count]]</f>
        <v>550.04109589041093</v>
      </c>
      <c r="R3650" t="s">
        <v>8317</v>
      </c>
      <c r="S3650" t="s">
        <v>8318</v>
      </c>
      <c r="T3650" s="17">
        <f>(((Table1[[#This Row],[launched_at]]/60)/60)/24)+DATE(1970,1,1)</f>
        <v>41887.292187500003</v>
      </c>
      <c r="U3650" s="17">
        <f>(((Table1[[#This Row],[deadline]]/60)/60)/24)+DATE(1970,1,1)</f>
        <v>41917.292187500003</v>
      </c>
    </row>
    <row r="3651" spans="1:21">
      <c r="A3651">
        <v>3649</v>
      </c>
      <c r="B3651" s="3" t="s">
        <v>3647</v>
      </c>
      <c r="C3651" s="3" t="s">
        <v>7759</v>
      </c>
      <c r="D3651" t="str" cm="1">
        <f t="array" ref="D36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51">
        <v>750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 s="6">
        <f>Table1[[#This Row],[pledged]]/Table1[[#This Row],[goal]]</f>
        <v>1.04</v>
      </c>
      <c r="Q3651" s="12">
        <f>Table1[[#This Row],[pledged]]/Table1[[#This Row],[backers_count]]</f>
        <v>97.5</v>
      </c>
      <c r="R3651" t="s">
        <v>8317</v>
      </c>
      <c r="S3651" t="s">
        <v>8318</v>
      </c>
      <c r="T3651" s="17">
        <f>(((Table1[[#This Row],[launched_at]]/60)/60)/24)+DATE(1970,1,1)</f>
        <v>41780.712893518517</v>
      </c>
      <c r="U3651" s="17">
        <f>(((Table1[[#This Row],[deadline]]/60)/60)/24)+DATE(1970,1,1)</f>
        <v>41806.712893518517</v>
      </c>
    </row>
    <row r="3652" spans="1:21">
      <c r="A3652">
        <v>3650</v>
      </c>
      <c r="B3652" s="3" t="s">
        <v>3648</v>
      </c>
      <c r="C3652" s="3" t="s">
        <v>7760</v>
      </c>
      <c r="D3652" t="str" cm="1">
        <f t="array" ref="D36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52">
        <v>500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 s="6">
        <f>Table1[[#This Row],[pledged]]/Table1[[#This Row],[goal]]</f>
        <v>1</v>
      </c>
      <c r="Q3652" s="12">
        <f>Table1[[#This Row],[pledged]]/Table1[[#This Row],[backers_count]]</f>
        <v>29.411764705882351</v>
      </c>
      <c r="R3652" t="s">
        <v>8317</v>
      </c>
      <c r="S3652" t="s">
        <v>8318</v>
      </c>
      <c r="T3652" s="17">
        <f>(((Table1[[#This Row],[launched_at]]/60)/60)/24)+DATE(1970,1,1)</f>
        <v>42381.478981481487</v>
      </c>
      <c r="U3652" s="17">
        <f>(((Table1[[#This Row],[deadline]]/60)/60)/24)+DATE(1970,1,1)</f>
        <v>42402.478981481487</v>
      </c>
    </row>
    <row r="3653" spans="1:21">
      <c r="A3653">
        <v>3651</v>
      </c>
      <c r="B3653" s="3" t="s">
        <v>3649</v>
      </c>
      <c r="C3653" s="3" t="s">
        <v>7761</v>
      </c>
      <c r="D3653" t="str" cm="1">
        <f t="array" ref="D36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53">
        <v>500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 s="6">
        <f>Table1[[#This Row],[pledged]]/Table1[[#This Row],[goal]]</f>
        <v>1.04</v>
      </c>
      <c r="Q3653" s="12">
        <f>Table1[[#This Row],[pledged]]/Table1[[#This Row],[backers_count]]</f>
        <v>57.777777777777779</v>
      </c>
      <c r="R3653" t="s">
        <v>8317</v>
      </c>
      <c r="S3653" t="s">
        <v>8318</v>
      </c>
      <c r="T3653" s="17">
        <f>(((Table1[[#This Row],[launched_at]]/60)/60)/24)+DATE(1970,1,1)</f>
        <v>41828.646319444444</v>
      </c>
      <c r="U3653" s="17">
        <f>(((Table1[[#This Row],[deadline]]/60)/60)/24)+DATE(1970,1,1)</f>
        <v>41861.665972222225</v>
      </c>
    </row>
    <row r="3654" spans="1:21">
      <c r="A3654">
        <v>3652</v>
      </c>
      <c r="B3654" s="3" t="s">
        <v>2867</v>
      </c>
      <c r="C3654" s="3" t="s">
        <v>7762</v>
      </c>
      <c r="D3654" t="str" cm="1">
        <f t="array" ref="D36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54">
        <v>300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 s="6">
        <f>Table1[[#This Row],[pledged]]/Table1[[#This Row],[goal]]</f>
        <v>2.5066666666666668</v>
      </c>
      <c r="Q3654" s="12">
        <f>Table1[[#This Row],[pledged]]/Table1[[#This Row],[backers_count]]</f>
        <v>44.235294117647058</v>
      </c>
      <c r="R3654" t="s">
        <v>8317</v>
      </c>
      <c r="S3654" t="s">
        <v>8318</v>
      </c>
      <c r="T3654" s="17">
        <f>(((Table1[[#This Row],[launched_at]]/60)/60)/24)+DATE(1970,1,1)</f>
        <v>42596.644699074073</v>
      </c>
      <c r="U3654" s="17">
        <f>(((Table1[[#This Row],[deadline]]/60)/60)/24)+DATE(1970,1,1)</f>
        <v>42607.165972222225</v>
      </c>
    </row>
    <row r="3655" spans="1:21">
      <c r="A3655">
        <v>3653</v>
      </c>
      <c r="B3655" s="3" t="s">
        <v>3650</v>
      </c>
      <c r="C3655" s="3" t="s">
        <v>7763</v>
      </c>
      <c r="D3655" t="str" cm="1">
        <f t="array" ref="D36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55">
        <v>2000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 s="6">
        <f>Table1[[#This Row],[pledged]]/Table1[[#This Row],[goal]]</f>
        <v>1.0049999999999999</v>
      </c>
      <c r="Q3655" s="12">
        <f>Table1[[#This Row],[pledged]]/Table1[[#This Row],[backers_count]]</f>
        <v>60.909090909090907</v>
      </c>
      <c r="R3655" t="s">
        <v>8317</v>
      </c>
      <c r="S3655" t="s">
        <v>8318</v>
      </c>
      <c r="T3655" s="17">
        <f>(((Table1[[#This Row],[launched_at]]/60)/60)/24)+DATE(1970,1,1)</f>
        <v>42191.363506944443</v>
      </c>
      <c r="U3655" s="17">
        <f>(((Table1[[#This Row],[deadline]]/60)/60)/24)+DATE(1970,1,1)</f>
        <v>42221.363506944443</v>
      </c>
    </row>
    <row r="3656" spans="1:21">
      <c r="A3656">
        <v>3654</v>
      </c>
      <c r="B3656" s="3" t="s">
        <v>3651</v>
      </c>
      <c r="C3656" s="3" t="s">
        <v>7764</v>
      </c>
      <c r="D3656" t="str" cm="1">
        <f t="array" ref="D36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56">
        <v>1500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 s="6">
        <f>Table1[[#This Row],[pledged]]/Table1[[#This Row],[goal]]</f>
        <v>1.744</v>
      </c>
      <c r="Q3656" s="12">
        <f>Table1[[#This Row],[pledged]]/Table1[[#This Row],[backers_count]]</f>
        <v>68.84210526315789</v>
      </c>
      <c r="R3656" t="s">
        <v>8317</v>
      </c>
      <c r="S3656" t="s">
        <v>8318</v>
      </c>
      <c r="T3656" s="17">
        <f>(((Table1[[#This Row],[launched_at]]/60)/60)/24)+DATE(1970,1,1)</f>
        <v>42440.416504629626</v>
      </c>
      <c r="U3656" s="17">
        <f>(((Table1[[#This Row],[deadline]]/60)/60)/24)+DATE(1970,1,1)</f>
        <v>42463.708333333328</v>
      </c>
    </row>
    <row r="3657" spans="1:21">
      <c r="A3657">
        <v>3655</v>
      </c>
      <c r="B3657" s="3" t="s">
        <v>3652</v>
      </c>
      <c r="C3657" s="3" t="s">
        <v>7765</v>
      </c>
      <c r="D3657" t="str" cm="1">
        <f t="array" ref="D36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657">
        <v>5000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 s="6">
        <f>Table1[[#This Row],[pledged]]/Table1[[#This Row],[goal]]</f>
        <v>1.1626000000000001</v>
      </c>
      <c r="Q3657" s="12">
        <f>Table1[[#This Row],[pledged]]/Table1[[#This Row],[backers_count]]</f>
        <v>73.582278481012665</v>
      </c>
      <c r="R3657" t="s">
        <v>8317</v>
      </c>
      <c r="S3657" t="s">
        <v>8318</v>
      </c>
      <c r="T3657" s="17">
        <f>(((Table1[[#This Row],[launched_at]]/60)/60)/24)+DATE(1970,1,1)</f>
        <v>42173.803217592591</v>
      </c>
      <c r="U3657" s="17">
        <f>(((Table1[[#This Row],[deadline]]/60)/60)/24)+DATE(1970,1,1)</f>
        <v>42203.290972222225</v>
      </c>
    </row>
    <row r="3658" spans="1:21">
      <c r="A3658">
        <v>3656</v>
      </c>
      <c r="B3658" s="3" t="s">
        <v>3653</v>
      </c>
      <c r="C3658" s="3" t="s">
        <v>7766</v>
      </c>
      <c r="D3658" t="str" cm="1">
        <f t="array" ref="D36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658">
        <v>5000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 s="6">
        <f>Table1[[#This Row],[pledged]]/Table1[[#This Row],[goal]]</f>
        <v>1.0582</v>
      </c>
      <c r="Q3658" s="12">
        <f>Table1[[#This Row],[pledged]]/Table1[[#This Row],[backers_count]]</f>
        <v>115.02173913043478</v>
      </c>
      <c r="R3658" t="s">
        <v>8317</v>
      </c>
      <c r="S3658" t="s">
        <v>8318</v>
      </c>
      <c r="T3658" s="17">
        <f>(((Table1[[#This Row],[launched_at]]/60)/60)/24)+DATE(1970,1,1)</f>
        <v>42737.910138888896</v>
      </c>
      <c r="U3658" s="17">
        <f>(((Table1[[#This Row],[deadline]]/60)/60)/24)+DATE(1970,1,1)</f>
        <v>42767.957638888889</v>
      </c>
    </row>
    <row r="3659" spans="1:21">
      <c r="A3659">
        <v>3657</v>
      </c>
      <c r="B3659" s="3" t="s">
        <v>3654</v>
      </c>
      <c r="C3659" s="3" t="s">
        <v>7767</v>
      </c>
      <c r="D3659" t="str" cm="1">
        <f t="array" ref="D36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59">
        <v>2000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 s="6">
        <f>Table1[[#This Row],[pledged]]/Table1[[#This Row],[goal]]</f>
        <v>1.1074999999999999</v>
      </c>
      <c r="Q3659" s="12">
        <f>Table1[[#This Row],[pledged]]/Table1[[#This Row],[backers_count]]</f>
        <v>110.75</v>
      </c>
      <c r="R3659" t="s">
        <v>8317</v>
      </c>
      <c r="S3659" t="s">
        <v>8318</v>
      </c>
      <c r="T3659" s="17">
        <f>(((Table1[[#This Row],[launched_at]]/60)/60)/24)+DATE(1970,1,1)</f>
        <v>42499.629849537043</v>
      </c>
      <c r="U3659" s="17">
        <f>(((Table1[[#This Row],[deadline]]/60)/60)/24)+DATE(1970,1,1)</f>
        <v>42522.904166666667</v>
      </c>
    </row>
    <row r="3660" spans="1:21">
      <c r="A3660">
        <v>3658</v>
      </c>
      <c r="B3660" s="3" t="s">
        <v>3655</v>
      </c>
      <c r="C3660" s="3" t="s">
        <v>7768</v>
      </c>
      <c r="D3660" t="str" cm="1">
        <f t="array" ref="D36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60">
        <v>1500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 s="6">
        <f>Table1[[#This Row],[pledged]]/Table1[[#This Row],[goal]]</f>
        <v>1.0066666666666666</v>
      </c>
      <c r="Q3660" s="12">
        <f>Table1[[#This Row],[pledged]]/Table1[[#This Row],[backers_count]]</f>
        <v>75.5</v>
      </c>
      <c r="R3660" t="s">
        <v>8317</v>
      </c>
      <c r="S3660" t="s">
        <v>8318</v>
      </c>
      <c r="T3660" s="17">
        <f>(((Table1[[#This Row],[launched_at]]/60)/60)/24)+DATE(1970,1,1)</f>
        <v>41775.858564814815</v>
      </c>
      <c r="U3660" s="17">
        <f>(((Table1[[#This Row],[deadline]]/60)/60)/24)+DATE(1970,1,1)</f>
        <v>41822.165972222225</v>
      </c>
    </row>
    <row r="3661" spans="1:21">
      <c r="A3661">
        <v>3659</v>
      </c>
      <c r="B3661" s="3" t="s">
        <v>3656</v>
      </c>
      <c r="C3661" s="3" t="s">
        <v>7769</v>
      </c>
      <c r="D3661" t="str" cm="1">
        <f t="array" ref="D36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61">
        <v>3000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 s="6">
        <f>Table1[[#This Row],[pledged]]/Table1[[#This Row],[goal]]</f>
        <v>1.0203333333333333</v>
      </c>
      <c r="Q3661" s="12">
        <f>Table1[[#This Row],[pledged]]/Table1[[#This Row],[backers_count]]</f>
        <v>235.46153846153845</v>
      </c>
      <c r="R3661" t="s">
        <v>8317</v>
      </c>
      <c r="S3661" t="s">
        <v>8318</v>
      </c>
      <c r="T3661" s="17">
        <f>(((Table1[[#This Row],[launched_at]]/60)/60)/24)+DATE(1970,1,1)</f>
        <v>42055.277199074073</v>
      </c>
      <c r="U3661" s="17">
        <f>(((Table1[[#This Row],[deadline]]/60)/60)/24)+DATE(1970,1,1)</f>
        <v>42082.610416666663</v>
      </c>
    </row>
    <row r="3662" spans="1:21">
      <c r="A3662">
        <v>3660</v>
      </c>
      <c r="B3662" s="3" t="s">
        <v>3657</v>
      </c>
      <c r="C3662" s="3" t="s">
        <v>7770</v>
      </c>
      <c r="D3662" t="str" cm="1">
        <f t="array" ref="D36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62">
        <v>250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 s="6">
        <f>Table1[[#This Row],[pledged]]/Table1[[#This Row],[goal]]</f>
        <v>1</v>
      </c>
      <c r="Q3662" s="12">
        <f>Table1[[#This Row],[pledged]]/Table1[[#This Row],[backers_count]]</f>
        <v>11.363636363636363</v>
      </c>
      <c r="R3662" t="s">
        <v>8317</v>
      </c>
      <c r="S3662" t="s">
        <v>8318</v>
      </c>
      <c r="T3662" s="17">
        <f>(((Table1[[#This Row],[launched_at]]/60)/60)/24)+DATE(1970,1,1)</f>
        <v>41971.881076388891</v>
      </c>
      <c r="U3662" s="17">
        <f>(((Table1[[#This Row],[deadline]]/60)/60)/24)+DATE(1970,1,1)</f>
        <v>41996.881076388891</v>
      </c>
    </row>
    <row r="3663" spans="1:21">
      <c r="A3663">
        <v>3661</v>
      </c>
      <c r="B3663" s="3" t="s">
        <v>3658</v>
      </c>
      <c r="C3663" s="3" t="s">
        <v>7771</v>
      </c>
      <c r="D3663" t="str" cm="1">
        <f t="array" ref="D36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63">
        <v>3000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 s="6">
        <f>Table1[[#This Row],[pledged]]/Table1[[#This Row],[goal]]</f>
        <v>1.1100000000000001</v>
      </c>
      <c r="Q3663" s="12">
        <f>Table1[[#This Row],[pledged]]/Table1[[#This Row],[backers_count]]</f>
        <v>92.5</v>
      </c>
      <c r="R3663" t="s">
        <v>8317</v>
      </c>
      <c r="S3663" t="s">
        <v>8318</v>
      </c>
      <c r="T3663" s="17">
        <f>(((Table1[[#This Row],[launched_at]]/60)/60)/24)+DATE(1970,1,1)</f>
        <v>42447.896666666667</v>
      </c>
      <c r="U3663" s="17">
        <f>(((Table1[[#This Row],[deadline]]/60)/60)/24)+DATE(1970,1,1)</f>
        <v>42470.166666666672</v>
      </c>
    </row>
    <row r="3664" spans="1:21">
      <c r="A3664">
        <v>3662</v>
      </c>
      <c r="B3664" s="3" t="s">
        <v>3659</v>
      </c>
      <c r="C3664" s="3" t="s">
        <v>7772</v>
      </c>
      <c r="D3664" t="str" cm="1">
        <f t="array" ref="D36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664">
        <v>8000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 s="6">
        <f>Table1[[#This Row],[pledged]]/Table1[[#This Row],[goal]]</f>
        <v>1.0142500000000001</v>
      </c>
      <c r="Q3664" s="12">
        <f>Table1[[#This Row],[pledged]]/Table1[[#This Row],[backers_count]]</f>
        <v>202.85</v>
      </c>
      <c r="R3664" t="s">
        <v>8317</v>
      </c>
      <c r="S3664" t="s">
        <v>8318</v>
      </c>
      <c r="T3664" s="17">
        <f>(((Table1[[#This Row],[launched_at]]/60)/60)/24)+DATE(1970,1,1)</f>
        <v>42064.220069444447</v>
      </c>
      <c r="U3664" s="17">
        <f>(((Table1[[#This Row],[deadline]]/60)/60)/24)+DATE(1970,1,1)</f>
        <v>42094.178402777776</v>
      </c>
    </row>
    <row r="3665" spans="1:21">
      <c r="A3665">
        <v>3663</v>
      </c>
      <c r="B3665" s="3" t="s">
        <v>3660</v>
      </c>
      <c r="C3665" s="3" t="s">
        <v>7773</v>
      </c>
      <c r="D3665" t="str" cm="1">
        <f t="array" ref="D36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65">
        <v>225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 s="6">
        <f>Table1[[#This Row],[pledged]]/Table1[[#This Row],[goal]]</f>
        <v>1.04</v>
      </c>
      <c r="Q3665" s="12">
        <f>Table1[[#This Row],[pledged]]/Table1[[#This Row],[backers_count]]</f>
        <v>26</v>
      </c>
      <c r="R3665" t="s">
        <v>8317</v>
      </c>
      <c r="S3665" t="s">
        <v>8318</v>
      </c>
      <c r="T3665" s="17">
        <f>(((Table1[[#This Row],[launched_at]]/60)/60)/24)+DATE(1970,1,1)</f>
        <v>42665.451736111107</v>
      </c>
      <c r="U3665" s="17">
        <f>(((Table1[[#This Row],[deadline]]/60)/60)/24)+DATE(1970,1,1)</f>
        <v>42725.493402777778</v>
      </c>
    </row>
    <row r="3666" spans="1:21">
      <c r="A3666">
        <v>3664</v>
      </c>
      <c r="B3666" s="3" t="s">
        <v>3661</v>
      </c>
      <c r="C3666" s="3" t="s">
        <v>7774</v>
      </c>
      <c r="D3666" t="str" cm="1">
        <f t="array" ref="D36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66">
        <v>800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 s="6">
        <f>Table1[[#This Row],[pledged]]/Table1[[#This Row],[goal]]</f>
        <v>1.09375</v>
      </c>
      <c r="Q3666" s="12">
        <f>Table1[[#This Row],[pledged]]/Table1[[#This Row],[backers_count]]</f>
        <v>46.05263157894737</v>
      </c>
      <c r="R3666" t="s">
        <v>8317</v>
      </c>
      <c r="S3666" t="s">
        <v>8318</v>
      </c>
      <c r="T3666" s="17">
        <f>(((Table1[[#This Row],[launched_at]]/60)/60)/24)+DATE(1970,1,1)</f>
        <v>42523.248715277776</v>
      </c>
      <c r="U3666" s="17">
        <f>(((Table1[[#This Row],[deadline]]/60)/60)/24)+DATE(1970,1,1)</f>
        <v>42537.248715277776</v>
      </c>
    </row>
    <row r="3667" spans="1:21">
      <c r="A3667">
        <v>3665</v>
      </c>
      <c r="B3667" s="3" t="s">
        <v>3662</v>
      </c>
      <c r="C3667" s="3" t="s">
        <v>7775</v>
      </c>
      <c r="D3667" t="str" cm="1">
        <f t="array" ref="D36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67">
        <v>620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 s="6">
        <f>Table1[[#This Row],[pledged]]/Table1[[#This Row],[goal]]</f>
        <v>1.1516129032258065</v>
      </c>
      <c r="Q3667" s="12">
        <f>Table1[[#This Row],[pledged]]/Table1[[#This Row],[backers_count]]</f>
        <v>51</v>
      </c>
      <c r="R3667" t="s">
        <v>8317</v>
      </c>
      <c r="S3667" t="s">
        <v>8318</v>
      </c>
      <c r="T3667" s="17">
        <f>(((Table1[[#This Row],[launched_at]]/60)/60)/24)+DATE(1970,1,1)</f>
        <v>42294.808124999996</v>
      </c>
      <c r="U3667" s="17">
        <f>(((Table1[[#This Row],[deadline]]/60)/60)/24)+DATE(1970,1,1)</f>
        <v>42305.829166666663</v>
      </c>
    </row>
    <row r="3668" spans="1:21">
      <c r="A3668">
        <v>3666</v>
      </c>
      <c r="B3668" s="3" t="s">
        <v>3663</v>
      </c>
      <c r="C3668" s="3" t="s">
        <v>7776</v>
      </c>
      <c r="D3668" t="str" cm="1">
        <f t="array" ref="D36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68">
        <v>1200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 s="6">
        <f>Table1[[#This Row],[pledged]]/Table1[[#This Row],[goal]]</f>
        <v>1</v>
      </c>
      <c r="Q3668" s="12">
        <f>Table1[[#This Row],[pledged]]/Table1[[#This Row],[backers_count]]</f>
        <v>31.578947368421051</v>
      </c>
      <c r="R3668" t="s">
        <v>8317</v>
      </c>
      <c r="S3668" t="s">
        <v>8318</v>
      </c>
      <c r="T3668" s="17">
        <f>(((Table1[[#This Row],[launched_at]]/60)/60)/24)+DATE(1970,1,1)</f>
        <v>41822.90488425926</v>
      </c>
      <c r="U3668" s="17">
        <f>(((Table1[[#This Row],[deadline]]/60)/60)/24)+DATE(1970,1,1)</f>
        <v>41844.291666666664</v>
      </c>
    </row>
    <row r="3669" spans="1:21">
      <c r="A3669">
        <v>3667</v>
      </c>
      <c r="B3669" s="3" t="s">
        <v>3664</v>
      </c>
      <c r="C3669" s="3" t="s">
        <v>7777</v>
      </c>
      <c r="D3669" t="str" cm="1">
        <f t="array" ref="D36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69">
        <v>3000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 s="6">
        <f>Table1[[#This Row],[pledged]]/Table1[[#This Row],[goal]]</f>
        <v>1.0317033333333334</v>
      </c>
      <c r="Q3669" s="12">
        <f>Table1[[#This Row],[pledged]]/Table1[[#This Row],[backers_count]]</f>
        <v>53.363965517241382</v>
      </c>
      <c r="R3669" t="s">
        <v>8317</v>
      </c>
      <c r="S3669" t="s">
        <v>8318</v>
      </c>
      <c r="T3669" s="17">
        <f>(((Table1[[#This Row],[launched_at]]/60)/60)/24)+DATE(1970,1,1)</f>
        <v>42173.970127314817</v>
      </c>
      <c r="U3669" s="17">
        <f>(((Table1[[#This Row],[deadline]]/60)/60)/24)+DATE(1970,1,1)</f>
        <v>42203.970127314817</v>
      </c>
    </row>
    <row r="3670" spans="1:21">
      <c r="A3670">
        <v>3668</v>
      </c>
      <c r="B3670" s="3" t="s">
        <v>3665</v>
      </c>
      <c r="C3670" s="3" t="s">
        <v>7778</v>
      </c>
      <c r="D3670" t="str" cm="1">
        <f t="array" ref="D36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70">
        <v>1000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 s="6">
        <f>Table1[[#This Row],[pledged]]/Table1[[#This Row],[goal]]</f>
        <v>1.0349999999999999</v>
      </c>
      <c r="Q3670" s="12">
        <f>Table1[[#This Row],[pledged]]/Table1[[#This Row],[backers_count]]</f>
        <v>36.964285714285715</v>
      </c>
      <c r="R3670" t="s">
        <v>8317</v>
      </c>
      <c r="S3670" t="s">
        <v>8318</v>
      </c>
      <c r="T3670" s="17">
        <f>(((Table1[[#This Row],[launched_at]]/60)/60)/24)+DATE(1970,1,1)</f>
        <v>42185.556157407409</v>
      </c>
      <c r="U3670" s="17">
        <f>(((Table1[[#This Row],[deadline]]/60)/60)/24)+DATE(1970,1,1)</f>
        <v>42208.772916666669</v>
      </c>
    </row>
    <row r="3671" spans="1:21">
      <c r="A3671">
        <v>3669</v>
      </c>
      <c r="B3671" s="3" t="s">
        <v>3666</v>
      </c>
      <c r="C3671" s="3" t="s">
        <v>7779</v>
      </c>
      <c r="D3671" t="str" cm="1">
        <f t="array" ref="D36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71">
        <v>1000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 s="6">
        <f>Table1[[#This Row],[pledged]]/Table1[[#This Row],[goal]]</f>
        <v>1.3819999999999999</v>
      </c>
      <c r="Q3671" s="12">
        <f>Table1[[#This Row],[pledged]]/Table1[[#This Row],[backers_count]]</f>
        <v>81.294117647058826</v>
      </c>
      <c r="R3671" t="s">
        <v>8317</v>
      </c>
      <c r="S3671" t="s">
        <v>8318</v>
      </c>
      <c r="T3671" s="17">
        <f>(((Table1[[#This Row],[launched_at]]/60)/60)/24)+DATE(1970,1,1)</f>
        <v>42136.675196759257</v>
      </c>
      <c r="U3671" s="17">
        <f>(((Table1[[#This Row],[deadline]]/60)/60)/24)+DATE(1970,1,1)</f>
        <v>42166.675196759257</v>
      </c>
    </row>
    <row r="3672" spans="1:21">
      <c r="A3672">
        <v>3670</v>
      </c>
      <c r="B3672" s="3" t="s">
        <v>3667</v>
      </c>
      <c r="C3672" s="3" t="s">
        <v>7780</v>
      </c>
      <c r="D3672" t="str" cm="1">
        <f t="array" ref="D36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72">
        <v>220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 s="6">
        <f>Table1[[#This Row],[pledged]]/Table1[[#This Row],[goal]]</f>
        <v>1.0954545454545455</v>
      </c>
      <c r="Q3672" s="12">
        <f>Table1[[#This Row],[pledged]]/Table1[[#This Row],[backers_count]]</f>
        <v>20.083333333333332</v>
      </c>
      <c r="R3672" t="s">
        <v>8317</v>
      </c>
      <c r="S3672" t="s">
        <v>8318</v>
      </c>
      <c r="T3672" s="17">
        <f>(((Table1[[#This Row],[launched_at]]/60)/60)/24)+DATE(1970,1,1)</f>
        <v>42142.514016203699</v>
      </c>
      <c r="U3672" s="17">
        <f>(((Table1[[#This Row],[deadline]]/60)/60)/24)+DATE(1970,1,1)</f>
        <v>42155.958333333328</v>
      </c>
    </row>
    <row r="3673" spans="1:21">
      <c r="A3673">
        <v>3671</v>
      </c>
      <c r="B3673" s="3" t="s">
        <v>3668</v>
      </c>
      <c r="C3673" s="3" t="s">
        <v>7781</v>
      </c>
      <c r="D3673" t="str" cm="1">
        <f t="array" ref="D36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73">
        <v>3500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 s="6">
        <f>Table1[[#This Row],[pledged]]/Table1[[#This Row],[goal]]</f>
        <v>1.0085714285714287</v>
      </c>
      <c r="Q3673" s="12">
        <f>Table1[[#This Row],[pledged]]/Table1[[#This Row],[backers_count]]</f>
        <v>88.25</v>
      </c>
      <c r="R3673" t="s">
        <v>8317</v>
      </c>
      <c r="S3673" t="s">
        <v>8318</v>
      </c>
      <c r="T3673" s="17">
        <f>(((Table1[[#This Row],[launched_at]]/60)/60)/24)+DATE(1970,1,1)</f>
        <v>41820.62809027778</v>
      </c>
      <c r="U3673" s="17">
        <f>(((Table1[[#This Row],[deadline]]/60)/60)/24)+DATE(1970,1,1)</f>
        <v>41841.165972222225</v>
      </c>
    </row>
    <row r="3674" spans="1:21">
      <c r="A3674">
        <v>3672</v>
      </c>
      <c r="B3674" s="3" t="s">
        <v>3669</v>
      </c>
      <c r="C3674" s="3" t="s">
        <v>7782</v>
      </c>
      <c r="D3674" t="str" cm="1">
        <f t="array" ref="D36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74">
        <v>3000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 s="6">
        <f>Table1[[#This Row],[pledged]]/Table1[[#This Row],[goal]]</f>
        <v>1.0153333333333334</v>
      </c>
      <c r="Q3674" s="12">
        <f>Table1[[#This Row],[pledged]]/Table1[[#This Row],[backers_count]]</f>
        <v>53.438596491228068</v>
      </c>
      <c r="R3674" t="s">
        <v>8317</v>
      </c>
      <c r="S3674" t="s">
        <v>8318</v>
      </c>
      <c r="T3674" s="17">
        <f>(((Table1[[#This Row],[launched_at]]/60)/60)/24)+DATE(1970,1,1)</f>
        <v>41878.946574074071</v>
      </c>
      <c r="U3674" s="17">
        <f>(((Table1[[#This Row],[deadline]]/60)/60)/24)+DATE(1970,1,1)</f>
        <v>41908.946574074071</v>
      </c>
    </row>
    <row r="3675" spans="1:21">
      <c r="A3675">
        <v>3673</v>
      </c>
      <c r="B3675" s="3" t="s">
        <v>3670</v>
      </c>
      <c r="C3675" s="3" t="s">
        <v>7783</v>
      </c>
      <c r="D3675" t="str" cm="1">
        <f t="array" ref="D36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75">
        <v>4000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 s="6">
        <f>Table1[[#This Row],[pledged]]/Table1[[#This Row],[goal]]</f>
        <v>1.13625</v>
      </c>
      <c r="Q3675" s="12">
        <f>Table1[[#This Row],[pledged]]/Table1[[#This Row],[backers_count]]</f>
        <v>39.868421052631582</v>
      </c>
      <c r="R3675" t="s">
        <v>8317</v>
      </c>
      <c r="S3675" t="s">
        <v>8318</v>
      </c>
      <c r="T3675" s="17">
        <f>(((Table1[[#This Row],[launched_at]]/60)/60)/24)+DATE(1970,1,1)</f>
        <v>41914.295104166667</v>
      </c>
      <c r="U3675" s="17">
        <f>(((Table1[[#This Row],[deadline]]/60)/60)/24)+DATE(1970,1,1)</f>
        <v>41948.536111111112</v>
      </c>
    </row>
    <row r="3676" spans="1:21">
      <c r="A3676">
        <v>3674</v>
      </c>
      <c r="B3676" s="3" t="s">
        <v>3671</v>
      </c>
      <c r="C3676" s="3" t="s">
        <v>7784</v>
      </c>
      <c r="D3676" t="str" cm="1">
        <f t="array" ref="D36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76">
        <v>4500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 s="6">
        <f>Table1[[#This Row],[pledged]]/Table1[[#This Row],[goal]]</f>
        <v>1</v>
      </c>
      <c r="Q3676" s="12">
        <f>Table1[[#This Row],[pledged]]/Table1[[#This Row],[backers_count]]</f>
        <v>145.16129032258064</v>
      </c>
      <c r="R3676" t="s">
        <v>8317</v>
      </c>
      <c r="S3676" t="s">
        <v>8318</v>
      </c>
      <c r="T3676" s="17">
        <f>(((Table1[[#This Row],[launched_at]]/60)/60)/24)+DATE(1970,1,1)</f>
        <v>42556.873020833329</v>
      </c>
      <c r="U3676" s="17">
        <f>(((Table1[[#This Row],[deadline]]/60)/60)/24)+DATE(1970,1,1)</f>
        <v>42616.873020833329</v>
      </c>
    </row>
    <row r="3677" spans="1:21">
      <c r="A3677">
        <v>3675</v>
      </c>
      <c r="B3677" s="3" t="s">
        <v>3672</v>
      </c>
      <c r="C3677" s="3" t="s">
        <v>7785</v>
      </c>
      <c r="D3677" t="str" cm="1">
        <f t="array" ref="D36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77">
        <v>50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 s="6">
        <f>Table1[[#This Row],[pledged]]/Table1[[#This Row],[goal]]</f>
        <v>1.4</v>
      </c>
      <c r="Q3677" s="12">
        <f>Table1[[#This Row],[pledged]]/Table1[[#This Row],[backers_count]]</f>
        <v>23.333333333333332</v>
      </c>
      <c r="R3677" t="s">
        <v>8317</v>
      </c>
      <c r="S3677" t="s">
        <v>8318</v>
      </c>
      <c r="T3677" s="17">
        <f>(((Table1[[#This Row],[launched_at]]/60)/60)/24)+DATE(1970,1,1)</f>
        <v>42493.597013888888</v>
      </c>
      <c r="U3677" s="17">
        <f>(((Table1[[#This Row],[deadline]]/60)/60)/24)+DATE(1970,1,1)</f>
        <v>42505.958333333328</v>
      </c>
    </row>
    <row r="3678" spans="1:21">
      <c r="A3678">
        <v>3676</v>
      </c>
      <c r="B3678" s="3" t="s">
        <v>3673</v>
      </c>
      <c r="C3678" s="3" t="s">
        <v>7786</v>
      </c>
      <c r="D3678" t="str" cm="1">
        <f t="array" ref="D36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78">
        <v>800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 s="6">
        <f>Table1[[#This Row],[pledged]]/Table1[[#This Row],[goal]]</f>
        <v>1.2875000000000001</v>
      </c>
      <c r="Q3678" s="12">
        <f>Table1[[#This Row],[pledged]]/Table1[[#This Row],[backers_count]]</f>
        <v>64.375</v>
      </c>
      <c r="R3678" t="s">
        <v>8317</v>
      </c>
      <c r="S3678" t="s">
        <v>8318</v>
      </c>
      <c r="T3678" s="17">
        <f>(((Table1[[#This Row],[launched_at]]/60)/60)/24)+DATE(1970,1,1)</f>
        <v>41876.815787037034</v>
      </c>
      <c r="U3678" s="17">
        <f>(((Table1[[#This Row],[deadline]]/60)/60)/24)+DATE(1970,1,1)</f>
        <v>41894.815787037034</v>
      </c>
    </row>
    <row r="3679" spans="1:21">
      <c r="A3679">
        <v>3677</v>
      </c>
      <c r="B3679" s="3" t="s">
        <v>3674</v>
      </c>
      <c r="C3679" s="3" t="s">
        <v>7787</v>
      </c>
      <c r="D3679" t="str" cm="1">
        <f t="array" ref="D36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679">
        <v>12000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 s="6">
        <f>Table1[[#This Row],[pledged]]/Table1[[#This Row],[goal]]</f>
        <v>1.0290416666666666</v>
      </c>
      <c r="Q3679" s="12">
        <f>Table1[[#This Row],[pledged]]/Table1[[#This Row],[backers_count]]</f>
        <v>62.052763819095475</v>
      </c>
      <c r="R3679" t="s">
        <v>8317</v>
      </c>
      <c r="S3679" t="s">
        <v>8318</v>
      </c>
      <c r="T3679" s="17">
        <f>(((Table1[[#This Row],[launched_at]]/60)/60)/24)+DATE(1970,1,1)</f>
        <v>41802.574282407404</v>
      </c>
      <c r="U3679" s="17">
        <f>(((Table1[[#This Row],[deadline]]/60)/60)/24)+DATE(1970,1,1)</f>
        <v>41823.165972222225</v>
      </c>
    </row>
    <row r="3680" spans="1:21">
      <c r="A3680">
        <v>3678</v>
      </c>
      <c r="B3680" s="3" t="s">
        <v>3675</v>
      </c>
      <c r="C3680" s="3" t="s">
        <v>7788</v>
      </c>
      <c r="D3680" t="str" cm="1">
        <f t="array" ref="D36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80">
        <v>2000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 s="6">
        <f>Table1[[#This Row],[pledged]]/Table1[[#This Row],[goal]]</f>
        <v>1.0249999999999999</v>
      </c>
      <c r="Q3680" s="12">
        <f>Table1[[#This Row],[pledged]]/Table1[[#This Row],[backers_count]]</f>
        <v>66.129032258064512</v>
      </c>
      <c r="R3680" t="s">
        <v>8317</v>
      </c>
      <c r="S3680" t="s">
        <v>8318</v>
      </c>
      <c r="T3680" s="17">
        <f>(((Table1[[#This Row],[launched_at]]/60)/60)/24)+DATE(1970,1,1)</f>
        <v>42120.531226851846</v>
      </c>
      <c r="U3680" s="17">
        <f>(((Table1[[#This Row],[deadline]]/60)/60)/24)+DATE(1970,1,1)</f>
        <v>42155.531226851846</v>
      </c>
    </row>
    <row r="3681" spans="1:21">
      <c r="A3681">
        <v>3679</v>
      </c>
      <c r="B3681" s="3" t="s">
        <v>3676</v>
      </c>
      <c r="C3681" s="3" t="s">
        <v>7789</v>
      </c>
      <c r="D3681" t="str" cm="1">
        <f t="array" ref="D36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81">
        <v>2000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 s="6">
        <f>Table1[[#This Row],[pledged]]/Table1[[#This Row],[goal]]</f>
        <v>1.101</v>
      </c>
      <c r="Q3681" s="12">
        <f>Table1[[#This Row],[pledged]]/Table1[[#This Row],[backers_count]]</f>
        <v>73.400000000000006</v>
      </c>
      <c r="R3681" t="s">
        <v>8317</v>
      </c>
      <c r="S3681" t="s">
        <v>8318</v>
      </c>
      <c r="T3681" s="17">
        <f>(((Table1[[#This Row],[launched_at]]/60)/60)/24)+DATE(1970,1,1)</f>
        <v>41786.761354166665</v>
      </c>
      <c r="U3681" s="17">
        <f>(((Table1[[#This Row],[deadline]]/60)/60)/24)+DATE(1970,1,1)</f>
        <v>41821.207638888889</v>
      </c>
    </row>
    <row r="3682" spans="1:21">
      <c r="A3682">
        <v>3680</v>
      </c>
      <c r="B3682" s="3" t="s">
        <v>3677</v>
      </c>
      <c r="C3682" s="3" t="s">
        <v>7790</v>
      </c>
      <c r="D3682" t="str" cm="1">
        <f t="array" ref="D36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82">
        <v>3000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 s="6">
        <f>Table1[[#This Row],[pledged]]/Table1[[#This Row],[goal]]</f>
        <v>1.1276666666666666</v>
      </c>
      <c r="Q3682" s="12">
        <f>Table1[[#This Row],[pledged]]/Table1[[#This Row],[backers_count]]</f>
        <v>99.5</v>
      </c>
      <c r="R3682" t="s">
        <v>8317</v>
      </c>
      <c r="S3682" t="s">
        <v>8318</v>
      </c>
      <c r="T3682" s="17">
        <f>(((Table1[[#This Row],[launched_at]]/60)/60)/24)+DATE(1970,1,1)</f>
        <v>42627.454097222217</v>
      </c>
      <c r="U3682" s="17">
        <f>(((Table1[[#This Row],[deadline]]/60)/60)/24)+DATE(1970,1,1)</f>
        <v>42648.454097222217</v>
      </c>
    </row>
    <row r="3683" spans="1:21">
      <c r="A3683">
        <v>3681</v>
      </c>
      <c r="B3683" s="3" t="s">
        <v>3678</v>
      </c>
      <c r="C3683" s="3" t="s">
        <v>7791</v>
      </c>
      <c r="D3683" t="str" cm="1">
        <f t="array" ref="D36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83">
        <v>1000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 s="6">
        <f>Table1[[#This Row],[pledged]]/Table1[[#This Row],[goal]]</f>
        <v>1.119</v>
      </c>
      <c r="Q3683" s="12">
        <f>Table1[[#This Row],[pledged]]/Table1[[#This Row],[backers_count]]</f>
        <v>62.166666666666664</v>
      </c>
      <c r="R3683" t="s">
        <v>8317</v>
      </c>
      <c r="S3683" t="s">
        <v>8318</v>
      </c>
      <c r="T3683" s="17">
        <f>(((Table1[[#This Row],[launched_at]]/60)/60)/24)+DATE(1970,1,1)</f>
        <v>42374.651504629626</v>
      </c>
      <c r="U3683" s="17">
        <f>(((Table1[[#This Row],[deadline]]/60)/60)/24)+DATE(1970,1,1)</f>
        <v>42384.651504629626</v>
      </c>
    </row>
    <row r="3684" spans="1:21">
      <c r="A3684">
        <v>3682</v>
      </c>
      <c r="B3684" s="3" t="s">
        <v>3679</v>
      </c>
      <c r="C3684" s="3" t="s">
        <v>7792</v>
      </c>
      <c r="D3684" t="str" cm="1">
        <f t="array" ref="D36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84">
        <v>3000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 s="6">
        <f>Table1[[#This Row],[pledged]]/Table1[[#This Row],[goal]]</f>
        <v>1.3919999999999999</v>
      </c>
      <c r="Q3684" s="12">
        <f>Table1[[#This Row],[pledged]]/Table1[[#This Row],[backers_count]]</f>
        <v>62.328358208955223</v>
      </c>
      <c r="R3684" t="s">
        <v>8317</v>
      </c>
      <c r="S3684" t="s">
        <v>8318</v>
      </c>
      <c r="T3684" s="17">
        <f>(((Table1[[#This Row],[launched_at]]/60)/60)/24)+DATE(1970,1,1)</f>
        <v>41772.685393518521</v>
      </c>
      <c r="U3684" s="17">
        <f>(((Table1[[#This Row],[deadline]]/60)/60)/24)+DATE(1970,1,1)</f>
        <v>41806.290972222225</v>
      </c>
    </row>
    <row r="3685" spans="1:21">
      <c r="A3685">
        <v>3683</v>
      </c>
      <c r="B3685" s="3" t="s">
        <v>3680</v>
      </c>
      <c r="C3685" s="3" t="s">
        <v>7793</v>
      </c>
      <c r="D3685" t="str" cm="1">
        <f t="array" ref="D36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85">
        <v>3500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 s="6">
        <f>Table1[[#This Row],[pledged]]/Table1[[#This Row],[goal]]</f>
        <v>1.1085714285714285</v>
      </c>
      <c r="Q3685" s="12">
        <f>Table1[[#This Row],[pledged]]/Table1[[#This Row],[backers_count]]</f>
        <v>58.787878787878789</v>
      </c>
      <c r="R3685" t="s">
        <v>8317</v>
      </c>
      <c r="S3685" t="s">
        <v>8318</v>
      </c>
      <c r="T3685" s="17">
        <f>(((Table1[[#This Row],[launched_at]]/60)/60)/24)+DATE(1970,1,1)</f>
        <v>42633.116851851853</v>
      </c>
      <c r="U3685" s="17">
        <f>(((Table1[[#This Row],[deadline]]/60)/60)/24)+DATE(1970,1,1)</f>
        <v>42663.116851851853</v>
      </c>
    </row>
    <row r="3686" spans="1:21">
      <c r="A3686">
        <v>3684</v>
      </c>
      <c r="B3686" s="3" t="s">
        <v>3681</v>
      </c>
      <c r="C3686" s="3" t="s">
        <v>7794</v>
      </c>
      <c r="D3686" t="str" cm="1">
        <f t="array" ref="D36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86">
        <v>750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 s="6">
        <f>Table1[[#This Row],[pledged]]/Table1[[#This Row],[goal]]</f>
        <v>1.3906666666666667</v>
      </c>
      <c r="Q3686" s="12">
        <f>Table1[[#This Row],[pledged]]/Table1[[#This Row],[backers_count]]</f>
        <v>45.347826086956523</v>
      </c>
      <c r="R3686" t="s">
        <v>8317</v>
      </c>
      <c r="S3686" t="s">
        <v>8318</v>
      </c>
      <c r="T3686" s="17">
        <f>(((Table1[[#This Row],[launched_at]]/60)/60)/24)+DATE(1970,1,1)</f>
        <v>42219.180393518516</v>
      </c>
      <c r="U3686" s="17">
        <f>(((Table1[[#This Row],[deadline]]/60)/60)/24)+DATE(1970,1,1)</f>
        <v>42249.180393518516</v>
      </c>
    </row>
    <row r="3687" spans="1:21">
      <c r="A3687">
        <v>3685</v>
      </c>
      <c r="B3687" s="3" t="s">
        <v>3682</v>
      </c>
      <c r="C3687" s="3" t="s">
        <v>7795</v>
      </c>
      <c r="D3687" t="str" cm="1">
        <f t="array" ref="D36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687">
        <v>5000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 s="6">
        <f>Table1[[#This Row],[pledged]]/Table1[[#This Row],[goal]]</f>
        <v>1.0569999999999999</v>
      </c>
      <c r="Q3687" s="12">
        <f>Table1[[#This Row],[pledged]]/Table1[[#This Row],[backers_count]]</f>
        <v>41.944444444444443</v>
      </c>
      <c r="R3687" t="s">
        <v>8317</v>
      </c>
      <c r="S3687" t="s">
        <v>8318</v>
      </c>
      <c r="T3687" s="17">
        <f>(((Table1[[#This Row],[launched_at]]/60)/60)/24)+DATE(1970,1,1)</f>
        <v>41753.593275462961</v>
      </c>
      <c r="U3687" s="17">
        <f>(((Table1[[#This Row],[deadline]]/60)/60)/24)+DATE(1970,1,1)</f>
        <v>41778.875</v>
      </c>
    </row>
    <row r="3688" spans="1:21">
      <c r="A3688">
        <v>3686</v>
      </c>
      <c r="B3688" s="3" t="s">
        <v>3683</v>
      </c>
      <c r="C3688" s="3" t="s">
        <v>7796</v>
      </c>
      <c r="D3688" t="str" cm="1">
        <f t="array" ref="D36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88">
        <v>350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 s="6">
        <f>Table1[[#This Row],[pledged]]/Table1[[#This Row],[goal]]</f>
        <v>1.0142857142857142</v>
      </c>
      <c r="Q3688" s="12">
        <f>Table1[[#This Row],[pledged]]/Table1[[#This Row],[backers_count]]</f>
        <v>59.166666666666664</v>
      </c>
      <c r="R3688" t="s">
        <v>8317</v>
      </c>
      <c r="S3688" t="s">
        <v>8318</v>
      </c>
      <c r="T3688" s="17">
        <f>(((Table1[[#This Row],[launched_at]]/60)/60)/24)+DATE(1970,1,1)</f>
        <v>42230.662731481483</v>
      </c>
      <c r="U3688" s="17">
        <f>(((Table1[[#This Row],[deadline]]/60)/60)/24)+DATE(1970,1,1)</f>
        <v>42245.165972222225</v>
      </c>
    </row>
    <row r="3689" spans="1:21">
      <c r="A3689">
        <v>3687</v>
      </c>
      <c r="B3689" s="3" t="s">
        <v>3684</v>
      </c>
      <c r="C3689" s="3" t="s">
        <v>7797</v>
      </c>
      <c r="D3689" t="str" cm="1">
        <f t="array" ref="D36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689">
        <v>5000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 s="6">
        <f>Table1[[#This Row],[pledged]]/Table1[[#This Row],[goal]]</f>
        <v>1.0024500000000001</v>
      </c>
      <c r="Q3689" s="12">
        <f>Table1[[#This Row],[pledged]]/Table1[[#This Row],[backers_count]]</f>
        <v>200.49</v>
      </c>
      <c r="R3689" t="s">
        <v>8317</v>
      </c>
      <c r="S3689" t="s">
        <v>8318</v>
      </c>
      <c r="T3689" s="17">
        <f>(((Table1[[#This Row],[launched_at]]/60)/60)/24)+DATE(1970,1,1)</f>
        <v>41787.218229166669</v>
      </c>
      <c r="U3689" s="17">
        <f>(((Table1[[#This Row],[deadline]]/60)/60)/24)+DATE(1970,1,1)</f>
        <v>41817.218229166669</v>
      </c>
    </row>
    <row r="3690" spans="1:21">
      <c r="A3690">
        <v>3688</v>
      </c>
      <c r="B3690" s="3" t="s">
        <v>3685</v>
      </c>
      <c r="C3690" s="3" t="s">
        <v>7798</v>
      </c>
      <c r="D3690" t="str" cm="1">
        <f t="array" ref="D36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90">
        <v>3000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 s="6">
        <f>Table1[[#This Row],[pledged]]/Table1[[#This Row],[goal]]</f>
        <v>1.0916666666666666</v>
      </c>
      <c r="Q3690" s="12">
        <f>Table1[[#This Row],[pledged]]/Table1[[#This Row],[backers_count]]</f>
        <v>83.974358974358978</v>
      </c>
      <c r="R3690" t="s">
        <v>8317</v>
      </c>
      <c r="S3690" t="s">
        <v>8318</v>
      </c>
      <c r="T3690" s="17">
        <f>(((Table1[[#This Row],[launched_at]]/60)/60)/24)+DATE(1970,1,1)</f>
        <v>41829.787083333329</v>
      </c>
      <c r="U3690" s="17">
        <f>(((Table1[[#This Row],[deadline]]/60)/60)/24)+DATE(1970,1,1)</f>
        <v>41859.787083333329</v>
      </c>
    </row>
    <row r="3691" spans="1:21">
      <c r="A3691">
        <v>3689</v>
      </c>
      <c r="B3691" s="3" t="s">
        <v>3686</v>
      </c>
      <c r="C3691" s="3" t="s">
        <v>7799</v>
      </c>
      <c r="D3691" t="str" cm="1">
        <f t="array" ref="D36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91">
        <v>3000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 s="6">
        <f>Table1[[#This Row],[pledged]]/Table1[[#This Row],[goal]]</f>
        <v>1.1833333333333333</v>
      </c>
      <c r="Q3691" s="12">
        <f>Table1[[#This Row],[pledged]]/Table1[[#This Row],[backers_count]]</f>
        <v>57.258064516129032</v>
      </c>
      <c r="R3691" t="s">
        <v>8317</v>
      </c>
      <c r="S3691" t="s">
        <v>8318</v>
      </c>
      <c r="T3691" s="17">
        <f>(((Table1[[#This Row],[launched_at]]/60)/60)/24)+DATE(1970,1,1)</f>
        <v>42147.826840277776</v>
      </c>
      <c r="U3691" s="17">
        <f>(((Table1[[#This Row],[deadline]]/60)/60)/24)+DATE(1970,1,1)</f>
        <v>42176.934027777781</v>
      </c>
    </row>
    <row r="3692" spans="1:21">
      <c r="A3692">
        <v>3690</v>
      </c>
      <c r="B3692" s="3" t="s">
        <v>3687</v>
      </c>
      <c r="C3692" s="3" t="s">
        <v>7800</v>
      </c>
      <c r="D3692" t="str" cm="1">
        <f t="array" ref="D36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92">
        <v>1500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 s="6">
        <f>Table1[[#This Row],[pledged]]/Table1[[#This Row],[goal]]</f>
        <v>1.2</v>
      </c>
      <c r="Q3692" s="12">
        <f>Table1[[#This Row],[pledged]]/Table1[[#This Row],[backers_count]]</f>
        <v>58.064516129032256</v>
      </c>
      <c r="R3692" t="s">
        <v>8317</v>
      </c>
      <c r="S3692" t="s">
        <v>8318</v>
      </c>
      <c r="T3692" s="17">
        <f>(((Table1[[#This Row],[launched_at]]/60)/60)/24)+DATE(1970,1,1)</f>
        <v>41940.598182870373</v>
      </c>
      <c r="U3692" s="17">
        <f>(((Table1[[#This Row],[deadline]]/60)/60)/24)+DATE(1970,1,1)</f>
        <v>41970.639849537038</v>
      </c>
    </row>
    <row r="3693" spans="1:21">
      <c r="A3693">
        <v>3691</v>
      </c>
      <c r="B3693" s="3" t="s">
        <v>3688</v>
      </c>
      <c r="C3693" s="3" t="s">
        <v>7801</v>
      </c>
      <c r="D3693" t="str" cm="1">
        <f t="array" ref="D36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3693">
        <v>40000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 s="6">
        <f>Table1[[#This Row],[pledged]]/Table1[[#This Row],[goal]]</f>
        <v>1.2796000000000001</v>
      </c>
      <c r="Q3693" s="12">
        <f>Table1[[#This Row],[pledged]]/Table1[[#This Row],[backers_count]]</f>
        <v>186.80291970802921</v>
      </c>
      <c r="R3693" t="s">
        <v>8317</v>
      </c>
      <c r="S3693" t="s">
        <v>8318</v>
      </c>
      <c r="T3693" s="17">
        <f>(((Table1[[#This Row],[launched_at]]/60)/60)/24)+DATE(1970,1,1)</f>
        <v>42020.700567129628</v>
      </c>
      <c r="U3693" s="17">
        <f>(((Table1[[#This Row],[deadline]]/60)/60)/24)+DATE(1970,1,1)</f>
        <v>42065.207638888889</v>
      </c>
    </row>
    <row r="3694" spans="1:21">
      <c r="A3694">
        <v>3692</v>
      </c>
      <c r="B3694" s="3" t="s">
        <v>3689</v>
      </c>
      <c r="C3694" s="3" t="s">
        <v>7802</v>
      </c>
      <c r="D3694" t="str" cm="1">
        <f t="array" ref="D36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94">
        <v>1000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 s="6">
        <f>Table1[[#This Row],[pledged]]/Table1[[#This Row],[goal]]</f>
        <v>1.26</v>
      </c>
      <c r="Q3694" s="12">
        <f>Table1[[#This Row],[pledged]]/Table1[[#This Row],[backers_count]]</f>
        <v>74.117647058823536</v>
      </c>
      <c r="R3694" t="s">
        <v>8317</v>
      </c>
      <c r="S3694" t="s">
        <v>8318</v>
      </c>
      <c r="T3694" s="17">
        <f>(((Table1[[#This Row],[launched_at]]/60)/60)/24)+DATE(1970,1,1)</f>
        <v>41891.96503472222</v>
      </c>
      <c r="U3694" s="17">
        <f>(((Table1[[#This Row],[deadline]]/60)/60)/24)+DATE(1970,1,1)</f>
        <v>41901</v>
      </c>
    </row>
    <row r="3695" spans="1:21">
      <c r="A3695">
        <v>3693</v>
      </c>
      <c r="B3695" s="3" t="s">
        <v>3690</v>
      </c>
      <c r="C3695" s="3" t="s">
        <v>7803</v>
      </c>
      <c r="D3695" t="str" cm="1">
        <f t="array" ref="D36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695">
        <v>333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 s="6">
        <f>Table1[[#This Row],[pledged]]/Table1[[#This Row],[goal]]</f>
        <v>1.2912912912912913</v>
      </c>
      <c r="Q3695" s="12">
        <f>Table1[[#This Row],[pledged]]/Table1[[#This Row],[backers_count]]</f>
        <v>30.714285714285715</v>
      </c>
      <c r="R3695" t="s">
        <v>8317</v>
      </c>
      <c r="S3695" t="s">
        <v>8318</v>
      </c>
      <c r="T3695" s="17">
        <f>(((Table1[[#This Row],[launched_at]]/60)/60)/24)+DATE(1970,1,1)</f>
        <v>42309.191307870366</v>
      </c>
      <c r="U3695" s="17">
        <f>(((Table1[[#This Row],[deadline]]/60)/60)/24)+DATE(1970,1,1)</f>
        <v>42338.9375</v>
      </c>
    </row>
    <row r="3696" spans="1:21" ht="28.8">
      <c r="A3696">
        <v>3694</v>
      </c>
      <c r="B3696" s="3" t="s">
        <v>3691</v>
      </c>
      <c r="C3696" s="3" t="s">
        <v>7804</v>
      </c>
      <c r="D3696" t="str" cm="1">
        <f t="array" ref="D36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96">
        <v>3500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 s="6">
        <f>Table1[[#This Row],[pledged]]/Table1[[#This Row],[goal]]</f>
        <v>1.0742857142857143</v>
      </c>
      <c r="Q3696" s="12">
        <f>Table1[[#This Row],[pledged]]/Table1[[#This Row],[backers_count]]</f>
        <v>62.666666666666664</v>
      </c>
      <c r="R3696" t="s">
        <v>8317</v>
      </c>
      <c r="S3696" t="s">
        <v>8318</v>
      </c>
      <c r="T3696" s="17">
        <f>(((Table1[[#This Row],[launched_at]]/60)/60)/24)+DATE(1970,1,1)</f>
        <v>42490.133877314816</v>
      </c>
      <c r="U3696" s="17">
        <f>(((Table1[[#This Row],[deadline]]/60)/60)/24)+DATE(1970,1,1)</f>
        <v>42527.083333333328</v>
      </c>
    </row>
    <row r="3697" spans="1:21">
      <c r="A3697">
        <v>3695</v>
      </c>
      <c r="B3697" s="3" t="s">
        <v>3692</v>
      </c>
      <c r="C3697" s="3" t="s">
        <v>7805</v>
      </c>
      <c r="D3697" t="str" cm="1">
        <f t="array" ref="D36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97">
        <v>4000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 s="6">
        <f>Table1[[#This Row],[pledged]]/Table1[[#This Row],[goal]]</f>
        <v>1.00125</v>
      </c>
      <c r="Q3697" s="12">
        <f>Table1[[#This Row],[pledged]]/Table1[[#This Row],[backers_count]]</f>
        <v>121.36363636363636</v>
      </c>
      <c r="R3697" t="s">
        <v>8317</v>
      </c>
      <c r="S3697" t="s">
        <v>8318</v>
      </c>
      <c r="T3697" s="17">
        <f>(((Table1[[#This Row],[launched_at]]/60)/60)/24)+DATE(1970,1,1)</f>
        <v>41995.870486111111</v>
      </c>
      <c r="U3697" s="17">
        <f>(((Table1[[#This Row],[deadline]]/60)/60)/24)+DATE(1970,1,1)</f>
        <v>42015.870486111111</v>
      </c>
    </row>
    <row r="3698" spans="1:21">
      <c r="A3698">
        <v>3696</v>
      </c>
      <c r="B3698" s="3" t="s">
        <v>3693</v>
      </c>
      <c r="C3698" s="3" t="s">
        <v>7806</v>
      </c>
      <c r="D3698" t="str" cm="1">
        <f t="array" ref="D36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98">
        <v>2000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 s="6">
        <f>Table1[[#This Row],[pledged]]/Table1[[#This Row],[goal]]</f>
        <v>1.55</v>
      </c>
      <c r="Q3698" s="12">
        <f>Table1[[#This Row],[pledged]]/Table1[[#This Row],[backers_count]]</f>
        <v>39.743589743589745</v>
      </c>
      <c r="R3698" t="s">
        <v>8317</v>
      </c>
      <c r="S3698" t="s">
        <v>8318</v>
      </c>
      <c r="T3698" s="17">
        <f>(((Table1[[#This Row],[launched_at]]/60)/60)/24)+DATE(1970,1,1)</f>
        <v>41988.617083333331</v>
      </c>
      <c r="U3698" s="17">
        <f>(((Table1[[#This Row],[deadline]]/60)/60)/24)+DATE(1970,1,1)</f>
        <v>42048.617083333331</v>
      </c>
    </row>
    <row r="3699" spans="1:21">
      <c r="A3699">
        <v>3697</v>
      </c>
      <c r="B3699" s="3" t="s">
        <v>3694</v>
      </c>
      <c r="C3699" s="3" t="s">
        <v>7807</v>
      </c>
      <c r="D3699" t="str" cm="1">
        <f t="array" ref="D36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699">
        <v>2000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 s="6">
        <f>Table1[[#This Row],[pledged]]/Table1[[#This Row],[goal]]</f>
        <v>1.08</v>
      </c>
      <c r="Q3699" s="12">
        <f>Table1[[#This Row],[pledged]]/Table1[[#This Row],[backers_count]]</f>
        <v>72</v>
      </c>
      <c r="R3699" t="s">
        <v>8317</v>
      </c>
      <c r="S3699" t="s">
        <v>8318</v>
      </c>
      <c r="T3699" s="17">
        <f>(((Table1[[#This Row],[launched_at]]/60)/60)/24)+DATE(1970,1,1)</f>
        <v>42479.465833333335</v>
      </c>
      <c r="U3699" s="17">
        <f>(((Table1[[#This Row],[deadline]]/60)/60)/24)+DATE(1970,1,1)</f>
        <v>42500.465833333335</v>
      </c>
    </row>
    <row r="3700" spans="1:21">
      <c r="A3700">
        <v>3698</v>
      </c>
      <c r="B3700" s="3" t="s">
        <v>3695</v>
      </c>
      <c r="C3700" s="3" t="s">
        <v>7808</v>
      </c>
      <c r="D3700" t="str" cm="1">
        <f t="array" ref="D37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00">
        <v>5000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 s="6">
        <f>Table1[[#This Row],[pledged]]/Table1[[#This Row],[goal]]</f>
        <v>1.1052</v>
      </c>
      <c r="Q3700" s="12">
        <f>Table1[[#This Row],[pledged]]/Table1[[#This Row],[backers_count]]</f>
        <v>40.632352941176471</v>
      </c>
      <c r="R3700" t="s">
        <v>8317</v>
      </c>
      <c r="S3700" t="s">
        <v>8318</v>
      </c>
      <c r="T3700" s="17">
        <f>(((Table1[[#This Row],[launched_at]]/60)/60)/24)+DATE(1970,1,1)</f>
        <v>42401.806562500002</v>
      </c>
      <c r="U3700" s="17">
        <f>(((Table1[[#This Row],[deadline]]/60)/60)/24)+DATE(1970,1,1)</f>
        <v>42431.806562500002</v>
      </c>
    </row>
    <row r="3701" spans="1:21">
      <c r="A3701">
        <v>3699</v>
      </c>
      <c r="B3701" s="3" t="s">
        <v>3696</v>
      </c>
      <c r="C3701" s="3" t="s">
        <v>7809</v>
      </c>
      <c r="D3701" t="str" cm="1">
        <f t="array" ref="D37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01">
        <v>2500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 s="6">
        <f>Table1[[#This Row],[pledged]]/Table1[[#This Row],[goal]]</f>
        <v>1.008</v>
      </c>
      <c r="Q3701" s="12">
        <f>Table1[[#This Row],[pledged]]/Table1[[#This Row],[backers_count]]</f>
        <v>63</v>
      </c>
      <c r="R3701" t="s">
        <v>8317</v>
      </c>
      <c r="S3701" t="s">
        <v>8318</v>
      </c>
      <c r="T3701" s="17">
        <f>(((Table1[[#This Row],[launched_at]]/60)/60)/24)+DATE(1970,1,1)</f>
        <v>41897.602037037039</v>
      </c>
      <c r="U3701" s="17">
        <f>(((Table1[[#This Row],[deadline]]/60)/60)/24)+DATE(1970,1,1)</f>
        <v>41927.602037037039</v>
      </c>
    </row>
    <row r="3702" spans="1:21">
      <c r="A3702">
        <v>3700</v>
      </c>
      <c r="B3702" s="3" t="s">
        <v>3697</v>
      </c>
      <c r="C3702" s="3" t="s">
        <v>7810</v>
      </c>
      <c r="D3702" t="str" cm="1">
        <f t="array" ref="D37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02">
        <v>500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 s="6">
        <f>Table1[[#This Row],[pledged]]/Table1[[#This Row],[goal]]</f>
        <v>1.212</v>
      </c>
      <c r="Q3702" s="12">
        <f>Table1[[#This Row],[pledged]]/Table1[[#This Row],[backers_count]]</f>
        <v>33.666666666666664</v>
      </c>
      <c r="R3702" t="s">
        <v>8317</v>
      </c>
      <c r="S3702" t="s">
        <v>8318</v>
      </c>
      <c r="T3702" s="17">
        <f>(((Table1[[#This Row],[launched_at]]/60)/60)/24)+DATE(1970,1,1)</f>
        <v>41882.585648148146</v>
      </c>
      <c r="U3702" s="17">
        <f>(((Table1[[#This Row],[deadline]]/60)/60)/24)+DATE(1970,1,1)</f>
        <v>41912.666666666664</v>
      </c>
    </row>
    <row r="3703" spans="1:21">
      <c r="A3703">
        <v>3701</v>
      </c>
      <c r="B3703" s="3" t="s">
        <v>3698</v>
      </c>
      <c r="C3703" s="3" t="s">
        <v>7811</v>
      </c>
      <c r="D3703" t="str" cm="1">
        <f t="array" ref="D37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03">
        <v>1500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 s="6">
        <f>Table1[[#This Row],[pledged]]/Table1[[#This Row],[goal]]</f>
        <v>1.0033333333333334</v>
      </c>
      <c r="Q3703" s="12">
        <f>Table1[[#This Row],[pledged]]/Table1[[#This Row],[backers_count]]</f>
        <v>38.589743589743591</v>
      </c>
      <c r="R3703" t="s">
        <v>8317</v>
      </c>
      <c r="S3703" t="s">
        <v>8318</v>
      </c>
      <c r="T3703" s="17">
        <f>(((Table1[[#This Row],[launched_at]]/60)/60)/24)+DATE(1970,1,1)</f>
        <v>42129.541585648149</v>
      </c>
      <c r="U3703" s="17">
        <f>(((Table1[[#This Row],[deadline]]/60)/60)/24)+DATE(1970,1,1)</f>
        <v>42159.541585648149</v>
      </c>
    </row>
    <row r="3704" spans="1:21">
      <c r="A3704">
        <v>3702</v>
      </c>
      <c r="B3704" s="3" t="s">
        <v>3699</v>
      </c>
      <c r="C3704" s="3" t="s">
        <v>7812</v>
      </c>
      <c r="D3704" t="str" cm="1">
        <f t="array" ref="D37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04">
        <v>3000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 s="6">
        <f>Table1[[#This Row],[pledged]]/Table1[[#This Row],[goal]]</f>
        <v>1.0916666666666666</v>
      </c>
      <c r="Q3704" s="12">
        <f>Table1[[#This Row],[pledged]]/Table1[[#This Row],[backers_count]]</f>
        <v>155.95238095238096</v>
      </c>
      <c r="R3704" t="s">
        <v>8317</v>
      </c>
      <c r="S3704" t="s">
        <v>8318</v>
      </c>
      <c r="T3704" s="17">
        <f>(((Table1[[#This Row],[launched_at]]/60)/60)/24)+DATE(1970,1,1)</f>
        <v>42524.53800925926</v>
      </c>
      <c r="U3704" s="17">
        <f>(((Table1[[#This Row],[deadline]]/60)/60)/24)+DATE(1970,1,1)</f>
        <v>42561.957638888889</v>
      </c>
    </row>
    <row r="3705" spans="1:21">
      <c r="A3705">
        <v>3703</v>
      </c>
      <c r="B3705" s="3" t="s">
        <v>3700</v>
      </c>
      <c r="C3705" s="3" t="s">
        <v>7813</v>
      </c>
      <c r="D3705" t="str" cm="1">
        <f t="array" ref="D37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05">
        <v>1050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 s="6">
        <f>Table1[[#This Row],[pledged]]/Table1[[#This Row],[goal]]</f>
        <v>1.2342857142857142</v>
      </c>
      <c r="Q3705" s="12">
        <f>Table1[[#This Row],[pledged]]/Table1[[#This Row],[backers_count]]</f>
        <v>43.2</v>
      </c>
      <c r="R3705" t="s">
        <v>8317</v>
      </c>
      <c r="S3705" t="s">
        <v>8318</v>
      </c>
      <c r="T3705" s="17">
        <f>(((Table1[[#This Row],[launched_at]]/60)/60)/24)+DATE(1970,1,1)</f>
        <v>42556.504490740743</v>
      </c>
      <c r="U3705" s="17">
        <f>(((Table1[[#This Row],[deadline]]/60)/60)/24)+DATE(1970,1,1)</f>
        <v>42595.290972222225</v>
      </c>
    </row>
    <row r="3706" spans="1:21">
      <c r="A3706">
        <v>3704</v>
      </c>
      <c r="B3706" s="3" t="s">
        <v>3701</v>
      </c>
      <c r="C3706" s="3" t="s">
        <v>7814</v>
      </c>
      <c r="D3706" t="str" cm="1">
        <f t="array" ref="D37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06">
        <v>300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 s="6">
        <f>Table1[[#This Row],[pledged]]/Table1[[#This Row],[goal]]</f>
        <v>1.3633666666666666</v>
      </c>
      <c r="Q3706" s="12">
        <f>Table1[[#This Row],[pledged]]/Table1[[#This Row],[backers_count]]</f>
        <v>15.148518518518518</v>
      </c>
      <c r="R3706" t="s">
        <v>8317</v>
      </c>
      <c r="S3706" t="s">
        <v>8318</v>
      </c>
      <c r="T3706" s="17">
        <f>(((Table1[[#This Row],[launched_at]]/60)/60)/24)+DATE(1970,1,1)</f>
        <v>42461.689745370371</v>
      </c>
      <c r="U3706" s="17">
        <f>(((Table1[[#This Row],[deadline]]/60)/60)/24)+DATE(1970,1,1)</f>
        <v>42521.689745370371</v>
      </c>
    </row>
    <row r="3707" spans="1:21">
      <c r="A3707">
        <v>3705</v>
      </c>
      <c r="B3707" s="3" t="s">
        <v>3702</v>
      </c>
      <c r="C3707" s="3" t="s">
        <v>7815</v>
      </c>
      <c r="D3707" t="str" cm="1">
        <f t="array" ref="D37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07">
        <v>2827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 s="6">
        <f>Table1[[#This Row],[pledged]]/Table1[[#This Row],[goal]]</f>
        <v>1.0346657233816767</v>
      </c>
      <c r="Q3707" s="12">
        <f>Table1[[#This Row],[pledged]]/Table1[[#This Row],[backers_count]]</f>
        <v>83.571428571428569</v>
      </c>
      <c r="R3707" t="s">
        <v>8317</v>
      </c>
      <c r="S3707" t="s">
        <v>8318</v>
      </c>
      <c r="T3707" s="17">
        <f>(((Table1[[#This Row],[launched_at]]/60)/60)/24)+DATE(1970,1,1)</f>
        <v>41792.542986111112</v>
      </c>
      <c r="U3707" s="17">
        <f>(((Table1[[#This Row],[deadline]]/60)/60)/24)+DATE(1970,1,1)</f>
        <v>41813.75</v>
      </c>
    </row>
    <row r="3708" spans="1:21">
      <c r="A3708">
        <v>3706</v>
      </c>
      <c r="B3708" s="3" t="s">
        <v>3703</v>
      </c>
      <c r="C3708" s="3" t="s">
        <v>7816</v>
      </c>
      <c r="D3708" t="str" cm="1">
        <f t="array" ref="D37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08">
        <v>1500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 s="6">
        <f>Table1[[#This Row],[pledged]]/Table1[[#This Row],[goal]]</f>
        <v>1.2133333333333334</v>
      </c>
      <c r="Q3708" s="12">
        <f>Table1[[#This Row],[pledged]]/Table1[[#This Row],[backers_count]]</f>
        <v>140</v>
      </c>
      <c r="R3708" t="s">
        <v>8317</v>
      </c>
      <c r="S3708" t="s">
        <v>8318</v>
      </c>
      <c r="T3708" s="17">
        <f>(((Table1[[#This Row],[launched_at]]/60)/60)/24)+DATE(1970,1,1)</f>
        <v>41879.913761574076</v>
      </c>
      <c r="U3708" s="17">
        <f>(((Table1[[#This Row],[deadline]]/60)/60)/24)+DATE(1970,1,1)</f>
        <v>41894.913761574076</v>
      </c>
    </row>
    <row r="3709" spans="1:21">
      <c r="A3709">
        <v>3707</v>
      </c>
      <c r="B3709" s="3" t="s">
        <v>3704</v>
      </c>
      <c r="C3709" s="3" t="s">
        <v>7817</v>
      </c>
      <c r="D3709" t="str" cm="1">
        <f t="array" ref="D37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09">
        <v>1000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 s="6">
        <f>Table1[[#This Row],[pledged]]/Table1[[#This Row],[goal]]</f>
        <v>1.86</v>
      </c>
      <c r="Q3709" s="12">
        <f>Table1[[#This Row],[pledged]]/Table1[[#This Row],[backers_count]]</f>
        <v>80.869565217391298</v>
      </c>
      <c r="R3709" t="s">
        <v>8317</v>
      </c>
      <c r="S3709" t="s">
        <v>8318</v>
      </c>
      <c r="T3709" s="17">
        <f>(((Table1[[#This Row],[launched_at]]/60)/60)/24)+DATE(1970,1,1)</f>
        <v>42552.048356481479</v>
      </c>
      <c r="U3709" s="17">
        <f>(((Table1[[#This Row],[deadline]]/60)/60)/24)+DATE(1970,1,1)</f>
        <v>42573.226388888885</v>
      </c>
    </row>
    <row r="3710" spans="1:21">
      <c r="A3710">
        <v>3708</v>
      </c>
      <c r="B3710" s="3" t="s">
        <v>3705</v>
      </c>
      <c r="C3710" s="3" t="s">
        <v>7818</v>
      </c>
      <c r="D3710" t="str" cm="1">
        <f t="array" ref="D37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10">
        <v>700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 s="6">
        <f>Table1[[#This Row],[pledged]]/Table1[[#This Row],[goal]]</f>
        <v>3</v>
      </c>
      <c r="Q3710" s="12">
        <f>Table1[[#This Row],[pledged]]/Table1[[#This Row],[backers_count]]</f>
        <v>53.846153846153847</v>
      </c>
      <c r="R3710" t="s">
        <v>8317</v>
      </c>
      <c r="S3710" t="s">
        <v>8318</v>
      </c>
      <c r="T3710" s="17">
        <f>(((Table1[[#This Row],[launched_at]]/60)/60)/24)+DATE(1970,1,1)</f>
        <v>41810.142199074071</v>
      </c>
      <c r="U3710" s="17">
        <f>(((Table1[[#This Row],[deadline]]/60)/60)/24)+DATE(1970,1,1)</f>
        <v>41824.142199074071</v>
      </c>
    </row>
    <row r="3711" spans="1:21">
      <c r="A3711">
        <v>3709</v>
      </c>
      <c r="B3711" s="3" t="s">
        <v>3706</v>
      </c>
      <c r="C3711" s="3" t="s">
        <v>7819</v>
      </c>
      <c r="D3711" t="str" cm="1">
        <f t="array" ref="D37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11">
        <v>1000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 s="6">
        <f>Table1[[#This Row],[pledged]]/Table1[[#This Row],[goal]]</f>
        <v>1.0825</v>
      </c>
      <c r="Q3711" s="12">
        <f>Table1[[#This Row],[pledged]]/Table1[[#This Row],[backers_count]]</f>
        <v>30.928571428571427</v>
      </c>
      <c r="R3711" t="s">
        <v>8317</v>
      </c>
      <c r="S3711" t="s">
        <v>8318</v>
      </c>
      <c r="T3711" s="17">
        <f>(((Table1[[#This Row],[launched_at]]/60)/60)/24)+DATE(1970,1,1)</f>
        <v>41785.707708333335</v>
      </c>
      <c r="U3711" s="17">
        <f>(((Table1[[#This Row],[deadline]]/60)/60)/24)+DATE(1970,1,1)</f>
        <v>41815.707708333335</v>
      </c>
    </row>
    <row r="3712" spans="1:21">
      <c r="A3712">
        <v>3710</v>
      </c>
      <c r="B3712" s="3" t="s">
        <v>3707</v>
      </c>
      <c r="C3712" s="3" t="s">
        <v>7820</v>
      </c>
      <c r="D3712" t="str" cm="1">
        <f t="array" ref="D37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12">
        <v>1300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 s="6">
        <f>Table1[[#This Row],[pledged]]/Table1[[#This Row],[goal]]</f>
        <v>1.4115384615384616</v>
      </c>
      <c r="Q3712" s="12">
        <f>Table1[[#This Row],[pledged]]/Table1[[#This Row],[backers_count]]</f>
        <v>67.962962962962962</v>
      </c>
      <c r="R3712" t="s">
        <v>8317</v>
      </c>
      <c r="S3712" t="s">
        <v>8318</v>
      </c>
      <c r="T3712" s="17">
        <f>(((Table1[[#This Row],[launched_at]]/60)/60)/24)+DATE(1970,1,1)</f>
        <v>42072.576249999998</v>
      </c>
      <c r="U3712" s="17">
        <f>(((Table1[[#This Row],[deadline]]/60)/60)/24)+DATE(1970,1,1)</f>
        <v>42097.576249999998</v>
      </c>
    </row>
    <row r="3713" spans="1:21">
      <c r="A3713">
        <v>3711</v>
      </c>
      <c r="B3713" s="3" t="s">
        <v>3708</v>
      </c>
      <c r="C3713" s="3" t="s">
        <v>7821</v>
      </c>
      <c r="D3713" t="str" cm="1">
        <f t="array" ref="D37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13">
        <v>500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 s="6">
        <f>Table1[[#This Row],[pledged]]/Table1[[#This Row],[goal]]</f>
        <v>1.1399999999999999</v>
      </c>
      <c r="Q3713" s="12">
        <f>Table1[[#This Row],[pledged]]/Table1[[#This Row],[backers_count]]</f>
        <v>27.142857142857142</v>
      </c>
      <c r="R3713" t="s">
        <v>8317</v>
      </c>
      <c r="S3713" t="s">
        <v>8318</v>
      </c>
      <c r="T3713" s="17">
        <f>(((Table1[[#This Row],[launched_at]]/60)/60)/24)+DATE(1970,1,1)</f>
        <v>41779.724224537036</v>
      </c>
      <c r="U3713" s="17">
        <f>(((Table1[[#This Row],[deadline]]/60)/60)/24)+DATE(1970,1,1)</f>
        <v>41805.666666666664</v>
      </c>
    </row>
    <row r="3714" spans="1:21">
      <c r="A3714">
        <v>3712</v>
      </c>
      <c r="B3714" s="3" t="s">
        <v>3709</v>
      </c>
      <c r="C3714" s="3" t="s">
        <v>7822</v>
      </c>
      <c r="D3714" t="str" cm="1">
        <f t="array" ref="D37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14">
        <v>7500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 s="6">
        <f>Table1[[#This Row],[pledged]]/Table1[[#This Row],[goal]]</f>
        <v>1.5373333333333334</v>
      </c>
      <c r="Q3714" s="12">
        <f>Table1[[#This Row],[pledged]]/Table1[[#This Row],[backers_count]]</f>
        <v>110.86538461538461</v>
      </c>
      <c r="R3714" t="s">
        <v>8317</v>
      </c>
      <c r="S3714" t="s">
        <v>8318</v>
      </c>
      <c r="T3714" s="17">
        <f>(((Table1[[#This Row],[launched_at]]/60)/60)/24)+DATE(1970,1,1)</f>
        <v>42134.172071759262</v>
      </c>
      <c r="U3714" s="17">
        <f>(((Table1[[#This Row],[deadline]]/60)/60)/24)+DATE(1970,1,1)</f>
        <v>42155.290972222225</v>
      </c>
    </row>
    <row r="3715" spans="1:21">
      <c r="A3715">
        <v>3713</v>
      </c>
      <c r="B3715" s="3" t="s">
        <v>3710</v>
      </c>
      <c r="C3715" s="3" t="s">
        <v>7823</v>
      </c>
      <c r="D3715" t="str" cm="1">
        <f t="array" ref="D37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15">
        <v>2000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 s="6">
        <f>Table1[[#This Row],[pledged]]/Table1[[#This Row],[goal]]</f>
        <v>1.0149999999999999</v>
      </c>
      <c r="Q3715" s="12">
        <f>Table1[[#This Row],[pledged]]/Table1[[#This Row],[backers_count]]</f>
        <v>106.84210526315789</v>
      </c>
      <c r="R3715" t="s">
        <v>8317</v>
      </c>
      <c r="S3715" t="s">
        <v>8318</v>
      </c>
      <c r="T3715" s="17">
        <f>(((Table1[[#This Row],[launched_at]]/60)/60)/24)+DATE(1970,1,1)</f>
        <v>42505.738032407404</v>
      </c>
      <c r="U3715" s="17">
        <f>(((Table1[[#This Row],[deadline]]/60)/60)/24)+DATE(1970,1,1)</f>
        <v>42525.738032407404</v>
      </c>
    </row>
    <row r="3716" spans="1:21">
      <c r="A3716">
        <v>3714</v>
      </c>
      <c r="B3716" s="3" t="s">
        <v>3711</v>
      </c>
      <c r="C3716" s="3" t="s">
        <v>7824</v>
      </c>
      <c r="D3716" t="str" cm="1">
        <f t="array" ref="D37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716">
        <v>10000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 s="6">
        <f>Table1[[#This Row],[pledged]]/Table1[[#This Row],[goal]]</f>
        <v>1.0235000000000001</v>
      </c>
      <c r="Q3716" s="12">
        <f>Table1[[#This Row],[pledged]]/Table1[[#This Row],[backers_count]]</f>
        <v>105.51546391752578</v>
      </c>
      <c r="R3716" t="s">
        <v>8317</v>
      </c>
      <c r="S3716" t="s">
        <v>8318</v>
      </c>
      <c r="T3716" s="17">
        <f>(((Table1[[#This Row],[launched_at]]/60)/60)/24)+DATE(1970,1,1)</f>
        <v>42118.556331018524</v>
      </c>
      <c r="U3716" s="17">
        <f>(((Table1[[#This Row],[deadline]]/60)/60)/24)+DATE(1970,1,1)</f>
        <v>42150.165972222225</v>
      </c>
    </row>
    <row r="3717" spans="1:21">
      <c r="A3717">
        <v>3715</v>
      </c>
      <c r="B3717" s="3" t="s">
        <v>3712</v>
      </c>
      <c r="C3717" s="3" t="s">
        <v>7825</v>
      </c>
      <c r="D3717" t="str" cm="1">
        <f t="array" ref="D37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17">
        <v>3500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 s="6">
        <f>Table1[[#This Row],[pledged]]/Table1[[#This Row],[goal]]</f>
        <v>1.0257142857142858</v>
      </c>
      <c r="Q3717" s="12">
        <f>Table1[[#This Row],[pledged]]/Table1[[#This Row],[backers_count]]</f>
        <v>132.96296296296296</v>
      </c>
      <c r="R3717" t="s">
        <v>8317</v>
      </c>
      <c r="S3717" t="s">
        <v>8318</v>
      </c>
      <c r="T3717" s="17">
        <f>(((Table1[[#This Row],[launched_at]]/60)/60)/24)+DATE(1970,1,1)</f>
        <v>42036.995590277773</v>
      </c>
      <c r="U3717" s="17">
        <f>(((Table1[[#This Row],[deadline]]/60)/60)/24)+DATE(1970,1,1)</f>
        <v>42094.536111111112</v>
      </c>
    </row>
    <row r="3718" spans="1:21">
      <c r="A3718">
        <v>3716</v>
      </c>
      <c r="B3718" s="3" t="s">
        <v>3713</v>
      </c>
      <c r="C3718" s="3" t="s">
        <v>7826</v>
      </c>
      <c r="D3718" t="str" cm="1">
        <f t="array" ref="D37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18">
        <v>800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 s="6">
        <f>Table1[[#This Row],[pledged]]/Table1[[#This Row],[goal]]</f>
        <v>1.5575000000000001</v>
      </c>
      <c r="Q3718" s="12">
        <f>Table1[[#This Row],[pledged]]/Table1[[#This Row],[backers_count]]</f>
        <v>51.916666666666664</v>
      </c>
      <c r="R3718" t="s">
        <v>8317</v>
      </c>
      <c r="S3718" t="s">
        <v>8318</v>
      </c>
      <c r="T3718" s="17">
        <f>(((Table1[[#This Row],[launched_at]]/60)/60)/24)+DATE(1970,1,1)</f>
        <v>42360.887835648144</v>
      </c>
      <c r="U3718" s="17">
        <f>(((Table1[[#This Row],[deadline]]/60)/60)/24)+DATE(1970,1,1)</f>
        <v>42390.887835648144</v>
      </c>
    </row>
    <row r="3719" spans="1:21">
      <c r="A3719">
        <v>3717</v>
      </c>
      <c r="B3719" s="3" t="s">
        <v>3714</v>
      </c>
      <c r="C3719" s="3" t="s">
        <v>7827</v>
      </c>
      <c r="D3719" t="str" cm="1">
        <f t="array" ref="D37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19">
        <v>4000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 s="6">
        <f>Table1[[#This Row],[pledged]]/Table1[[#This Row],[goal]]</f>
        <v>1.0075000000000001</v>
      </c>
      <c r="Q3719" s="12">
        <f>Table1[[#This Row],[pledged]]/Table1[[#This Row],[backers_count]]</f>
        <v>310</v>
      </c>
      <c r="R3719" t="s">
        <v>8317</v>
      </c>
      <c r="S3719" t="s">
        <v>8318</v>
      </c>
      <c r="T3719" s="17">
        <f>(((Table1[[#This Row],[launched_at]]/60)/60)/24)+DATE(1970,1,1)</f>
        <v>42102.866307870368</v>
      </c>
      <c r="U3719" s="17">
        <f>(((Table1[[#This Row],[deadline]]/60)/60)/24)+DATE(1970,1,1)</f>
        <v>42133.866307870368</v>
      </c>
    </row>
    <row r="3720" spans="1:21">
      <c r="A3720">
        <v>3718</v>
      </c>
      <c r="B3720" s="3" t="s">
        <v>3715</v>
      </c>
      <c r="C3720" s="3" t="s">
        <v>7828</v>
      </c>
      <c r="D3720" t="str" cm="1">
        <f t="array" ref="D37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20">
        <v>500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 s="6">
        <f>Table1[[#This Row],[pledged]]/Table1[[#This Row],[goal]]</f>
        <v>2.3940000000000001</v>
      </c>
      <c r="Q3720" s="12">
        <f>Table1[[#This Row],[pledged]]/Table1[[#This Row],[backers_count]]</f>
        <v>26.021739130434781</v>
      </c>
      <c r="R3720" t="s">
        <v>8317</v>
      </c>
      <c r="S3720" t="s">
        <v>8318</v>
      </c>
      <c r="T3720" s="17">
        <f>(((Table1[[#This Row],[launched_at]]/60)/60)/24)+DATE(1970,1,1)</f>
        <v>42032.716145833328</v>
      </c>
      <c r="U3720" s="17">
        <f>(((Table1[[#This Row],[deadline]]/60)/60)/24)+DATE(1970,1,1)</f>
        <v>42062.716145833328</v>
      </c>
    </row>
    <row r="3721" spans="1:21">
      <c r="A3721">
        <v>3719</v>
      </c>
      <c r="B3721" s="3" t="s">
        <v>3716</v>
      </c>
      <c r="C3721" s="3" t="s">
        <v>7829</v>
      </c>
      <c r="D3721" t="str" cm="1">
        <f t="array" ref="D37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21">
        <v>200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 s="6">
        <f>Table1[[#This Row],[pledged]]/Table1[[#This Row],[goal]]</f>
        <v>2.1</v>
      </c>
      <c r="Q3721" s="12">
        <f>Table1[[#This Row],[pledged]]/Table1[[#This Row],[backers_count]]</f>
        <v>105</v>
      </c>
      <c r="R3721" t="s">
        <v>8317</v>
      </c>
      <c r="S3721" t="s">
        <v>8318</v>
      </c>
      <c r="T3721" s="17">
        <f>(((Table1[[#This Row],[launched_at]]/60)/60)/24)+DATE(1970,1,1)</f>
        <v>42147.729930555557</v>
      </c>
      <c r="U3721" s="17">
        <f>(((Table1[[#This Row],[deadline]]/60)/60)/24)+DATE(1970,1,1)</f>
        <v>42177.729930555557</v>
      </c>
    </row>
    <row r="3722" spans="1:21">
      <c r="A3722">
        <v>3720</v>
      </c>
      <c r="B3722" s="3" t="s">
        <v>3717</v>
      </c>
      <c r="C3722" s="3" t="s">
        <v>7830</v>
      </c>
      <c r="D3722" t="str" cm="1">
        <f t="array" ref="D37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22">
        <v>3300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 s="6">
        <f>Table1[[#This Row],[pledged]]/Table1[[#This Row],[goal]]</f>
        <v>1.0451515151515152</v>
      </c>
      <c r="Q3722" s="12">
        <f>Table1[[#This Row],[pledged]]/Table1[[#This Row],[backers_count]]</f>
        <v>86.224999999999994</v>
      </c>
      <c r="R3722" t="s">
        <v>8317</v>
      </c>
      <c r="S3722" t="s">
        <v>8318</v>
      </c>
      <c r="T3722" s="17">
        <f>(((Table1[[#This Row],[launched_at]]/60)/60)/24)+DATE(1970,1,1)</f>
        <v>42165.993125000001</v>
      </c>
      <c r="U3722" s="17">
        <f>(((Table1[[#This Row],[deadline]]/60)/60)/24)+DATE(1970,1,1)</f>
        <v>42187.993125000001</v>
      </c>
    </row>
    <row r="3723" spans="1:21">
      <c r="A3723">
        <v>3721</v>
      </c>
      <c r="B3723" s="3" t="s">
        <v>3718</v>
      </c>
      <c r="C3723" s="3" t="s">
        <v>7831</v>
      </c>
      <c r="D3723" t="str" cm="1">
        <f t="array" ref="D37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23">
        <v>5000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 s="6">
        <f>Table1[[#This Row],[pledged]]/Table1[[#This Row],[goal]]</f>
        <v>1.008</v>
      </c>
      <c r="Q3723" s="12">
        <f>Table1[[#This Row],[pledged]]/Table1[[#This Row],[backers_count]]</f>
        <v>114.54545454545455</v>
      </c>
      <c r="R3723" t="s">
        <v>8317</v>
      </c>
      <c r="S3723" t="s">
        <v>8318</v>
      </c>
      <c r="T3723" s="17">
        <f>(((Table1[[#This Row],[launched_at]]/60)/60)/24)+DATE(1970,1,1)</f>
        <v>41927.936157407406</v>
      </c>
      <c r="U3723" s="17">
        <f>(((Table1[[#This Row],[deadline]]/60)/60)/24)+DATE(1970,1,1)</f>
        <v>41948.977824074071</v>
      </c>
    </row>
    <row r="3724" spans="1:21">
      <c r="A3724">
        <v>3722</v>
      </c>
      <c r="B3724" s="3" t="s">
        <v>3719</v>
      </c>
      <c r="C3724" s="3" t="s">
        <v>7832</v>
      </c>
      <c r="D3724" t="str" cm="1">
        <f t="array" ref="D37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24">
        <v>1500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 s="6">
        <f>Table1[[#This Row],[pledged]]/Table1[[#This Row],[goal]]</f>
        <v>1.1120000000000001</v>
      </c>
      <c r="Q3724" s="12">
        <f>Table1[[#This Row],[pledged]]/Table1[[#This Row],[backers_count]]</f>
        <v>47.657142857142858</v>
      </c>
      <c r="R3724" t="s">
        <v>8317</v>
      </c>
      <c r="S3724" t="s">
        <v>8318</v>
      </c>
      <c r="T3724" s="17">
        <f>(((Table1[[#This Row],[launched_at]]/60)/60)/24)+DATE(1970,1,1)</f>
        <v>42381.671840277777</v>
      </c>
      <c r="U3724" s="17">
        <f>(((Table1[[#This Row],[deadline]]/60)/60)/24)+DATE(1970,1,1)</f>
        <v>42411.957638888889</v>
      </c>
    </row>
    <row r="3725" spans="1:21">
      <c r="A3725">
        <v>3723</v>
      </c>
      <c r="B3725" s="3" t="s">
        <v>3720</v>
      </c>
      <c r="C3725" s="3" t="s">
        <v>7833</v>
      </c>
      <c r="D3725" t="str" cm="1">
        <f t="array" ref="D37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25">
        <v>4500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 s="6">
        <f>Table1[[#This Row],[pledged]]/Table1[[#This Row],[goal]]</f>
        <v>1.0204444444444445</v>
      </c>
      <c r="Q3725" s="12">
        <f>Table1[[#This Row],[pledged]]/Table1[[#This Row],[backers_count]]</f>
        <v>72.888888888888886</v>
      </c>
      <c r="R3725" t="s">
        <v>8317</v>
      </c>
      <c r="S3725" t="s">
        <v>8318</v>
      </c>
      <c r="T3725" s="17">
        <f>(((Table1[[#This Row],[launched_at]]/60)/60)/24)+DATE(1970,1,1)</f>
        <v>41943.753032407411</v>
      </c>
      <c r="U3725" s="17">
        <f>(((Table1[[#This Row],[deadline]]/60)/60)/24)+DATE(1970,1,1)</f>
        <v>41973.794699074075</v>
      </c>
    </row>
    <row r="3726" spans="1:21">
      <c r="A3726">
        <v>3724</v>
      </c>
      <c r="B3726" s="3" t="s">
        <v>3721</v>
      </c>
      <c r="C3726" s="3" t="s">
        <v>7834</v>
      </c>
      <c r="D3726" t="str" cm="1">
        <f t="array" ref="D37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26">
        <v>4300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 s="6">
        <f>Table1[[#This Row],[pledged]]/Table1[[#This Row],[goal]]</f>
        <v>1.0254767441860466</v>
      </c>
      <c r="Q3726" s="12">
        <f>Table1[[#This Row],[pledged]]/Table1[[#This Row],[backers_count]]</f>
        <v>49.545505617977533</v>
      </c>
      <c r="R3726" t="s">
        <v>8317</v>
      </c>
      <c r="S3726" t="s">
        <v>8318</v>
      </c>
      <c r="T3726" s="17">
        <f>(((Table1[[#This Row],[launched_at]]/60)/60)/24)+DATE(1970,1,1)</f>
        <v>42465.491435185191</v>
      </c>
      <c r="U3726" s="17">
        <f>(((Table1[[#This Row],[deadline]]/60)/60)/24)+DATE(1970,1,1)</f>
        <v>42494.958333333328</v>
      </c>
    </row>
    <row r="3727" spans="1:21">
      <c r="A3727">
        <v>3725</v>
      </c>
      <c r="B3727" s="3" t="s">
        <v>3722</v>
      </c>
      <c r="C3727" s="3" t="s">
        <v>7835</v>
      </c>
      <c r="D3727" t="str" cm="1">
        <f t="array" ref="D37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27">
        <v>300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 s="6">
        <f>Table1[[#This Row],[pledged]]/Table1[[#This Row],[goal]]</f>
        <v>1.27</v>
      </c>
      <c r="Q3727" s="12">
        <f>Table1[[#This Row],[pledged]]/Table1[[#This Row],[backers_count]]</f>
        <v>25.4</v>
      </c>
      <c r="R3727" t="s">
        <v>8317</v>
      </c>
      <c r="S3727" t="s">
        <v>8318</v>
      </c>
      <c r="T3727" s="17">
        <f>(((Table1[[#This Row],[launched_at]]/60)/60)/24)+DATE(1970,1,1)</f>
        <v>42401.945219907408</v>
      </c>
      <c r="U3727" s="17">
        <f>(((Table1[[#This Row],[deadline]]/60)/60)/24)+DATE(1970,1,1)</f>
        <v>42418.895833333328</v>
      </c>
    </row>
    <row r="3728" spans="1:21">
      <c r="A3728">
        <v>3726</v>
      </c>
      <c r="B3728" s="3" t="s">
        <v>3723</v>
      </c>
      <c r="C3728" s="3" t="s">
        <v>7836</v>
      </c>
      <c r="D3728" t="str" cm="1">
        <f t="array" ref="D37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28">
        <v>850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 s="6">
        <f>Table1[[#This Row],[pledged]]/Table1[[#This Row],[goal]]</f>
        <v>3.3870588235294119</v>
      </c>
      <c r="Q3728" s="12">
        <f>Table1[[#This Row],[pledged]]/Table1[[#This Row],[backers_count]]</f>
        <v>62.586956521739133</v>
      </c>
      <c r="R3728" t="s">
        <v>8317</v>
      </c>
      <c r="S3728" t="s">
        <v>8318</v>
      </c>
      <c r="T3728" s="17">
        <f>(((Table1[[#This Row],[launched_at]]/60)/60)/24)+DATE(1970,1,1)</f>
        <v>42462.140868055561</v>
      </c>
      <c r="U3728" s="17">
        <f>(((Table1[[#This Row],[deadline]]/60)/60)/24)+DATE(1970,1,1)</f>
        <v>42489.875</v>
      </c>
    </row>
    <row r="3729" spans="1:21">
      <c r="A3729">
        <v>3727</v>
      </c>
      <c r="B3729" s="3" t="s">
        <v>3724</v>
      </c>
      <c r="C3729" s="3" t="s">
        <v>7837</v>
      </c>
      <c r="D3729" t="str" cm="1">
        <f t="array" ref="D37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29">
        <v>2000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 s="6">
        <f>Table1[[#This Row],[pledged]]/Table1[[#This Row],[goal]]</f>
        <v>1.0075000000000001</v>
      </c>
      <c r="Q3729" s="12">
        <f>Table1[[#This Row],[pledged]]/Table1[[#This Row],[backers_count]]</f>
        <v>61.060606060606062</v>
      </c>
      <c r="R3729" t="s">
        <v>8317</v>
      </c>
      <c r="S3729" t="s">
        <v>8318</v>
      </c>
      <c r="T3729" s="17">
        <f>(((Table1[[#This Row],[launched_at]]/60)/60)/24)+DATE(1970,1,1)</f>
        <v>42632.348310185189</v>
      </c>
      <c r="U3729" s="17">
        <f>(((Table1[[#This Row],[deadline]]/60)/60)/24)+DATE(1970,1,1)</f>
        <v>42663.204861111109</v>
      </c>
    </row>
    <row r="3730" spans="1:21">
      <c r="A3730">
        <v>3728</v>
      </c>
      <c r="B3730" s="3" t="s">
        <v>3725</v>
      </c>
      <c r="C3730" s="3" t="s">
        <v>7838</v>
      </c>
      <c r="D3730" t="str" cm="1">
        <f t="array" ref="D37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730">
        <v>20000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 s="6">
        <f>Table1[[#This Row],[pledged]]/Table1[[#This Row],[goal]]</f>
        <v>9.3100000000000002E-2</v>
      </c>
      <c r="Q3730" s="12">
        <f>Table1[[#This Row],[pledged]]/Table1[[#This Row],[backers_count]]</f>
        <v>60.064516129032256</v>
      </c>
      <c r="R3730" t="s">
        <v>8317</v>
      </c>
      <c r="S3730" t="s">
        <v>8318</v>
      </c>
      <c r="T3730" s="17">
        <f>(((Table1[[#This Row],[launched_at]]/60)/60)/24)+DATE(1970,1,1)</f>
        <v>42205.171018518522</v>
      </c>
      <c r="U3730" s="17">
        <f>(((Table1[[#This Row],[deadline]]/60)/60)/24)+DATE(1970,1,1)</f>
        <v>42235.171018518522</v>
      </c>
    </row>
    <row r="3731" spans="1:21">
      <c r="A3731">
        <v>3729</v>
      </c>
      <c r="B3731" s="3" t="s">
        <v>3726</v>
      </c>
      <c r="C3731" s="3" t="s">
        <v>7839</v>
      </c>
      <c r="D3731" t="str" cm="1">
        <f t="array" ref="D37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31">
        <v>5000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 s="6">
        <f>Table1[[#This Row],[pledged]]/Table1[[#This Row],[goal]]</f>
        <v>7.2400000000000006E-2</v>
      </c>
      <c r="Q3731" s="12">
        <f>Table1[[#This Row],[pledged]]/Table1[[#This Row],[backers_count]]</f>
        <v>72.400000000000006</v>
      </c>
      <c r="R3731" t="s">
        <v>8317</v>
      </c>
      <c r="S3731" t="s">
        <v>8318</v>
      </c>
      <c r="T3731" s="17">
        <f>(((Table1[[#This Row],[launched_at]]/60)/60)/24)+DATE(1970,1,1)</f>
        <v>42041.205000000002</v>
      </c>
      <c r="U3731" s="17">
        <f>(((Table1[[#This Row],[deadline]]/60)/60)/24)+DATE(1970,1,1)</f>
        <v>42086.16333333333</v>
      </c>
    </row>
    <row r="3732" spans="1:21">
      <c r="A3732">
        <v>3730</v>
      </c>
      <c r="B3732" s="3" t="s">
        <v>3727</v>
      </c>
      <c r="C3732" s="3" t="s">
        <v>7840</v>
      </c>
      <c r="D3732" t="str" cm="1">
        <f t="array" ref="D37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32">
        <v>1000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 s="6">
        <f>Table1[[#This Row],[pledged]]/Table1[[#This Row],[goal]]</f>
        <v>0.1</v>
      </c>
      <c r="Q3732" s="12">
        <f>Table1[[#This Row],[pledged]]/Table1[[#This Row],[backers_count]]</f>
        <v>100</v>
      </c>
      <c r="R3732" t="s">
        <v>8317</v>
      </c>
      <c r="S3732" t="s">
        <v>8318</v>
      </c>
      <c r="T3732" s="17">
        <f>(((Table1[[#This Row],[launched_at]]/60)/60)/24)+DATE(1970,1,1)</f>
        <v>42203.677766203706</v>
      </c>
      <c r="U3732" s="17">
        <f>(((Table1[[#This Row],[deadline]]/60)/60)/24)+DATE(1970,1,1)</f>
        <v>42233.677766203706</v>
      </c>
    </row>
    <row r="3733" spans="1:21">
      <c r="A3733">
        <v>3731</v>
      </c>
      <c r="B3733" s="3" t="s">
        <v>3728</v>
      </c>
      <c r="C3733" s="3" t="s">
        <v>7841</v>
      </c>
      <c r="D3733" t="str" cm="1">
        <f t="array" ref="D37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33">
        <v>5500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 s="6">
        <f>Table1[[#This Row],[pledged]]/Table1[[#This Row],[goal]]</f>
        <v>0.11272727272727273</v>
      </c>
      <c r="Q3733" s="12">
        <f>Table1[[#This Row],[pledged]]/Table1[[#This Row],[backers_count]]</f>
        <v>51.666666666666664</v>
      </c>
      <c r="R3733" t="s">
        <v>8317</v>
      </c>
      <c r="S3733" t="s">
        <v>8318</v>
      </c>
      <c r="T3733" s="17">
        <f>(((Table1[[#This Row],[launched_at]]/60)/60)/24)+DATE(1970,1,1)</f>
        <v>41983.752847222218</v>
      </c>
      <c r="U3733" s="17">
        <f>(((Table1[[#This Row],[deadline]]/60)/60)/24)+DATE(1970,1,1)</f>
        <v>42014.140972222223</v>
      </c>
    </row>
    <row r="3734" spans="1:21">
      <c r="A3734">
        <v>3732</v>
      </c>
      <c r="B3734" s="3" t="s">
        <v>3729</v>
      </c>
      <c r="C3734" s="3" t="s">
        <v>7842</v>
      </c>
      <c r="D3734" t="str" cm="1">
        <f t="array" ref="D37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34">
        <v>850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 s="6">
        <f>Table1[[#This Row],[pledged]]/Table1[[#This Row],[goal]]</f>
        <v>0.15411764705882353</v>
      </c>
      <c r="Q3734" s="12">
        <f>Table1[[#This Row],[pledged]]/Table1[[#This Row],[backers_count]]</f>
        <v>32.75</v>
      </c>
      <c r="R3734" t="s">
        <v>8317</v>
      </c>
      <c r="S3734" t="s">
        <v>8318</v>
      </c>
      <c r="T3734" s="17">
        <f>(((Table1[[#This Row],[launched_at]]/60)/60)/24)+DATE(1970,1,1)</f>
        <v>41968.677465277782</v>
      </c>
      <c r="U3734" s="17">
        <f>(((Table1[[#This Row],[deadline]]/60)/60)/24)+DATE(1970,1,1)</f>
        <v>42028.5</v>
      </c>
    </row>
    <row r="3735" spans="1:21">
      <c r="A3735">
        <v>3733</v>
      </c>
      <c r="B3735" s="3" t="s">
        <v>3730</v>
      </c>
      <c r="C3735" s="3" t="s">
        <v>7843</v>
      </c>
      <c r="D3735" t="str" cm="1">
        <f t="array" ref="D37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35">
        <v>1500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s="6">
        <f>Table1[[#This Row],[pledged]]/Table1[[#This Row],[goal]]</f>
        <v>0</v>
      </c>
      <c r="Q3735" s="12" t="e">
        <f>Table1[[#This Row],[pledged]]/Table1[[#This Row],[backers_count]]</f>
        <v>#DIV/0!</v>
      </c>
      <c r="R3735" t="s">
        <v>8317</v>
      </c>
      <c r="S3735" t="s">
        <v>8318</v>
      </c>
      <c r="T3735" s="17">
        <f>(((Table1[[#This Row],[launched_at]]/60)/60)/24)+DATE(1970,1,1)</f>
        <v>42103.024398148147</v>
      </c>
      <c r="U3735" s="17">
        <f>(((Table1[[#This Row],[deadline]]/60)/60)/24)+DATE(1970,1,1)</f>
        <v>42112.9375</v>
      </c>
    </row>
    <row r="3736" spans="1:21">
      <c r="A3736">
        <v>3734</v>
      </c>
      <c r="B3736" s="3" t="s">
        <v>3731</v>
      </c>
      <c r="C3736" s="3" t="s">
        <v>7844</v>
      </c>
      <c r="D3736" t="str" cm="1">
        <f t="array" ref="D37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36">
        <v>1500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 s="6">
        <f>Table1[[#This Row],[pledged]]/Table1[[#This Row],[goal]]</f>
        <v>0.28466666666666668</v>
      </c>
      <c r="Q3736" s="12">
        <f>Table1[[#This Row],[pledged]]/Table1[[#This Row],[backers_count]]</f>
        <v>61</v>
      </c>
      <c r="R3736" t="s">
        <v>8317</v>
      </c>
      <c r="S3736" t="s">
        <v>8318</v>
      </c>
      <c r="T3736" s="17">
        <f>(((Table1[[#This Row],[launched_at]]/60)/60)/24)+DATE(1970,1,1)</f>
        <v>42089.901574074072</v>
      </c>
      <c r="U3736" s="17">
        <f>(((Table1[[#This Row],[deadline]]/60)/60)/24)+DATE(1970,1,1)</f>
        <v>42149.901574074072</v>
      </c>
    </row>
    <row r="3737" spans="1:21">
      <c r="A3737">
        <v>3735</v>
      </c>
      <c r="B3737" s="3" t="s">
        <v>3732</v>
      </c>
      <c r="C3737" s="3" t="s">
        <v>7845</v>
      </c>
      <c r="D3737" t="str" cm="1">
        <f t="array" ref="D37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37">
        <v>150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 s="6">
        <f>Table1[[#This Row],[pledged]]/Table1[[#This Row],[goal]]</f>
        <v>0.13333333333333333</v>
      </c>
      <c r="Q3737" s="12">
        <f>Table1[[#This Row],[pledged]]/Table1[[#This Row],[backers_count]]</f>
        <v>10</v>
      </c>
      <c r="R3737" t="s">
        <v>8317</v>
      </c>
      <c r="S3737" t="s">
        <v>8318</v>
      </c>
      <c r="T3737" s="17">
        <f>(((Table1[[#This Row],[launched_at]]/60)/60)/24)+DATE(1970,1,1)</f>
        <v>42122.693159722221</v>
      </c>
      <c r="U3737" s="17">
        <f>(((Table1[[#This Row],[deadline]]/60)/60)/24)+DATE(1970,1,1)</f>
        <v>42152.693159722221</v>
      </c>
    </row>
    <row r="3738" spans="1:21">
      <c r="A3738">
        <v>3736</v>
      </c>
      <c r="B3738" s="3" t="s">
        <v>3733</v>
      </c>
      <c r="C3738" s="3" t="s">
        <v>7846</v>
      </c>
      <c r="D3738" t="str" cm="1">
        <f t="array" ref="D37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38">
        <v>1500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 s="6">
        <f>Table1[[#This Row],[pledged]]/Table1[[#This Row],[goal]]</f>
        <v>6.6666666666666671E-3</v>
      </c>
      <c r="Q3738" s="12">
        <f>Table1[[#This Row],[pledged]]/Table1[[#This Row],[backers_count]]</f>
        <v>10</v>
      </c>
      <c r="R3738" t="s">
        <v>8317</v>
      </c>
      <c r="S3738" t="s">
        <v>8318</v>
      </c>
      <c r="T3738" s="17">
        <f>(((Table1[[#This Row],[launched_at]]/60)/60)/24)+DATE(1970,1,1)</f>
        <v>42048.711724537032</v>
      </c>
      <c r="U3738" s="17">
        <f>(((Table1[[#This Row],[deadline]]/60)/60)/24)+DATE(1970,1,1)</f>
        <v>42086.75</v>
      </c>
    </row>
    <row r="3739" spans="1:21">
      <c r="A3739">
        <v>3737</v>
      </c>
      <c r="B3739" s="3" t="s">
        <v>3734</v>
      </c>
      <c r="C3739" s="3" t="s">
        <v>7847</v>
      </c>
      <c r="D3739" t="str" cm="1">
        <f t="array" ref="D37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39">
        <v>700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 s="6">
        <f>Table1[[#This Row],[pledged]]/Table1[[#This Row],[goal]]</f>
        <v>0.21428571428571427</v>
      </c>
      <c r="Q3739" s="12">
        <f>Table1[[#This Row],[pledged]]/Table1[[#This Row],[backers_count]]</f>
        <v>37.5</v>
      </c>
      <c r="R3739" t="s">
        <v>8317</v>
      </c>
      <c r="S3739" t="s">
        <v>8318</v>
      </c>
      <c r="T3739" s="17">
        <f>(((Table1[[#This Row],[launched_at]]/60)/60)/24)+DATE(1970,1,1)</f>
        <v>42297.691006944442</v>
      </c>
      <c r="U3739" s="17">
        <f>(((Table1[[#This Row],[deadline]]/60)/60)/24)+DATE(1970,1,1)</f>
        <v>42320.290972222225</v>
      </c>
    </row>
    <row r="3740" spans="1:21">
      <c r="A3740">
        <v>3738</v>
      </c>
      <c r="B3740" s="3" t="s">
        <v>3735</v>
      </c>
      <c r="C3740" s="3" t="s">
        <v>7848</v>
      </c>
      <c r="D3740" t="str" cm="1">
        <f t="array" ref="D37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40">
        <v>1500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 s="6">
        <f>Table1[[#This Row],[pledged]]/Table1[[#This Row],[goal]]</f>
        <v>0.18</v>
      </c>
      <c r="Q3740" s="12">
        <f>Table1[[#This Row],[pledged]]/Table1[[#This Row],[backers_count]]</f>
        <v>45</v>
      </c>
      <c r="R3740" t="s">
        <v>8317</v>
      </c>
      <c r="S3740" t="s">
        <v>8318</v>
      </c>
      <c r="T3740" s="17">
        <f>(((Table1[[#This Row],[launched_at]]/60)/60)/24)+DATE(1970,1,1)</f>
        <v>41813.938715277778</v>
      </c>
      <c r="U3740" s="17">
        <f>(((Table1[[#This Row],[deadline]]/60)/60)/24)+DATE(1970,1,1)</f>
        <v>41835.916666666664</v>
      </c>
    </row>
    <row r="3741" spans="1:21">
      <c r="A3741">
        <v>3739</v>
      </c>
      <c r="B3741" s="3" t="s">
        <v>3736</v>
      </c>
      <c r="C3741" s="3" t="s">
        <v>7849</v>
      </c>
      <c r="D3741" t="str" cm="1">
        <f t="array" ref="D37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41">
        <v>4000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 s="6">
        <f>Table1[[#This Row],[pledged]]/Table1[[#This Row],[goal]]</f>
        <v>0.20125000000000001</v>
      </c>
      <c r="Q3741" s="12">
        <f>Table1[[#This Row],[pledged]]/Table1[[#This Row],[backers_count]]</f>
        <v>100.625</v>
      </c>
      <c r="R3741" t="s">
        <v>8317</v>
      </c>
      <c r="S3741" t="s">
        <v>8318</v>
      </c>
      <c r="T3741" s="17">
        <f>(((Table1[[#This Row],[launched_at]]/60)/60)/24)+DATE(1970,1,1)</f>
        <v>42548.449861111112</v>
      </c>
      <c r="U3741" s="17">
        <f>(((Table1[[#This Row],[deadline]]/60)/60)/24)+DATE(1970,1,1)</f>
        <v>42568.449861111112</v>
      </c>
    </row>
    <row r="3742" spans="1:21">
      <c r="A3742">
        <v>3740</v>
      </c>
      <c r="B3742" s="3" t="s">
        <v>3737</v>
      </c>
      <c r="C3742" s="3" t="s">
        <v>7850</v>
      </c>
      <c r="D3742" t="str" cm="1">
        <f t="array" ref="D37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42">
        <v>2000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 s="6">
        <f>Table1[[#This Row],[pledged]]/Table1[[#This Row],[goal]]</f>
        <v>0.17899999999999999</v>
      </c>
      <c r="Q3742" s="12">
        <f>Table1[[#This Row],[pledged]]/Table1[[#This Row],[backers_count]]</f>
        <v>25.571428571428573</v>
      </c>
      <c r="R3742" t="s">
        <v>8317</v>
      </c>
      <c r="S3742" t="s">
        <v>8318</v>
      </c>
      <c r="T3742" s="17">
        <f>(((Table1[[#This Row],[launched_at]]/60)/60)/24)+DATE(1970,1,1)</f>
        <v>41833.089756944442</v>
      </c>
      <c r="U3742" s="17">
        <f>(((Table1[[#This Row],[deadline]]/60)/60)/24)+DATE(1970,1,1)</f>
        <v>41863.079143518517</v>
      </c>
    </row>
    <row r="3743" spans="1:21">
      <c r="A3743">
        <v>3741</v>
      </c>
      <c r="B3743" s="3" t="s">
        <v>3738</v>
      </c>
      <c r="C3743" s="3" t="s">
        <v>7851</v>
      </c>
      <c r="D3743" t="str" cm="1">
        <f t="array" ref="D37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743">
        <v>20000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s="6">
        <f>Table1[[#This Row],[pledged]]/Table1[[#This Row],[goal]]</f>
        <v>0</v>
      </c>
      <c r="Q3743" s="12" t="e">
        <f>Table1[[#This Row],[pledged]]/Table1[[#This Row],[backers_count]]</f>
        <v>#DIV/0!</v>
      </c>
      <c r="R3743" t="s">
        <v>8317</v>
      </c>
      <c r="S3743" t="s">
        <v>8318</v>
      </c>
      <c r="T3743" s="17">
        <f>(((Table1[[#This Row],[launched_at]]/60)/60)/24)+DATE(1970,1,1)</f>
        <v>42325.920717592591</v>
      </c>
      <c r="U3743" s="17">
        <f>(((Table1[[#This Row],[deadline]]/60)/60)/24)+DATE(1970,1,1)</f>
        <v>42355.920717592591</v>
      </c>
    </row>
    <row r="3744" spans="1:21">
      <c r="A3744">
        <v>3742</v>
      </c>
      <c r="B3744" s="3" t="s">
        <v>3739</v>
      </c>
      <c r="C3744" s="3" t="s">
        <v>7852</v>
      </c>
      <c r="D3744" t="str" cm="1">
        <f t="array" ref="D37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44">
        <v>5000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 s="6">
        <f>Table1[[#This Row],[pledged]]/Table1[[#This Row],[goal]]</f>
        <v>0.02</v>
      </c>
      <c r="Q3744" s="12">
        <f>Table1[[#This Row],[pledged]]/Table1[[#This Row],[backers_count]]</f>
        <v>25</v>
      </c>
      <c r="R3744" t="s">
        <v>8317</v>
      </c>
      <c r="S3744" t="s">
        <v>8318</v>
      </c>
      <c r="T3744" s="17">
        <f>(((Table1[[#This Row],[launched_at]]/60)/60)/24)+DATE(1970,1,1)</f>
        <v>41858.214629629627</v>
      </c>
      <c r="U3744" s="17">
        <f>(((Table1[[#This Row],[deadline]]/60)/60)/24)+DATE(1970,1,1)</f>
        <v>41888.214629629627</v>
      </c>
    </row>
    <row r="3745" spans="1:21">
      <c r="A3745">
        <v>3743</v>
      </c>
      <c r="B3745" s="3" t="s">
        <v>3740</v>
      </c>
      <c r="C3745" s="3" t="s">
        <v>7853</v>
      </c>
      <c r="D3745" t="str" cm="1">
        <f t="array" ref="D37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45">
        <v>2200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s="6">
        <f>Table1[[#This Row],[pledged]]/Table1[[#This Row],[goal]]</f>
        <v>0</v>
      </c>
      <c r="Q3745" s="12" t="e">
        <f>Table1[[#This Row],[pledged]]/Table1[[#This Row],[backers_count]]</f>
        <v>#DIV/0!</v>
      </c>
      <c r="R3745" t="s">
        <v>8317</v>
      </c>
      <c r="S3745" t="s">
        <v>8318</v>
      </c>
      <c r="T3745" s="17">
        <f>(((Table1[[#This Row],[launched_at]]/60)/60)/24)+DATE(1970,1,1)</f>
        <v>41793.710231481484</v>
      </c>
      <c r="U3745" s="17">
        <f>(((Table1[[#This Row],[deadline]]/60)/60)/24)+DATE(1970,1,1)</f>
        <v>41823.710231481484</v>
      </c>
    </row>
    <row r="3746" spans="1:21">
      <c r="A3746">
        <v>3744</v>
      </c>
      <c r="B3746" s="3" t="s">
        <v>3741</v>
      </c>
      <c r="C3746" s="3" t="s">
        <v>7854</v>
      </c>
      <c r="D3746" t="str" cm="1">
        <f t="array" ref="D37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46">
        <v>1200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s="6">
        <f>Table1[[#This Row],[pledged]]/Table1[[#This Row],[goal]]</f>
        <v>0</v>
      </c>
      <c r="Q3746" s="12" t="e">
        <f>Table1[[#This Row],[pledged]]/Table1[[#This Row],[backers_count]]</f>
        <v>#DIV/0!</v>
      </c>
      <c r="R3746" t="s">
        <v>8317</v>
      </c>
      <c r="S3746" t="s">
        <v>8318</v>
      </c>
      <c r="T3746" s="17">
        <f>(((Table1[[#This Row],[launched_at]]/60)/60)/24)+DATE(1970,1,1)</f>
        <v>41793.814259259263</v>
      </c>
      <c r="U3746" s="17">
        <f>(((Table1[[#This Row],[deadline]]/60)/60)/24)+DATE(1970,1,1)</f>
        <v>41825.165972222225</v>
      </c>
    </row>
    <row r="3747" spans="1:21">
      <c r="A3747">
        <v>3745</v>
      </c>
      <c r="B3747" s="3" t="s">
        <v>3742</v>
      </c>
      <c r="C3747" s="3" t="s">
        <v>7855</v>
      </c>
      <c r="D3747" t="str" cm="1">
        <f t="array" ref="D37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47">
        <v>100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 s="6">
        <f>Table1[[#This Row],[pledged]]/Table1[[#This Row],[goal]]</f>
        <v>0.1</v>
      </c>
      <c r="Q3747" s="12">
        <f>Table1[[#This Row],[pledged]]/Table1[[#This Row],[backers_count]]</f>
        <v>10</v>
      </c>
      <c r="R3747" t="s">
        <v>8317</v>
      </c>
      <c r="S3747" t="s">
        <v>8318</v>
      </c>
      <c r="T3747" s="17">
        <f>(((Table1[[#This Row],[launched_at]]/60)/60)/24)+DATE(1970,1,1)</f>
        <v>41831.697939814818</v>
      </c>
      <c r="U3747" s="17">
        <f>(((Table1[[#This Row],[deadline]]/60)/60)/24)+DATE(1970,1,1)</f>
        <v>41861.697939814818</v>
      </c>
    </row>
    <row r="3748" spans="1:21">
      <c r="A3748">
        <v>3746</v>
      </c>
      <c r="B3748" s="3" t="s">
        <v>3743</v>
      </c>
      <c r="C3748" s="3" t="s">
        <v>7856</v>
      </c>
      <c r="D3748" t="str" cm="1">
        <f t="array" ref="D37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48">
        <v>8500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 s="6">
        <f>Table1[[#This Row],[pledged]]/Table1[[#This Row],[goal]]</f>
        <v>2.3764705882352941E-2</v>
      </c>
      <c r="Q3748" s="12">
        <f>Table1[[#This Row],[pledged]]/Table1[[#This Row],[backers_count]]</f>
        <v>202</v>
      </c>
      <c r="R3748" t="s">
        <v>8317</v>
      </c>
      <c r="S3748" t="s">
        <v>8318</v>
      </c>
      <c r="T3748" s="17">
        <f>(((Table1[[#This Row],[launched_at]]/60)/60)/24)+DATE(1970,1,1)</f>
        <v>42621.389340277776</v>
      </c>
      <c r="U3748" s="17">
        <f>(((Table1[[#This Row],[deadline]]/60)/60)/24)+DATE(1970,1,1)</f>
        <v>42651.389340277776</v>
      </c>
    </row>
    <row r="3749" spans="1:21">
      <c r="A3749">
        <v>3747</v>
      </c>
      <c r="B3749" s="3" t="s">
        <v>3744</v>
      </c>
      <c r="C3749" s="3" t="s">
        <v>7857</v>
      </c>
      <c r="D3749" t="str" cm="1">
        <f t="array" ref="D37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49">
        <v>2500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 s="6">
        <f>Table1[[#This Row],[pledged]]/Table1[[#This Row],[goal]]</f>
        <v>0.01</v>
      </c>
      <c r="Q3749" s="12">
        <f>Table1[[#This Row],[pledged]]/Table1[[#This Row],[backers_count]]</f>
        <v>25</v>
      </c>
      <c r="R3749" t="s">
        <v>8317</v>
      </c>
      <c r="S3749" t="s">
        <v>8318</v>
      </c>
      <c r="T3749" s="17">
        <f>(((Table1[[#This Row],[launched_at]]/60)/60)/24)+DATE(1970,1,1)</f>
        <v>42164.299722222218</v>
      </c>
      <c r="U3749" s="17">
        <f>(((Table1[[#This Row],[deadline]]/60)/60)/24)+DATE(1970,1,1)</f>
        <v>42190.957638888889</v>
      </c>
    </row>
    <row r="3750" spans="1:21">
      <c r="A3750">
        <v>3748</v>
      </c>
      <c r="B3750" s="3" t="s">
        <v>3745</v>
      </c>
      <c r="C3750" s="3" t="s">
        <v>7858</v>
      </c>
      <c r="D3750" t="str" cm="1">
        <f t="array" ref="D37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50">
        <v>5000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 s="6">
        <f>Table1[[#This Row],[pledged]]/Table1[[#This Row],[goal]]</f>
        <v>1.0351999999999999</v>
      </c>
      <c r="Q3750" s="12">
        <f>Table1[[#This Row],[pledged]]/Table1[[#This Row],[backers_count]]</f>
        <v>99.538461538461533</v>
      </c>
      <c r="R3750" t="s">
        <v>8317</v>
      </c>
      <c r="S3750" t="s">
        <v>8359</v>
      </c>
      <c r="T3750" s="17">
        <f>(((Table1[[#This Row],[launched_at]]/60)/60)/24)+DATE(1970,1,1)</f>
        <v>42395.706435185188</v>
      </c>
      <c r="U3750" s="17">
        <f>(((Table1[[#This Row],[deadline]]/60)/60)/24)+DATE(1970,1,1)</f>
        <v>42416.249305555553</v>
      </c>
    </row>
    <row r="3751" spans="1:21">
      <c r="A3751">
        <v>3749</v>
      </c>
      <c r="B3751" s="3" t="s">
        <v>3746</v>
      </c>
      <c r="C3751" s="3" t="s">
        <v>7859</v>
      </c>
      <c r="D3751" t="str" cm="1">
        <f t="array" ref="D37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51">
        <v>500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 s="6">
        <f>Table1[[#This Row],[pledged]]/Table1[[#This Row],[goal]]</f>
        <v>1.05</v>
      </c>
      <c r="Q3751" s="12">
        <f>Table1[[#This Row],[pledged]]/Table1[[#This Row],[backers_count]]</f>
        <v>75</v>
      </c>
      <c r="R3751" t="s">
        <v>8317</v>
      </c>
      <c r="S3751" t="s">
        <v>8359</v>
      </c>
      <c r="T3751" s="17">
        <f>(((Table1[[#This Row],[launched_at]]/60)/60)/24)+DATE(1970,1,1)</f>
        <v>42458.127175925925</v>
      </c>
      <c r="U3751" s="17">
        <f>(((Table1[[#This Row],[deadline]]/60)/60)/24)+DATE(1970,1,1)</f>
        <v>42489.165972222225</v>
      </c>
    </row>
    <row r="3752" spans="1:21" ht="72">
      <c r="A3752">
        <v>3750</v>
      </c>
      <c r="B3752" s="3" t="s">
        <v>3747</v>
      </c>
      <c r="C3752" s="3" t="s">
        <v>7860</v>
      </c>
      <c r="D3752" t="str" cm="1">
        <f t="array" ref="D37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52">
        <v>6000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 s="6">
        <f>Table1[[#This Row],[pledged]]/Table1[[#This Row],[goal]]</f>
        <v>1.0044999999999999</v>
      </c>
      <c r="Q3752" s="12">
        <f>Table1[[#This Row],[pledged]]/Table1[[#This Row],[backers_count]]</f>
        <v>215.25</v>
      </c>
      <c r="R3752" t="s">
        <v>8317</v>
      </c>
      <c r="S3752" t="s">
        <v>8359</v>
      </c>
      <c r="T3752" s="17">
        <f>(((Table1[[#This Row],[launched_at]]/60)/60)/24)+DATE(1970,1,1)</f>
        <v>42016.981574074074</v>
      </c>
      <c r="U3752" s="17">
        <f>(((Table1[[#This Row],[deadline]]/60)/60)/24)+DATE(1970,1,1)</f>
        <v>42045.332638888889</v>
      </c>
    </row>
    <row r="3753" spans="1:21">
      <c r="A3753">
        <v>3751</v>
      </c>
      <c r="B3753" s="3" t="s">
        <v>3748</v>
      </c>
      <c r="C3753" s="3" t="s">
        <v>7861</v>
      </c>
      <c r="D3753" t="str" cm="1">
        <f t="array" ref="D37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53">
        <v>1000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 s="6">
        <f>Table1[[#This Row],[pledged]]/Table1[[#This Row],[goal]]</f>
        <v>1.3260000000000001</v>
      </c>
      <c r="Q3753" s="12">
        <f>Table1[[#This Row],[pledged]]/Table1[[#This Row],[backers_count]]</f>
        <v>120.54545454545455</v>
      </c>
      <c r="R3753" t="s">
        <v>8317</v>
      </c>
      <c r="S3753" t="s">
        <v>8359</v>
      </c>
      <c r="T3753" s="17">
        <f>(((Table1[[#This Row],[launched_at]]/60)/60)/24)+DATE(1970,1,1)</f>
        <v>42403.035567129627</v>
      </c>
      <c r="U3753" s="17">
        <f>(((Table1[[#This Row],[deadline]]/60)/60)/24)+DATE(1970,1,1)</f>
        <v>42462.993900462956</v>
      </c>
    </row>
    <row r="3754" spans="1:21" ht="28.8">
      <c r="A3754">
        <v>3752</v>
      </c>
      <c r="B3754" s="3" t="s">
        <v>3749</v>
      </c>
      <c r="C3754" s="3" t="s">
        <v>7862</v>
      </c>
      <c r="D3754" t="str" cm="1">
        <f t="array" ref="D37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54">
        <v>500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 s="6">
        <f>Table1[[#This Row],[pledged]]/Table1[[#This Row],[goal]]</f>
        <v>1.1299999999999999</v>
      </c>
      <c r="Q3754" s="12">
        <f>Table1[[#This Row],[pledged]]/Table1[[#This Row],[backers_count]]</f>
        <v>37.666666666666664</v>
      </c>
      <c r="R3754" t="s">
        <v>8317</v>
      </c>
      <c r="S3754" t="s">
        <v>8359</v>
      </c>
      <c r="T3754" s="17">
        <f>(((Table1[[#This Row],[launched_at]]/60)/60)/24)+DATE(1970,1,1)</f>
        <v>42619.802488425921</v>
      </c>
      <c r="U3754" s="17">
        <f>(((Table1[[#This Row],[deadline]]/60)/60)/24)+DATE(1970,1,1)</f>
        <v>42659.875</v>
      </c>
    </row>
    <row r="3755" spans="1:21">
      <c r="A3755">
        <v>3753</v>
      </c>
      <c r="B3755" s="3" t="s">
        <v>3750</v>
      </c>
      <c r="C3755" s="3" t="s">
        <v>7863</v>
      </c>
      <c r="D3755" t="str" cm="1">
        <f t="array" ref="D37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55">
        <v>5000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 s="6">
        <f>Table1[[#This Row],[pledged]]/Table1[[#This Row],[goal]]</f>
        <v>1.0334000000000001</v>
      </c>
      <c r="Q3755" s="12">
        <f>Table1[[#This Row],[pledged]]/Table1[[#This Row],[backers_count]]</f>
        <v>172.23333333333332</v>
      </c>
      <c r="R3755" t="s">
        <v>8317</v>
      </c>
      <c r="S3755" t="s">
        <v>8359</v>
      </c>
      <c r="T3755" s="17">
        <f>(((Table1[[#This Row],[launched_at]]/60)/60)/24)+DATE(1970,1,1)</f>
        <v>42128.824074074073</v>
      </c>
      <c r="U3755" s="17">
        <f>(((Table1[[#This Row],[deadline]]/60)/60)/24)+DATE(1970,1,1)</f>
        <v>42158</v>
      </c>
    </row>
    <row r="3756" spans="1:21">
      <c r="A3756">
        <v>3754</v>
      </c>
      <c r="B3756" s="3" t="s">
        <v>3751</v>
      </c>
      <c r="C3756" s="3" t="s">
        <v>7864</v>
      </c>
      <c r="D3756" t="str" cm="1">
        <f t="array" ref="D37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56">
        <v>2500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 s="6">
        <f>Table1[[#This Row],[pledged]]/Table1[[#This Row],[goal]]</f>
        <v>1.2</v>
      </c>
      <c r="Q3756" s="12">
        <f>Table1[[#This Row],[pledged]]/Table1[[#This Row],[backers_count]]</f>
        <v>111.11111111111111</v>
      </c>
      <c r="R3756" t="s">
        <v>8317</v>
      </c>
      <c r="S3756" t="s">
        <v>8359</v>
      </c>
      <c r="T3756" s="17">
        <f>(((Table1[[#This Row],[launched_at]]/60)/60)/24)+DATE(1970,1,1)</f>
        <v>41808.881215277775</v>
      </c>
      <c r="U3756" s="17">
        <f>(((Table1[[#This Row],[deadline]]/60)/60)/24)+DATE(1970,1,1)</f>
        <v>41846.207638888889</v>
      </c>
    </row>
    <row r="3757" spans="1:21">
      <c r="A3757">
        <v>3755</v>
      </c>
      <c r="B3757" s="3" t="s">
        <v>3752</v>
      </c>
      <c r="C3757" s="3" t="s">
        <v>7865</v>
      </c>
      <c r="D3757" t="str" cm="1">
        <f t="array" ref="D37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57">
        <v>550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 s="6">
        <f>Table1[[#This Row],[pledged]]/Table1[[#This Row],[goal]]</f>
        <v>1.2963636363636364</v>
      </c>
      <c r="Q3757" s="12">
        <f>Table1[[#This Row],[pledged]]/Table1[[#This Row],[backers_count]]</f>
        <v>25.464285714285715</v>
      </c>
      <c r="R3757" t="s">
        <v>8317</v>
      </c>
      <c r="S3757" t="s">
        <v>8359</v>
      </c>
      <c r="T3757" s="17">
        <f>(((Table1[[#This Row],[launched_at]]/60)/60)/24)+DATE(1970,1,1)</f>
        <v>42445.866979166662</v>
      </c>
      <c r="U3757" s="17">
        <f>(((Table1[[#This Row],[deadline]]/60)/60)/24)+DATE(1970,1,1)</f>
        <v>42475.866979166662</v>
      </c>
    </row>
    <row r="3758" spans="1:21">
      <c r="A3758">
        <v>3756</v>
      </c>
      <c r="B3758" s="3" t="s">
        <v>3753</v>
      </c>
      <c r="C3758" s="3" t="s">
        <v>7866</v>
      </c>
      <c r="D3758" t="str" cm="1">
        <f t="array" ref="D37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58">
        <v>4500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 s="6">
        <f>Table1[[#This Row],[pledged]]/Table1[[#This Row],[goal]]</f>
        <v>1.0111111111111111</v>
      </c>
      <c r="Q3758" s="12">
        <f>Table1[[#This Row],[pledged]]/Table1[[#This Row],[backers_count]]</f>
        <v>267.64705882352939</v>
      </c>
      <c r="R3758" t="s">
        <v>8317</v>
      </c>
      <c r="S3758" t="s">
        <v>8359</v>
      </c>
      <c r="T3758" s="17">
        <f>(((Table1[[#This Row],[launched_at]]/60)/60)/24)+DATE(1970,1,1)</f>
        <v>41771.814791666664</v>
      </c>
      <c r="U3758" s="17">
        <f>(((Table1[[#This Row],[deadline]]/60)/60)/24)+DATE(1970,1,1)</f>
        <v>41801.814791666664</v>
      </c>
    </row>
    <row r="3759" spans="1:21">
      <c r="A3759">
        <v>3757</v>
      </c>
      <c r="B3759" s="3" t="s">
        <v>3754</v>
      </c>
      <c r="C3759" s="3" t="s">
        <v>7867</v>
      </c>
      <c r="D3759" t="str" cm="1">
        <f t="array" ref="D37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59">
        <v>3500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 s="6">
        <f>Table1[[#This Row],[pledged]]/Table1[[#This Row],[goal]]</f>
        <v>1.0851428571428572</v>
      </c>
      <c r="Q3759" s="12">
        <f>Table1[[#This Row],[pledged]]/Table1[[#This Row],[backers_count]]</f>
        <v>75.959999999999994</v>
      </c>
      <c r="R3759" t="s">
        <v>8317</v>
      </c>
      <c r="S3759" t="s">
        <v>8359</v>
      </c>
      <c r="T3759" s="17">
        <f>(((Table1[[#This Row],[launched_at]]/60)/60)/24)+DATE(1970,1,1)</f>
        <v>41954.850868055553</v>
      </c>
      <c r="U3759" s="17">
        <f>(((Table1[[#This Row],[deadline]]/60)/60)/24)+DATE(1970,1,1)</f>
        <v>41974.850868055553</v>
      </c>
    </row>
    <row r="3760" spans="1:21">
      <c r="A3760">
        <v>3758</v>
      </c>
      <c r="B3760" s="3" t="s">
        <v>3755</v>
      </c>
      <c r="C3760" s="3" t="s">
        <v>7868</v>
      </c>
      <c r="D3760" t="str" cm="1">
        <f t="array" ref="D37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60">
        <v>1500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 s="6">
        <f>Table1[[#This Row],[pledged]]/Table1[[#This Row],[goal]]</f>
        <v>1.0233333333333334</v>
      </c>
      <c r="Q3760" s="12">
        <f>Table1[[#This Row],[pledged]]/Table1[[#This Row],[backers_count]]</f>
        <v>59.03846153846154</v>
      </c>
      <c r="R3760" t="s">
        <v>8317</v>
      </c>
      <c r="S3760" t="s">
        <v>8359</v>
      </c>
      <c r="T3760" s="17">
        <f>(((Table1[[#This Row],[launched_at]]/60)/60)/24)+DATE(1970,1,1)</f>
        <v>41747.471504629626</v>
      </c>
      <c r="U3760" s="17">
        <f>(((Table1[[#This Row],[deadline]]/60)/60)/24)+DATE(1970,1,1)</f>
        <v>41778.208333333336</v>
      </c>
    </row>
    <row r="3761" spans="1:21">
      <c r="A3761">
        <v>3759</v>
      </c>
      <c r="B3761" s="3" t="s">
        <v>3756</v>
      </c>
      <c r="C3761" s="3" t="s">
        <v>7869</v>
      </c>
      <c r="D3761" t="str" cm="1">
        <f t="array" ref="D37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61">
        <v>4000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 s="6">
        <f>Table1[[#This Row],[pledged]]/Table1[[#This Row],[goal]]</f>
        <v>1.1024425000000002</v>
      </c>
      <c r="Q3761" s="12">
        <f>Table1[[#This Row],[pledged]]/Table1[[#This Row],[backers_count]]</f>
        <v>50.111022727272733</v>
      </c>
      <c r="R3761" t="s">
        <v>8317</v>
      </c>
      <c r="S3761" t="s">
        <v>8359</v>
      </c>
      <c r="T3761" s="17">
        <f>(((Table1[[#This Row],[launched_at]]/60)/60)/24)+DATE(1970,1,1)</f>
        <v>42182.108252314814</v>
      </c>
      <c r="U3761" s="17">
        <f>(((Table1[[#This Row],[deadline]]/60)/60)/24)+DATE(1970,1,1)</f>
        <v>42242.108252314814</v>
      </c>
    </row>
    <row r="3762" spans="1:21">
      <c r="A3762">
        <v>3760</v>
      </c>
      <c r="B3762" s="3" t="s">
        <v>3757</v>
      </c>
      <c r="C3762" s="3" t="s">
        <v>7870</v>
      </c>
      <c r="D3762" t="str" cm="1">
        <f t="array" ref="D37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62">
        <v>5000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 s="6">
        <f>Table1[[#This Row],[pledged]]/Table1[[#This Row],[goal]]</f>
        <v>1.010154</v>
      </c>
      <c r="Q3762" s="12">
        <f>Table1[[#This Row],[pledged]]/Table1[[#This Row],[backers_count]]</f>
        <v>55.502967032967035</v>
      </c>
      <c r="R3762" t="s">
        <v>8317</v>
      </c>
      <c r="S3762" t="s">
        <v>8359</v>
      </c>
      <c r="T3762" s="17">
        <f>(((Table1[[#This Row],[launched_at]]/60)/60)/24)+DATE(1970,1,1)</f>
        <v>41739.525300925925</v>
      </c>
      <c r="U3762" s="17">
        <f>(((Table1[[#This Row],[deadline]]/60)/60)/24)+DATE(1970,1,1)</f>
        <v>41764.525300925925</v>
      </c>
    </row>
    <row r="3763" spans="1:21">
      <c r="A3763">
        <v>3761</v>
      </c>
      <c r="B3763" s="3" t="s">
        <v>3758</v>
      </c>
      <c r="C3763" s="3" t="s">
        <v>7871</v>
      </c>
      <c r="D3763" t="str" cm="1">
        <f t="array" ref="D37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63">
        <v>500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 s="6">
        <f>Table1[[#This Row],[pledged]]/Table1[[#This Row],[goal]]</f>
        <v>1</v>
      </c>
      <c r="Q3763" s="12">
        <f>Table1[[#This Row],[pledged]]/Table1[[#This Row],[backers_count]]</f>
        <v>166.66666666666666</v>
      </c>
      <c r="R3763" t="s">
        <v>8317</v>
      </c>
      <c r="S3763" t="s">
        <v>8359</v>
      </c>
      <c r="T3763" s="17">
        <f>(((Table1[[#This Row],[launched_at]]/60)/60)/24)+DATE(1970,1,1)</f>
        <v>42173.466863425929</v>
      </c>
      <c r="U3763" s="17">
        <f>(((Table1[[#This Row],[deadline]]/60)/60)/24)+DATE(1970,1,1)</f>
        <v>42226.958333333328</v>
      </c>
    </row>
    <row r="3764" spans="1:21">
      <c r="A3764">
        <v>3762</v>
      </c>
      <c r="B3764" s="3" t="s">
        <v>3759</v>
      </c>
      <c r="C3764" s="3" t="s">
        <v>7872</v>
      </c>
      <c r="D3764" t="str" cm="1">
        <f t="array" ref="D37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64">
        <v>1250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 s="6">
        <f>Table1[[#This Row],[pledged]]/Table1[[#This Row],[goal]]</f>
        <v>1.0624</v>
      </c>
      <c r="Q3764" s="12">
        <f>Table1[[#This Row],[pledged]]/Table1[[#This Row],[backers_count]]</f>
        <v>47.428571428571431</v>
      </c>
      <c r="R3764" t="s">
        <v>8317</v>
      </c>
      <c r="S3764" t="s">
        <v>8359</v>
      </c>
      <c r="T3764" s="17">
        <f>(((Table1[[#This Row],[launched_at]]/60)/60)/24)+DATE(1970,1,1)</f>
        <v>42193.813530092593</v>
      </c>
      <c r="U3764" s="17">
        <f>(((Table1[[#This Row],[deadline]]/60)/60)/24)+DATE(1970,1,1)</f>
        <v>42218.813530092593</v>
      </c>
    </row>
    <row r="3765" spans="1:21">
      <c r="A3765">
        <v>3763</v>
      </c>
      <c r="B3765" s="3" t="s">
        <v>3760</v>
      </c>
      <c r="C3765" s="3" t="s">
        <v>7873</v>
      </c>
      <c r="D3765" t="str" cm="1">
        <f t="array" ref="D37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65">
        <v>5000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 s="6">
        <f>Table1[[#This Row],[pledged]]/Table1[[#This Row],[goal]]</f>
        <v>1</v>
      </c>
      <c r="Q3765" s="12">
        <f>Table1[[#This Row],[pledged]]/Table1[[#This Row],[backers_count]]</f>
        <v>64.935064935064929</v>
      </c>
      <c r="R3765" t="s">
        <v>8317</v>
      </c>
      <c r="S3765" t="s">
        <v>8359</v>
      </c>
      <c r="T3765" s="17">
        <f>(((Table1[[#This Row],[launched_at]]/60)/60)/24)+DATE(1970,1,1)</f>
        <v>42065.750300925924</v>
      </c>
      <c r="U3765" s="17">
        <f>(((Table1[[#This Row],[deadline]]/60)/60)/24)+DATE(1970,1,1)</f>
        <v>42095.708634259259</v>
      </c>
    </row>
    <row r="3766" spans="1:21">
      <c r="A3766">
        <v>3764</v>
      </c>
      <c r="B3766" s="3" t="s">
        <v>3761</v>
      </c>
      <c r="C3766" s="3" t="s">
        <v>7874</v>
      </c>
      <c r="D3766" t="str" cm="1">
        <f t="array" ref="D37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66">
        <v>1500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 s="6">
        <f>Table1[[#This Row],[pledged]]/Table1[[#This Row],[goal]]</f>
        <v>1</v>
      </c>
      <c r="Q3766" s="12">
        <f>Table1[[#This Row],[pledged]]/Table1[[#This Row],[backers_count]]</f>
        <v>55.555555555555557</v>
      </c>
      <c r="R3766" t="s">
        <v>8317</v>
      </c>
      <c r="S3766" t="s">
        <v>8359</v>
      </c>
      <c r="T3766" s="17">
        <f>(((Table1[[#This Row],[launched_at]]/60)/60)/24)+DATE(1970,1,1)</f>
        <v>42499.842962962968</v>
      </c>
      <c r="U3766" s="17">
        <f>(((Table1[[#This Row],[deadline]]/60)/60)/24)+DATE(1970,1,1)</f>
        <v>42519.024999999994</v>
      </c>
    </row>
    <row r="3767" spans="1:21">
      <c r="A3767">
        <v>3765</v>
      </c>
      <c r="B3767" s="3" t="s">
        <v>3762</v>
      </c>
      <c r="C3767" s="3" t="s">
        <v>7875</v>
      </c>
      <c r="D3767" t="str" cm="1">
        <f t="array" ref="D37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67">
        <v>7000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 s="6">
        <f>Table1[[#This Row],[pledged]]/Table1[[#This Row],[goal]]</f>
        <v>1.1345714285714286</v>
      </c>
      <c r="Q3767" s="12">
        <f>Table1[[#This Row],[pledged]]/Table1[[#This Row],[backers_count]]</f>
        <v>74.224299065420567</v>
      </c>
      <c r="R3767" t="s">
        <v>8317</v>
      </c>
      <c r="S3767" t="s">
        <v>8359</v>
      </c>
      <c r="T3767" s="17">
        <f>(((Table1[[#This Row],[launched_at]]/60)/60)/24)+DATE(1970,1,1)</f>
        <v>41820.776412037041</v>
      </c>
      <c r="U3767" s="17">
        <f>(((Table1[[#This Row],[deadline]]/60)/60)/24)+DATE(1970,1,1)</f>
        <v>41850.776412037041</v>
      </c>
    </row>
    <row r="3768" spans="1:21">
      <c r="A3768">
        <v>3766</v>
      </c>
      <c r="B3768" s="3" t="s">
        <v>3763</v>
      </c>
      <c r="C3768" s="3" t="s">
        <v>7876</v>
      </c>
      <c r="D3768" t="str" cm="1">
        <f t="array" ref="D37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768">
        <v>10000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 s="6">
        <f>Table1[[#This Row],[pledged]]/Table1[[#This Row],[goal]]</f>
        <v>1.0265010000000001</v>
      </c>
      <c r="Q3768" s="12">
        <f>Table1[[#This Row],[pledged]]/Table1[[#This Row],[backers_count]]</f>
        <v>106.9271875</v>
      </c>
      <c r="R3768" t="s">
        <v>8317</v>
      </c>
      <c r="S3768" t="s">
        <v>8359</v>
      </c>
      <c r="T3768" s="17">
        <f>(((Table1[[#This Row],[launched_at]]/60)/60)/24)+DATE(1970,1,1)</f>
        <v>41788.167187500003</v>
      </c>
      <c r="U3768" s="17">
        <f>(((Table1[[#This Row],[deadline]]/60)/60)/24)+DATE(1970,1,1)</f>
        <v>41823.167187500003</v>
      </c>
    </row>
    <row r="3769" spans="1:21">
      <c r="A3769">
        <v>3767</v>
      </c>
      <c r="B3769" s="3" t="s">
        <v>3764</v>
      </c>
      <c r="C3769" s="3" t="s">
        <v>7877</v>
      </c>
      <c r="D3769" t="str" cm="1">
        <f t="array" ref="D37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69">
        <v>2000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 s="6">
        <f>Table1[[#This Row],[pledged]]/Table1[[#This Row],[goal]]</f>
        <v>1.1675</v>
      </c>
      <c r="Q3769" s="12">
        <f>Table1[[#This Row],[pledged]]/Table1[[#This Row],[backers_count]]</f>
        <v>41.696428571428569</v>
      </c>
      <c r="R3769" t="s">
        <v>8317</v>
      </c>
      <c r="S3769" t="s">
        <v>8359</v>
      </c>
      <c r="T3769" s="17">
        <f>(((Table1[[#This Row],[launched_at]]/60)/60)/24)+DATE(1970,1,1)</f>
        <v>42050.019641203704</v>
      </c>
      <c r="U3769" s="17">
        <f>(((Table1[[#This Row],[deadline]]/60)/60)/24)+DATE(1970,1,1)</f>
        <v>42064.207638888889</v>
      </c>
    </row>
    <row r="3770" spans="1:21">
      <c r="A3770">
        <v>3768</v>
      </c>
      <c r="B3770" s="3" t="s">
        <v>3765</v>
      </c>
      <c r="C3770" s="3" t="s">
        <v>7878</v>
      </c>
      <c r="D3770" t="str" cm="1">
        <f t="array" ref="D37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70">
        <v>4000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 s="6">
        <f>Table1[[#This Row],[pledged]]/Table1[[#This Row],[goal]]</f>
        <v>1.0765274999999999</v>
      </c>
      <c r="Q3770" s="12">
        <f>Table1[[#This Row],[pledged]]/Table1[[#This Row],[backers_count]]</f>
        <v>74.243275862068955</v>
      </c>
      <c r="R3770" t="s">
        <v>8317</v>
      </c>
      <c r="S3770" t="s">
        <v>8359</v>
      </c>
      <c r="T3770" s="17">
        <f>(((Table1[[#This Row],[launched_at]]/60)/60)/24)+DATE(1970,1,1)</f>
        <v>41772.727893518517</v>
      </c>
      <c r="U3770" s="17">
        <f>(((Table1[[#This Row],[deadline]]/60)/60)/24)+DATE(1970,1,1)</f>
        <v>41802.727893518517</v>
      </c>
    </row>
    <row r="3771" spans="1:21">
      <c r="A3771">
        <v>3769</v>
      </c>
      <c r="B3771" s="3" t="s">
        <v>3766</v>
      </c>
      <c r="C3771" s="3" t="s">
        <v>7879</v>
      </c>
      <c r="D3771" t="str" cm="1">
        <f t="array" ref="D37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71">
        <v>1100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 s="6">
        <f>Table1[[#This Row],[pledged]]/Table1[[#This Row],[goal]]</f>
        <v>1</v>
      </c>
      <c r="Q3771" s="12">
        <f>Table1[[#This Row],[pledged]]/Table1[[#This Row],[backers_count]]</f>
        <v>73.333333333333329</v>
      </c>
      <c r="R3771" t="s">
        <v>8317</v>
      </c>
      <c r="S3771" t="s">
        <v>8359</v>
      </c>
      <c r="T3771" s="17">
        <f>(((Table1[[#This Row],[launched_at]]/60)/60)/24)+DATE(1970,1,1)</f>
        <v>42445.598136574074</v>
      </c>
      <c r="U3771" s="17">
        <f>(((Table1[[#This Row],[deadline]]/60)/60)/24)+DATE(1970,1,1)</f>
        <v>42475.598136574074</v>
      </c>
    </row>
    <row r="3772" spans="1:21">
      <c r="A3772">
        <v>3770</v>
      </c>
      <c r="B3772" s="3" t="s">
        <v>3767</v>
      </c>
      <c r="C3772" s="3" t="s">
        <v>7880</v>
      </c>
      <c r="D3772" t="str" cm="1">
        <f t="array" ref="D37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72">
        <v>2000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 s="6">
        <f>Table1[[#This Row],[pledged]]/Table1[[#This Row],[goal]]</f>
        <v>1</v>
      </c>
      <c r="Q3772" s="12">
        <f>Table1[[#This Row],[pledged]]/Table1[[#This Row],[backers_count]]</f>
        <v>100</v>
      </c>
      <c r="R3772" t="s">
        <v>8317</v>
      </c>
      <c r="S3772" t="s">
        <v>8359</v>
      </c>
      <c r="T3772" s="17">
        <f>(((Table1[[#This Row],[launched_at]]/60)/60)/24)+DATE(1970,1,1)</f>
        <v>42138.930671296301</v>
      </c>
      <c r="U3772" s="17">
        <f>(((Table1[[#This Row],[deadline]]/60)/60)/24)+DATE(1970,1,1)</f>
        <v>42168.930671296301</v>
      </c>
    </row>
    <row r="3773" spans="1:21">
      <c r="A3773">
        <v>3771</v>
      </c>
      <c r="B3773" s="3" t="s">
        <v>3768</v>
      </c>
      <c r="C3773" s="3" t="s">
        <v>7881</v>
      </c>
      <c r="D3773" t="str" cm="1">
        <f t="array" ref="D37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73">
        <v>1000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 s="6">
        <f>Table1[[#This Row],[pledged]]/Table1[[#This Row],[goal]]</f>
        <v>1.46</v>
      </c>
      <c r="Q3773" s="12">
        <f>Table1[[#This Row],[pledged]]/Table1[[#This Row],[backers_count]]</f>
        <v>38.421052631578945</v>
      </c>
      <c r="R3773" t="s">
        <v>8317</v>
      </c>
      <c r="S3773" t="s">
        <v>8359</v>
      </c>
      <c r="T3773" s="17">
        <f>(((Table1[[#This Row],[launched_at]]/60)/60)/24)+DATE(1970,1,1)</f>
        <v>42493.857083333336</v>
      </c>
      <c r="U3773" s="17">
        <f>(((Table1[[#This Row],[deadline]]/60)/60)/24)+DATE(1970,1,1)</f>
        <v>42508</v>
      </c>
    </row>
    <row r="3774" spans="1:21">
      <c r="A3774">
        <v>3772</v>
      </c>
      <c r="B3774" s="3" t="s">
        <v>3769</v>
      </c>
      <c r="C3774" s="3" t="s">
        <v>7882</v>
      </c>
      <c r="D3774" t="str" cm="1">
        <f t="array" ref="D37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74">
        <v>5000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 s="6">
        <f>Table1[[#This Row],[pledged]]/Table1[[#This Row],[goal]]</f>
        <v>1.1020000000000001</v>
      </c>
      <c r="Q3774" s="12">
        <f>Table1[[#This Row],[pledged]]/Table1[[#This Row],[backers_count]]</f>
        <v>166.96969696969697</v>
      </c>
      <c r="R3774" t="s">
        <v>8317</v>
      </c>
      <c r="S3774" t="s">
        <v>8359</v>
      </c>
      <c r="T3774" s="17">
        <f>(((Table1[[#This Row],[launched_at]]/60)/60)/24)+DATE(1970,1,1)</f>
        <v>42682.616967592592</v>
      </c>
      <c r="U3774" s="17">
        <f>(((Table1[[#This Row],[deadline]]/60)/60)/24)+DATE(1970,1,1)</f>
        <v>42703.25</v>
      </c>
    </row>
    <row r="3775" spans="1:21">
      <c r="A3775">
        <v>3773</v>
      </c>
      <c r="B3775" s="3" t="s">
        <v>3770</v>
      </c>
      <c r="C3775" s="3" t="s">
        <v>7883</v>
      </c>
      <c r="D3775" t="str" cm="1">
        <f t="array" ref="D37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75">
        <v>5000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 s="6">
        <f>Table1[[#This Row],[pledged]]/Table1[[#This Row],[goal]]</f>
        <v>1.0820000000000001</v>
      </c>
      <c r="Q3775" s="12">
        <f>Table1[[#This Row],[pledged]]/Table1[[#This Row],[backers_count]]</f>
        <v>94.912280701754383</v>
      </c>
      <c r="R3775" t="s">
        <v>8317</v>
      </c>
      <c r="S3775" t="s">
        <v>8359</v>
      </c>
      <c r="T3775" s="17">
        <f>(((Table1[[#This Row],[launched_at]]/60)/60)/24)+DATE(1970,1,1)</f>
        <v>42656.005173611105</v>
      </c>
      <c r="U3775" s="17">
        <f>(((Table1[[#This Row],[deadline]]/60)/60)/24)+DATE(1970,1,1)</f>
        <v>42689.088888888888</v>
      </c>
    </row>
    <row r="3776" spans="1:21">
      <c r="A3776">
        <v>3774</v>
      </c>
      <c r="B3776" s="3" t="s">
        <v>3771</v>
      </c>
      <c r="C3776" s="3" t="s">
        <v>7884</v>
      </c>
      <c r="D3776" t="str" cm="1">
        <f t="array" ref="D37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76">
        <v>2500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 s="6">
        <f>Table1[[#This Row],[pledged]]/Table1[[#This Row],[goal]]</f>
        <v>1</v>
      </c>
      <c r="Q3776" s="12">
        <f>Table1[[#This Row],[pledged]]/Table1[[#This Row],[backers_count]]</f>
        <v>100</v>
      </c>
      <c r="R3776" t="s">
        <v>8317</v>
      </c>
      <c r="S3776" t="s">
        <v>8359</v>
      </c>
      <c r="T3776" s="17">
        <f>(((Table1[[#This Row],[launched_at]]/60)/60)/24)+DATE(1970,1,1)</f>
        <v>42087.792303240742</v>
      </c>
      <c r="U3776" s="17">
        <f>(((Table1[[#This Row],[deadline]]/60)/60)/24)+DATE(1970,1,1)</f>
        <v>42103.792303240742</v>
      </c>
    </row>
    <row r="3777" spans="1:21">
      <c r="A3777">
        <v>3775</v>
      </c>
      <c r="B3777" s="3" t="s">
        <v>3772</v>
      </c>
      <c r="C3777" s="3" t="s">
        <v>7885</v>
      </c>
      <c r="D3777" t="str" cm="1">
        <f t="array" ref="D37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77">
        <v>2000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 s="6">
        <f>Table1[[#This Row],[pledged]]/Table1[[#This Row],[goal]]</f>
        <v>1.0024999999999999</v>
      </c>
      <c r="Q3777" s="12">
        <f>Table1[[#This Row],[pledged]]/Table1[[#This Row],[backers_count]]</f>
        <v>143.21428571428572</v>
      </c>
      <c r="R3777" t="s">
        <v>8317</v>
      </c>
      <c r="S3777" t="s">
        <v>8359</v>
      </c>
      <c r="T3777" s="17">
        <f>(((Table1[[#This Row],[launched_at]]/60)/60)/24)+DATE(1970,1,1)</f>
        <v>42075.942627314813</v>
      </c>
      <c r="U3777" s="17">
        <f>(((Table1[[#This Row],[deadline]]/60)/60)/24)+DATE(1970,1,1)</f>
        <v>42103.166666666672</v>
      </c>
    </row>
    <row r="3778" spans="1:21">
      <c r="A3778">
        <v>3776</v>
      </c>
      <c r="B3778" s="3" t="s">
        <v>3773</v>
      </c>
      <c r="C3778" s="3" t="s">
        <v>7886</v>
      </c>
      <c r="D3778" t="str" cm="1">
        <f t="array" ref="D37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78">
        <v>8000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 s="6">
        <f>Table1[[#This Row],[pledged]]/Table1[[#This Row],[goal]]</f>
        <v>1.0671250000000001</v>
      </c>
      <c r="Q3778" s="12">
        <f>Table1[[#This Row],[pledged]]/Table1[[#This Row],[backers_count]]</f>
        <v>90.819148936170208</v>
      </c>
      <c r="R3778" t="s">
        <v>8317</v>
      </c>
      <c r="S3778" t="s">
        <v>8359</v>
      </c>
      <c r="T3778" s="17">
        <f>(((Table1[[#This Row],[launched_at]]/60)/60)/24)+DATE(1970,1,1)</f>
        <v>41814.367800925924</v>
      </c>
      <c r="U3778" s="17">
        <f>(((Table1[[#This Row],[deadline]]/60)/60)/24)+DATE(1970,1,1)</f>
        <v>41852.041666666664</v>
      </c>
    </row>
    <row r="3779" spans="1:21">
      <c r="A3779">
        <v>3777</v>
      </c>
      <c r="B3779" s="3" t="s">
        <v>3774</v>
      </c>
      <c r="C3779" s="3" t="s">
        <v>7887</v>
      </c>
      <c r="D3779" t="str" cm="1">
        <f t="array" ref="D37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79">
        <v>2000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 s="6">
        <f>Table1[[#This Row],[pledged]]/Table1[[#This Row],[goal]]</f>
        <v>1.4319999999999999</v>
      </c>
      <c r="Q3779" s="12">
        <f>Table1[[#This Row],[pledged]]/Table1[[#This Row],[backers_count]]</f>
        <v>48.542372881355931</v>
      </c>
      <c r="R3779" t="s">
        <v>8317</v>
      </c>
      <c r="S3779" t="s">
        <v>8359</v>
      </c>
      <c r="T3779" s="17">
        <f>(((Table1[[#This Row],[launched_at]]/60)/60)/24)+DATE(1970,1,1)</f>
        <v>41887.111354166671</v>
      </c>
      <c r="U3779" s="17">
        <f>(((Table1[[#This Row],[deadline]]/60)/60)/24)+DATE(1970,1,1)</f>
        <v>41909.166666666664</v>
      </c>
    </row>
    <row r="3780" spans="1:21">
      <c r="A3780">
        <v>3778</v>
      </c>
      <c r="B3780" s="3" t="s">
        <v>3775</v>
      </c>
      <c r="C3780" s="3" t="s">
        <v>7888</v>
      </c>
      <c r="D3780" t="str" cm="1">
        <f t="array" ref="D37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80">
        <v>2400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 s="6">
        <f>Table1[[#This Row],[pledged]]/Table1[[#This Row],[goal]]</f>
        <v>1.0504166666666668</v>
      </c>
      <c r="Q3780" s="12">
        <f>Table1[[#This Row],[pledged]]/Table1[[#This Row],[backers_count]]</f>
        <v>70.027777777777771</v>
      </c>
      <c r="R3780" t="s">
        <v>8317</v>
      </c>
      <c r="S3780" t="s">
        <v>8359</v>
      </c>
      <c r="T3780" s="17">
        <f>(((Table1[[#This Row],[launched_at]]/60)/60)/24)+DATE(1970,1,1)</f>
        <v>41989.819212962961</v>
      </c>
      <c r="U3780" s="17">
        <f>(((Table1[[#This Row],[deadline]]/60)/60)/24)+DATE(1970,1,1)</f>
        <v>42049.819212962961</v>
      </c>
    </row>
    <row r="3781" spans="1:21">
      <c r="A3781">
        <v>3779</v>
      </c>
      <c r="B3781" s="3" t="s">
        <v>3776</v>
      </c>
      <c r="C3781" s="3" t="s">
        <v>7889</v>
      </c>
      <c r="D3781" t="str" cm="1">
        <f t="array" ref="D37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781">
        <v>15000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 s="6">
        <f>Table1[[#This Row],[pledged]]/Table1[[#This Row],[goal]]</f>
        <v>1.0398000000000001</v>
      </c>
      <c r="Q3781" s="12">
        <f>Table1[[#This Row],[pledged]]/Table1[[#This Row],[backers_count]]</f>
        <v>135.62608695652173</v>
      </c>
      <c r="R3781" t="s">
        <v>8317</v>
      </c>
      <c r="S3781" t="s">
        <v>8359</v>
      </c>
      <c r="T3781" s="17">
        <f>(((Table1[[#This Row],[launched_at]]/60)/60)/24)+DATE(1970,1,1)</f>
        <v>42425.735416666663</v>
      </c>
      <c r="U3781" s="17">
        <f>(((Table1[[#This Row],[deadline]]/60)/60)/24)+DATE(1970,1,1)</f>
        <v>42455.693750000006</v>
      </c>
    </row>
    <row r="3782" spans="1:21">
      <c r="A3782">
        <v>3780</v>
      </c>
      <c r="B3782" s="3" t="s">
        <v>3777</v>
      </c>
      <c r="C3782" s="3" t="s">
        <v>7890</v>
      </c>
      <c r="D3782" t="str" cm="1">
        <f t="array" ref="D37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82">
        <v>2500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 s="6">
        <f>Table1[[#This Row],[pledged]]/Table1[[#This Row],[goal]]</f>
        <v>1.2</v>
      </c>
      <c r="Q3782" s="12">
        <f>Table1[[#This Row],[pledged]]/Table1[[#This Row],[backers_count]]</f>
        <v>100</v>
      </c>
      <c r="R3782" t="s">
        <v>8317</v>
      </c>
      <c r="S3782" t="s">
        <v>8359</v>
      </c>
      <c r="T3782" s="17">
        <f>(((Table1[[#This Row],[launched_at]]/60)/60)/24)+DATE(1970,1,1)</f>
        <v>42166.219733796301</v>
      </c>
      <c r="U3782" s="17">
        <f>(((Table1[[#This Row],[deadline]]/60)/60)/24)+DATE(1970,1,1)</f>
        <v>42198.837499999994</v>
      </c>
    </row>
    <row r="3783" spans="1:21">
      <c r="A3783">
        <v>3781</v>
      </c>
      <c r="B3783" s="3" t="s">
        <v>3778</v>
      </c>
      <c r="C3783" s="3" t="s">
        <v>7891</v>
      </c>
      <c r="D3783" t="str" cm="1">
        <f t="array" ref="D37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83">
        <v>4500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 s="6">
        <f>Table1[[#This Row],[pledged]]/Table1[[#This Row],[goal]]</f>
        <v>1.0966666666666667</v>
      </c>
      <c r="Q3783" s="12">
        <f>Table1[[#This Row],[pledged]]/Table1[[#This Row],[backers_count]]</f>
        <v>94.90384615384616</v>
      </c>
      <c r="R3783" t="s">
        <v>8317</v>
      </c>
      <c r="S3783" t="s">
        <v>8359</v>
      </c>
      <c r="T3783" s="17">
        <f>(((Table1[[#This Row],[launched_at]]/60)/60)/24)+DATE(1970,1,1)</f>
        <v>41865.882928240739</v>
      </c>
      <c r="U3783" s="17">
        <f>(((Table1[[#This Row],[deadline]]/60)/60)/24)+DATE(1970,1,1)</f>
        <v>41890.882928240739</v>
      </c>
    </row>
    <row r="3784" spans="1:21">
      <c r="A3784">
        <v>3782</v>
      </c>
      <c r="B3784" s="3" t="s">
        <v>3779</v>
      </c>
      <c r="C3784" s="3" t="s">
        <v>7892</v>
      </c>
      <c r="D3784" t="str" cm="1">
        <f t="array" ref="D37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84">
        <v>2000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 s="6">
        <f>Table1[[#This Row],[pledged]]/Table1[[#This Row],[goal]]</f>
        <v>1.0175000000000001</v>
      </c>
      <c r="Q3784" s="12">
        <f>Table1[[#This Row],[pledged]]/Table1[[#This Row],[backers_count]]</f>
        <v>75.370370370370367</v>
      </c>
      <c r="R3784" t="s">
        <v>8317</v>
      </c>
      <c r="S3784" t="s">
        <v>8359</v>
      </c>
      <c r="T3784" s="17">
        <f>(((Table1[[#This Row],[launched_at]]/60)/60)/24)+DATE(1970,1,1)</f>
        <v>42546.862233796302</v>
      </c>
      <c r="U3784" s="17">
        <f>(((Table1[[#This Row],[deadline]]/60)/60)/24)+DATE(1970,1,1)</f>
        <v>42575.958333333328</v>
      </c>
    </row>
    <row r="3785" spans="1:21">
      <c r="A3785">
        <v>3783</v>
      </c>
      <c r="B3785" s="3" t="s">
        <v>3780</v>
      </c>
      <c r="C3785" s="3" t="s">
        <v>7893</v>
      </c>
      <c r="D3785" t="str" cm="1">
        <f t="array" ref="D37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85">
        <v>1200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 s="6">
        <f>Table1[[#This Row],[pledged]]/Table1[[#This Row],[goal]]</f>
        <v>1.2891666666666666</v>
      </c>
      <c r="Q3785" s="12">
        <f>Table1[[#This Row],[pledged]]/Table1[[#This Row],[backers_count]]</f>
        <v>64.458333333333329</v>
      </c>
      <c r="R3785" t="s">
        <v>8317</v>
      </c>
      <c r="S3785" t="s">
        <v>8359</v>
      </c>
      <c r="T3785" s="17">
        <f>(((Table1[[#This Row],[launched_at]]/60)/60)/24)+DATE(1970,1,1)</f>
        <v>42420.140277777777</v>
      </c>
      <c r="U3785" s="17">
        <f>(((Table1[[#This Row],[deadline]]/60)/60)/24)+DATE(1970,1,1)</f>
        <v>42444.666666666672</v>
      </c>
    </row>
    <row r="3786" spans="1:21">
      <c r="A3786">
        <v>3784</v>
      </c>
      <c r="B3786" s="3" t="s">
        <v>3781</v>
      </c>
      <c r="C3786" s="3" t="s">
        <v>7894</v>
      </c>
      <c r="D3786" t="str" cm="1">
        <f t="array" ref="D37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86">
        <v>1000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 s="6">
        <f>Table1[[#This Row],[pledged]]/Table1[[#This Row],[goal]]</f>
        <v>1.1499999999999999</v>
      </c>
      <c r="Q3786" s="12">
        <f>Table1[[#This Row],[pledged]]/Table1[[#This Row],[backers_count]]</f>
        <v>115</v>
      </c>
      <c r="R3786" t="s">
        <v>8317</v>
      </c>
      <c r="S3786" t="s">
        <v>8359</v>
      </c>
      <c r="T3786" s="17">
        <f>(((Table1[[#This Row],[launched_at]]/60)/60)/24)+DATE(1970,1,1)</f>
        <v>42531.980694444443</v>
      </c>
      <c r="U3786" s="17">
        <f>(((Table1[[#This Row],[deadline]]/60)/60)/24)+DATE(1970,1,1)</f>
        <v>42561.980694444443</v>
      </c>
    </row>
    <row r="3787" spans="1:21">
      <c r="A3787">
        <v>3785</v>
      </c>
      <c r="B3787" s="3" t="s">
        <v>3782</v>
      </c>
      <c r="C3787" s="3" t="s">
        <v>7895</v>
      </c>
      <c r="D3787" t="str" cm="1">
        <f t="array" ref="D37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87">
        <v>2000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 s="6">
        <f>Table1[[#This Row],[pledged]]/Table1[[#This Row],[goal]]</f>
        <v>1.5075000000000001</v>
      </c>
      <c r="Q3787" s="12">
        <f>Table1[[#This Row],[pledged]]/Table1[[#This Row],[backers_count]]</f>
        <v>100.5</v>
      </c>
      <c r="R3787" t="s">
        <v>8317</v>
      </c>
      <c r="S3787" t="s">
        <v>8359</v>
      </c>
      <c r="T3787" s="17">
        <f>(((Table1[[#This Row],[launched_at]]/60)/60)/24)+DATE(1970,1,1)</f>
        <v>42548.63853009259</v>
      </c>
      <c r="U3787" s="17">
        <f>(((Table1[[#This Row],[deadline]]/60)/60)/24)+DATE(1970,1,1)</f>
        <v>42584.418749999997</v>
      </c>
    </row>
    <row r="3788" spans="1:21">
      <c r="A3788">
        <v>3786</v>
      </c>
      <c r="B3788" s="3" t="s">
        <v>3783</v>
      </c>
      <c r="C3788" s="3" t="s">
        <v>7896</v>
      </c>
      <c r="D3788" t="str" cm="1">
        <f t="array" ref="D37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88">
        <v>6000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 s="6">
        <f>Table1[[#This Row],[pledged]]/Table1[[#This Row],[goal]]</f>
        <v>1.1096666666666666</v>
      </c>
      <c r="Q3788" s="12">
        <f>Table1[[#This Row],[pledged]]/Table1[[#This Row],[backers_count]]</f>
        <v>93.774647887323937</v>
      </c>
      <c r="R3788" t="s">
        <v>8317</v>
      </c>
      <c r="S3788" t="s">
        <v>8359</v>
      </c>
      <c r="T3788" s="17">
        <f>(((Table1[[#This Row],[launched_at]]/60)/60)/24)+DATE(1970,1,1)</f>
        <v>42487.037905092591</v>
      </c>
      <c r="U3788" s="17">
        <f>(((Table1[[#This Row],[deadline]]/60)/60)/24)+DATE(1970,1,1)</f>
        <v>42517.037905092591</v>
      </c>
    </row>
    <row r="3789" spans="1:21">
      <c r="A3789">
        <v>3787</v>
      </c>
      <c r="B3789" s="3" t="s">
        <v>3784</v>
      </c>
      <c r="C3789" s="3" t="s">
        <v>7897</v>
      </c>
      <c r="D3789" t="str" cm="1">
        <f t="array" ref="D37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89">
        <v>350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 s="6">
        <f>Table1[[#This Row],[pledged]]/Table1[[#This Row],[goal]]</f>
        <v>1.0028571428571429</v>
      </c>
      <c r="Q3789" s="12">
        <f>Table1[[#This Row],[pledged]]/Table1[[#This Row],[backers_count]]</f>
        <v>35.1</v>
      </c>
      <c r="R3789" t="s">
        <v>8317</v>
      </c>
      <c r="S3789" t="s">
        <v>8359</v>
      </c>
      <c r="T3789" s="17">
        <f>(((Table1[[#This Row],[launched_at]]/60)/60)/24)+DATE(1970,1,1)</f>
        <v>42167.534791666665</v>
      </c>
      <c r="U3789" s="17">
        <f>(((Table1[[#This Row],[deadline]]/60)/60)/24)+DATE(1970,1,1)</f>
        <v>42196.165972222225</v>
      </c>
    </row>
    <row r="3790" spans="1:21" ht="57.6">
      <c r="A3790">
        <v>3788</v>
      </c>
      <c r="B3790" s="3" t="s">
        <v>3785</v>
      </c>
      <c r="C3790" s="3" t="s">
        <v>7898</v>
      </c>
      <c r="D3790" t="str" cm="1">
        <f t="array" ref="D37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790">
        <v>75000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 s="6">
        <f>Table1[[#This Row],[pledged]]/Table1[[#This Row],[goal]]</f>
        <v>6.6666666666666671E-3</v>
      </c>
      <c r="Q3790" s="12">
        <f>Table1[[#This Row],[pledged]]/Table1[[#This Row],[backers_count]]</f>
        <v>500</v>
      </c>
      <c r="R3790" t="s">
        <v>8317</v>
      </c>
      <c r="S3790" t="s">
        <v>8359</v>
      </c>
      <c r="T3790" s="17">
        <f>(((Table1[[#This Row],[launched_at]]/60)/60)/24)+DATE(1970,1,1)</f>
        <v>42333.695821759262</v>
      </c>
      <c r="U3790" s="17">
        <f>(((Table1[[#This Row],[deadline]]/60)/60)/24)+DATE(1970,1,1)</f>
        <v>42361.679166666669</v>
      </c>
    </row>
    <row r="3791" spans="1:21">
      <c r="A3791">
        <v>3789</v>
      </c>
      <c r="B3791" s="3" t="s">
        <v>3786</v>
      </c>
      <c r="C3791" s="3" t="s">
        <v>7899</v>
      </c>
      <c r="D3791" t="str" cm="1">
        <f t="array" ref="D37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91">
        <v>3550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 s="6">
        <f>Table1[[#This Row],[pledged]]/Table1[[#This Row],[goal]]</f>
        <v>3.267605633802817E-2</v>
      </c>
      <c r="Q3791" s="12">
        <f>Table1[[#This Row],[pledged]]/Table1[[#This Row],[backers_count]]</f>
        <v>29</v>
      </c>
      <c r="R3791" t="s">
        <v>8317</v>
      </c>
      <c r="S3791" t="s">
        <v>8359</v>
      </c>
      <c r="T3791" s="17">
        <f>(((Table1[[#This Row],[launched_at]]/60)/60)/24)+DATE(1970,1,1)</f>
        <v>42138.798819444448</v>
      </c>
      <c r="U3791" s="17">
        <f>(((Table1[[#This Row],[deadline]]/60)/60)/24)+DATE(1970,1,1)</f>
        <v>42170.798819444448</v>
      </c>
    </row>
    <row r="3792" spans="1:21">
      <c r="A3792">
        <v>3790</v>
      </c>
      <c r="B3792" s="3" t="s">
        <v>3787</v>
      </c>
      <c r="C3792" s="3" t="s">
        <v>7900</v>
      </c>
      <c r="D3792" t="str" cm="1">
        <f t="array" ref="D37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792">
        <v>15000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 s="6">
        <f>Table1[[#This Row],[pledged]]/Table1[[#This Row],[goal]]</f>
        <v>0</v>
      </c>
      <c r="Q3792" s="12" t="e">
        <f>Table1[[#This Row],[pledged]]/Table1[[#This Row],[backers_count]]</f>
        <v>#DIV/0!</v>
      </c>
      <c r="R3792" t="s">
        <v>8317</v>
      </c>
      <c r="S3792" t="s">
        <v>8359</v>
      </c>
      <c r="T3792" s="17">
        <f>(((Table1[[#This Row],[launched_at]]/60)/60)/24)+DATE(1970,1,1)</f>
        <v>42666.666932870372</v>
      </c>
      <c r="U3792" s="17">
        <f>(((Table1[[#This Row],[deadline]]/60)/60)/24)+DATE(1970,1,1)</f>
        <v>42696.708599537036</v>
      </c>
    </row>
    <row r="3793" spans="1:21">
      <c r="A3793">
        <v>3791</v>
      </c>
      <c r="B3793" s="3" t="s">
        <v>3788</v>
      </c>
      <c r="C3793" s="3" t="s">
        <v>7901</v>
      </c>
      <c r="D3793" t="str" cm="1">
        <f t="array" ref="D37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793">
        <v>1500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 s="6">
        <f>Table1[[#This Row],[pledged]]/Table1[[#This Row],[goal]]</f>
        <v>0</v>
      </c>
      <c r="Q3793" s="12" t="e">
        <f>Table1[[#This Row],[pledged]]/Table1[[#This Row],[backers_count]]</f>
        <v>#DIV/0!</v>
      </c>
      <c r="R3793" t="s">
        <v>8317</v>
      </c>
      <c r="S3793" t="s">
        <v>8359</v>
      </c>
      <c r="T3793" s="17">
        <f>(((Table1[[#This Row],[launched_at]]/60)/60)/24)+DATE(1970,1,1)</f>
        <v>41766.692037037035</v>
      </c>
      <c r="U3793" s="17">
        <f>(((Table1[[#This Row],[deadline]]/60)/60)/24)+DATE(1970,1,1)</f>
        <v>41826.692037037035</v>
      </c>
    </row>
    <row r="3794" spans="1:21">
      <c r="A3794">
        <v>3792</v>
      </c>
      <c r="B3794" s="3" t="s">
        <v>3789</v>
      </c>
      <c r="C3794" s="3" t="s">
        <v>7902</v>
      </c>
      <c r="D3794" t="str" cm="1">
        <f t="array" ref="D37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794">
        <v>12500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 s="6">
        <f>Table1[[#This Row],[pledged]]/Table1[[#This Row],[goal]]</f>
        <v>2.8E-3</v>
      </c>
      <c r="Q3794" s="12">
        <f>Table1[[#This Row],[pledged]]/Table1[[#This Row],[backers_count]]</f>
        <v>17.5</v>
      </c>
      <c r="R3794" t="s">
        <v>8317</v>
      </c>
      <c r="S3794" t="s">
        <v>8359</v>
      </c>
      <c r="T3794" s="17">
        <f>(((Table1[[#This Row],[launched_at]]/60)/60)/24)+DATE(1970,1,1)</f>
        <v>42170.447013888886</v>
      </c>
      <c r="U3794" s="17">
        <f>(((Table1[[#This Row],[deadline]]/60)/60)/24)+DATE(1970,1,1)</f>
        <v>42200.447013888886</v>
      </c>
    </row>
    <row r="3795" spans="1:21">
      <c r="A3795">
        <v>3793</v>
      </c>
      <c r="B3795" s="3" t="s">
        <v>3790</v>
      </c>
      <c r="C3795" s="3" t="s">
        <v>7903</v>
      </c>
      <c r="D3795" t="str" cm="1">
        <f t="array" ref="D37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95">
        <v>7000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 s="6">
        <f>Table1[[#This Row],[pledged]]/Table1[[#This Row],[goal]]</f>
        <v>0.59657142857142853</v>
      </c>
      <c r="Q3795" s="12">
        <f>Table1[[#This Row],[pledged]]/Table1[[#This Row],[backers_count]]</f>
        <v>174</v>
      </c>
      <c r="R3795" t="s">
        <v>8317</v>
      </c>
      <c r="S3795" t="s">
        <v>8359</v>
      </c>
      <c r="T3795" s="17">
        <f>(((Table1[[#This Row],[launched_at]]/60)/60)/24)+DATE(1970,1,1)</f>
        <v>41968.938993055555</v>
      </c>
      <c r="U3795" s="17">
        <f>(((Table1[[#This Row],[deadline]]/60)/60)/24)+DATE(1970,1,1)</f>
        <v>41989.938993055555</v>
      </c>
    </row>
    <row r="3796" spans="1:21">
      <c r="A3796">
        <v>3794</v>
      </c>
      <c r="B3796" s="3" t="s">
        <v>3791</v>
      </c>
      <c r="C3796" s="3" t="s">
        <v>7904</v>
      </c>
      <c r="D3796" t="str" cm="1">
        <f t="array" ref="D37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96">
        <v>5000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 s="6">
        <f>Table1[[#This Row],[pledged]]/Table1[[#This Row],[goal]]</f>
        <v>0.01</v>
      </c>
      <c r="Q3796" s="12">
        <f>Table1[[#This Row],[pledged]]/Table1[[#This Row],[backers_count]]</f>
        <v>50</v>
      </c>
      <c r="R3796" t="s">
        <v>8317</v>
      </c>
      <c r="S3796" t="s">
        <v>8359</v>
      </c>
      <c r="T3796" s="17">
        <f>(((Table1[[#This Row],[launched_at]]/60)/60)/24)+DATE(1970,1,1)</f>
        <v>42132.58048611111</v>
      </c>
      <c r="U3796" s="17">
        <f>(((Table1[[#This Row],[deadline]]/60)/60)/24)+DATE(1970,1,1)</f>
        <v>42162.58048611111</v>
      </c>
    </row>
    <row r="3797" spans="1:21">
      <c r="A3797">
        <v>3795</v>
      </c>
      <c r="B3797" s="3" t="s">
        <v>3792</v>
      </c>
      <c r="C3797" s="3" t="s">
        <v>7905</v>
      </c>
      <c r="D3797" t="str" cm="1">
        <f t="array" ref="D37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797">
        <v>600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 s="6">
        <f>Table1[[#This Row],[pledged]]/Table1[[#This Row],[goal]]</f>
        <v>1.6666666666666666E-2</v>
      </c>
      <c r="Q3797" s="12">
        <f>Table1[[#This Row],[pledged]]/Table1[[#This Row],[backers_count]]</f>
        <v>5</v>
      </c>
      <c r="R3797" t="s">
        <v>8317</v>
      </c>
      <c r="S3797" t="s">
        <v>8359</v>
      </c>
      <c r="T3797" s="17">
        <f>(((Table1[[#This Row],[launched_at]]/60)/60)/24)+DATE(1970,1,1)</f>
        <v>42201.436226851853</v>
      </c>
      <c r="U3797" s="17">
        <f>(((Table1[[#This Row],[deadline]]/60)/60)/24)+DATE(1970,1,1)</f>
        <v>42244.9375</v>
      </c>
    </row>
    <row r="3798" spans="1:21">
      <c r="A3798">
        <v>3796</v>
      </c>
      <c r="B3798" s="3" t="s">
        <v>3793</v>
      </c>
      <c r="C3798" s="3" t="s">
        <v>7906</v>
      </c>
      <c r="D3798" t="str" cm="1">
        <f t="array" ref="D37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798">
        <v>22500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 s="6">
        <f>Table1[[#This Row],[pledged]]/Table1[[#This Row],[goal]]</f>
        <v>4.4444444444444447E-5</v>
      </c>
      <c r="Q3798" s="12">
        <f>Table1[[#This Row],[pledged]]/Table1[[#This Row],[backers_count]]</f>
        <v>1</v>
      </c>
      <c r="R3798" t="s">
        <v>8317</v>
      </c>
      <c r="S3798" t="s">
        <v>8359</v>
      </c>
      <c r="T3798" s="17">
        <f>(((Table1[[#This Row],[launched_at]]/60)/60)/24)+DATE(1970,1,1)</f>
        <v>42689.029583333337</v>
      </c>
      <c r="U3798" s="17">
        <f>(((Table1[[#This Row],[deadline]]/60)/60)/24)+DATE(1970,1,1)</f>
        <v>42749.029583333337</v>
      </c>
    </row>
    <row r="3799" spans="1:21">
      <c r="A3799">
        <v>3797</v>
      </c>
      <c r="B3799" s="3" t="s">
        <v>3794</v>
      </c>
      <c r="C3799" s="3" t="s">
        <v>7907</v>
      </c>
      <c r="D3799" t="str" cm="1">
        <f t="array" ref="D37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799">
        <v>6000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 s="6">
        <f>Table1[[#This Row],[pledged]]/Table1[[#This Row],[goal]]</f>
        <v>0.89666666666666661</v>
      </c>
      <c r="Q3799" s="12">
        <f>Table1[[#This Row],[pledged]]/Table1[[#This Row],[backers_count]]</f>
        <v>145.40540540540542</v>
      </c>
      <c r="R3799" t="s">
        <v>8317</v>
      </c>
      <c r="S3799" t="s">
        <v>8359</v>
      </c>
      <c r="T3799" s="17">
        <f>(((Table1[[#This Row],[launched_at]]/60)/60)/24)+DATE(1970,1,1)</f>
        <v>42084.881539351853</v>
      </c>
      <c r="U3799" s="17">
        <f>(((Table1[[#This Row],[deadline]]/60)/60)/24)+DATE(1970,1,1)</f>
        <v>42114.881539351853</v>
      </c>
    </row>
    <row r="3800" spans="1:21">
      <c r="A3800">
        <v>3798</v>
      </c>
      <c r="B3800" s="3" t="s">
        <v>3795</v>
      </c>
      <c r="C3800" s="3" t="s">
        <v>7908</v>
      </c>
      <c r="D3800" t="str" cm="1">
        <f t="array" ref="D38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800">
        <v>70000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 s="6">
        <f>Table1[[#This Row],[pledged]]/Table1[[#This Row],[goal]]</f>
        <v>1.4642857142857143E-2</v>
      </c>
      <c r="Q3800" s="12">
        <f>Table1[[#This Row],[pledged]]/Table1[[#This Row],[backers_count]]</f>
        <v>205</v>
      </c>
      <c r="R3800" t="s">
        <v>8317</v>
      </c>
      <c r="S3800" t="s">
        <v>8359</v>
      </c>
      <c r="T3800" s="17">
        <f>(((Table1[[#This Row],[launched_at]]/60)/60)/24)+DATE(1970,1,1)</f>
        <v>41831.722777777781</v>
      </c>
      <c r="U3800" s="17">
        <f>(((Table1[[#This Row],[deadline]]/60)/60)/24)+DATE(1970,1,1)</f>
        <v>41861.722777777781</v>
      </c>
    </row>
    <row r="3801" spans="1:21">
      <c r="A3801">
        <v>3799</v>
      </c>
      <c r="B3801" s="3" t="s">
        <v>3796</v>
      </c>
      <c r="C3801" s="3" t="s">
        <v>7909</v>
      </c>
      <c r="D3801" t="str" cm="1">
        <f t="array" ref="D38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801">
        <v>10000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 s="6">
        <f>Table1[[#This Row],[pledged]]/Table1[[#This Row],[goal]]</f>
        <v>4.02E-2</v>
      </c>
      <c r="Q3801" s="12">
        <f>Table1[[#This Row],[pledged]]/Table1[[#This Row],[backers_count]]</f>
        <v>100.5</v>
      </c>
      <c r="R3801" t="s">
        <v>8317</v>
      </c>
      <c r="S3801" t="s">
        <v>8359</v>
      </c>
      <c r="T3801" s="17">
        <f>(((Table1[[#This Row],[launched_at]]/60)/60)/24)+DATE(1970,1,1)</f>
        <v>42410.93105324074</v>
      </c>
      <c r="U3801" s="17">
        <f>(((Table1[[#This Row],[deadline]]/60)/60)/24)+DATE(1970,1,1)</f>
        <v>42440.93105324074</v>
      </c>
    </row>
    <row r="3802" spans="1:21">
      <c r="A3802">
        <v>3800</v>
      </c>
      <c r="B3802" s="3" t="s">
        <v>3797</v>
      </c>
      <c r="C3802" s="3" t="s">
        <v>7910</v>
      </c>
      <c r="D3802" t="str" cm="1">
        <f t="array" ref="D38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802">
        <v>22000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 s="6">
        <f>Table1[[#This Row],[pledged]]/Table1[[#This Row],[goal]]</f>
        <v>4.0045454545454544E-2</v>
      </c>
      <c r="Q3802" s="12">
        <f>Table1[[#This Row],[pledged]]/Table1[[#This Row],[backers_count]]</f>
        <v>55.0625</v>
      </c>
      <c r="R3802" t="s">
        <v>8317</v>
      </c>
      <c r="S3802" t="s">
        <v>8359</v>
      </c>
      <c r="T3802" s="17">
        <f>(((Table1[[#This Row],[launched_at]]/60)/60)/24)+DATE(1970,1,1)</f>
        <v>41982.737071759257</v>
      </c>
      <c r="U3802" s="17">
        <f>(((Table1[[#This Row],[deadline]]/60)/60)/24)+DATE(1970,1,1)</f>
        <v>42015.207638888889</v>
      </c>
    </row>
    <row r="3803" spans="1:21">
      <c r="A3803">
        <v>3801</v>
      </c>
      <c r="B3803" s="3" t="s">
        <v>3798</v>
      </c>
      <c r="C3803" s="3" t="s">
        <v>7911</v>
      </c>
      <c r="D3803" t="str" cm="1">
        <f t="array" ref="D38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03">
        <v>5000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 s="6">
        <f>Table1[[#This Row],[pledged]]/Table1[[#This Row],[goal]]</f>
        <v>8.5199999999999998E-2</v>
      </c>
      <c r="Q3803" s="12">
        <f>Table1[[#This Row],[pledged]]/Table1[[#This Row],[backers_count]]</f>
        <v>47.333333333333336</v>
      </c>
      <c r="R3803" t="s">
        <v>8317</v>
      </c>
      <c r="S3803" t="s">
        <v>8359</v>
      </c>
      <c r="T3803" s="17">
        <f>(((Table1[[#This Row],[launched_at]]/60)/60)/24)+DATE(1970,1,1)</f>
        <v>41975.676111111112</v>
      </c>
      <c r="U3803" s="17">
        <f>(((Table1[[#This Row],[deadline]]/60)/60)/24)+DATE(1970,1,1)</f>
        <v>42006.676111111112</v>
      </c>
    </row>
    <row r="3804" spans="1:21">
      <c r="A3804">
        <v>3802</v>
      </c>
      <c r="B3804" s="3" t="s">
        <v>3799</v>
      </c>
      <c r="C3804" s="3" t="s">
        <v>7912</v>
      </c>
      <c r="D3804" t="str" cm="1">
        <f t="array" ref="D38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04">
        <v>3000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 s="6">
        <f>Table1[[#This Row],[pledged]]/Table1[[#This Row],[goal]]</f>
        <v>0</v>
      </c>
      <c r="Q3804" s="12" t="e">
        <f>Table1[[#This Row],[pledged]]/Table1[[#This Row],[backers_count]]</f>
        <v>#DIV/0!</v>
      </c>
      <c r="R3804" t="s">
        <v>8317</v>
      </c>
      <c r="S3804" t="s">
        <v>8359</v>
      </c>
      <c r="T3804" s="17">
        <f>(((Table1[[#This Row],[launched_at]]/60)/60)/24)+DATE(1970,1,1)</f>
        <v>42269.126226851848</v>
      </c>
      <c r="U3804" s="17">
        <f>(((Table1[[#This Row],[deadline]]/60)/60)/24)+DATE(1970,1,1)</f>
        <v>42299.126226851848</v>
      </c>
    </row>
    <row r="3805" spans="1:21">
      <c r="A3805">
        <v>3803</v>
      </c>
      <c r="B3805" s="3" t="s">
        <v>3800</v>
      </c>
      <c r="C3805" s="3" t="s">
        <v>7913</v>
      </c>
      <c r="D3805" t="str" cm="1">
        <f t="array" ref="D38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805">
        <v>12000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 s="6">
        <f>Table1[[#This Row],[pledged]]/Table1[[#This Row],[goal]]</f>
        <v>0.19650000000000001</v>
      </c>
      <c r="Q3805" s="12">
        <f>Table1[[#This Row],[pledged]]/Table1[[#This Row],[backers_count]]</f>
        <v>58.95</v>
      </c>
      <c r="R3805" t="s">
        <v>8317</v>
      </c>
      <c r="S3805" t="s">
        <v>8359</v>
      </c>
      <c r="T3805" s="17">
        <f>(((Table1[[#This Row],[launched_at]]/60)/60)/24)+DATE(1970,1,1)</f>
        <v>42403.971851851849</v>
      </c>
      <c r="U3805" s="17">
        <f>(((Table1[[#This Row],[deadline]]/60)/60)/24)+DATE(1970,1,1)</f>
        <v>42433.971851851849</v>
      </c>
    </row>
    <row r="3806" spans="1:21">
      <c r="A3806">
        <v>3804</v>
      </c>
      <c r="B3806" s="3" t="s">
        <v>3801</v>
      </c>
      <c r="C3806" s="3" t="s">
        <v>7914</v>
      </c>
      <c r="D3806" t="str" cm="1">
        <f t="array" ref="D38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06">
        <v>8000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 s="6">
        <f>Table1[[#This Row],[pledged]]/Table1[[#This Row],[goal]]</f>
        <v>0</v>
      </c>
      <c r="Q3806" s="12" t="e">
        <f>Table1[[#This Row],[pledged]]/Table1[[#This Row],[backers_count]]</f>
        <v>#DIV/0!</v>
      </c>
      <c r="R3806" t="s">
        <v>8317</v>
      </c>
      <c r="S3806" t="s">
        <v>8359</v>
      </c>
      <c r="T3806" s="17">
        <f>(((Table1[[#This Row],[launched_at]]/60)/60)/24)+DATE(1970,1,1)</f>
        <v>42527.00953703704</v>
      </c>
      <c r="U3806" s="17">
        <f>(((Table1[[#This Row],[deadline]]/60)/60)/24)+DATE(1970,1,1)</f>
        <v>42582.291666666672</v>
      </c>
    </row>
    <row r="3807" spans="1:21" ht="28.8">
      <c r="A3807">
        <v>3805</v>
      </c>
      <c r="B3807" s="3" t="s">
        <v>3802</v>
      </c>
      <c r="C3807" s="3" t="s">
        <v>7915</v>
      </c>
      <c r="D3807" t="str" cm="1">
        <f t="array" ref="D38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807">
        <v>150000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 s="6">
        <f>Table1[[#This Row],[pledged]]/Table1[[#This Row],[goal]]</f>
        <v>2.0000000000000002E-5</v>
      </c>
      <c r="Q3807" s="12">
        <f>Table1[[#This Row],[pledged]]/Table1[[#This Row],[backers_count]]</f>
        <v>1.5</v>
      </c>
      <c r="R3807" t="s">
        <v>8317</v>
      </c>
      <c r="S3807" t="s">
        <v>8359</v>
      </c>
      <c r="T3807" s="17">
        <f>(((Table1[[#This Row],[launched_at]]/60)/60)/24)+DATE(1970,1,1)</f>
        <v>41849.887037037035</v>
      </c>
      <c r="U3807" s="17">
        <f>(((Table1[[#This Row],[deadline]]/60)/60)/24)+DATE(1970,1,1)</f>
        <v>41909.887037037035</v>
      </c>
    </row>
    <row r="3808" spans="1:21">
      <c r="A3808">
        <v>3806</v>
      </c>
      <c r="B3808" s="3" t="s">
        <v>3803</v>
      </c>
      <c r="C3808" s="3" t="s">
        <v>7916</v>
      </c>
      <c r="D3808" t="str" cm="1">
        <f t="array" ref="D38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08">
        <v>7500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 s="6">
        <f>Table1[[#This Row],[pledged]]/Table1[[#This Row],[goal]]</f>
        <v>6.6666666666666664E-4</v>
      </c>
      <c r="Q3808" s="12">
        <f>Table1[[#This Row],[pledged]]/Table1[[#This Row],[backers_count]]</f>
        <v>5</v>
      </c>
      <c r="R3808" t="s">
        <v>8317</v>
      </c>
      <c r="S3808" t="s">
        <v>8359</v>
      </c>
      <c r="T3808" s="17">
        <f>(((Table1[[#This Row],[launched_at]]/60)/60)/24)+DATE(1970,1,1)</f>
        <v>41799.259039351848</v>
      </c>
      <c r="U3808" s="17">
        <f>(((Table1[[#This Row],[deadline]]/60)/60)/24)+DATE(1970,1,1)</f>
        <v>41819.259039351848</v>
      </c>
    </row>
    <row r="3809" spans="1:21">
      <c r="A3809">
        <v>3807</v>
      </c>
      <c r="B3809" s="3" t="s">
        <v>3804</v>
      </c>
      <c r="C3809" s="3" t="s">
        <v>7917</v>
      </c>
      <c r="D3809" t="str" cm="1">
        <f t="array" ref="D38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09">
        <v>1500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 s="6">
        <f>Table1[[#This Row],[pledged]]/Table1[[#This Row],[goal]]</f>
        <v>0.30333333333333334</v>
      </c>
      <c r="Q3809" s="12">
        <f>Table1[[#This Row],[pledged]]/Table1[[#This Row],[backers_count]]</f>
        <v>50.555555555555557</v>
      </c>
      <c r="R3809" t="s">
        <v>8317</v>
      </c>
      <c r="S3809" t="s">
        <v>8359</v>
      </c>
      <c r="T3809" s="17">
        <f>(((Table1[[#This Row],[launched_at]]/60)/60)/24)+DATE(1970,1,1)</f>
        <v>42090.909016203703</v>
      </c>
      <c r="U3809" s="17">
        <f>(((Table1[[#This Row],[deadline]]/60)/60)/24)+DATE(1970,1,1)</f>
        <v>42097.909016203703</v>
      </c>
    </row>
    <row r="3810" spans="1:21">
      <c r="A3810">
        <v>3808</v>
      </c>
      <c r="B3810" s="3" t="s">
        <v>3805</v>
      </c>
      <c r="C3810" s="3" t="s">
        <v>7918</v>
      </c>
      <c r="D3810" t="str" cm="1">
        <f t="array" ref="D38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10">
        <v>1000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 s="6">
        <f>Table1[[#This Row],[pledged]]/Table1[[#This Row],[goal]]</f>
        <v>1</v>
      </c>
      <c r="Q3810" s="12">
        <f>Table1[[#This Row],[pledged]]/Table1[[#This Row],[backers_count]]</f>
        <v>41.666666666666664</v>
      </c>
      <c r="R3810" t="s">
        <v>8317</v>
      </c>
      <c r="S3810" t="s">
        <v>8318</v>
      </c>
      <c r="T3810" s="17">
        <f>(((Table1[[#This Row],[launched_at]]/60)/60)/24)+DATE(1970,1,1)</f>
        <v>42059.453923611116</v>
      </c>
      <c r="U3810" s="17">
        <f>(((Table1[[#This Row],[deadline]]/60)/60)/24)+DATE(1970,1,1)</f>
        <v>42119.412256944444</v>
      </c>
    </row>
    <row r="3811" spans="1:21">
      <c r="A3811">
        <v>3809</v>
      </c>
      <c r="B3811" s="3" t="s">
        <v>3806</v>
      </c>
      <c r="C3811" s="3" t="s">
        <v>7919</v>
      </c>
      <c r="D3811" t="str" cm="1">
        <f t="array" ref="D38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11">
        <v>2000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 s="6">
        <f>Table1[[#This Row],[pledged]]/Table1[[#This Row],[goal]]</f>
        <v>1.0125</v>
      </c>
      <c r="Q3811" s="12">
        <f>Table1[[#This Row],[pledged]]/Table1[[#This Row],[backers_count]]</f>
        <v>53.289473684210527</v>
      </c>
      <c r="R3811" t="s">
        <v>8317</v>
      </c>
      <c r="S3811" t="s">
        <v>8318</v>
      </c>
      <c r="T3811" s="17">
        <f>(((Table1[[#This Row],[launched_at]]/60)/60)/24)+DATE(1970,1,1)</f>
        <v>41800.526701388888</v>
      </c>
      <c r="U3811" s="17">
        <f>(((Table1[[#This Row],[deadline]]/60)/60)/24)+DATE(1970,1,1)</f>
        <v>41850.958333333336</v>
      </c>
    </row>
    <row r="3812" spans="1:21">
      <c r="A3812">
        <v>3810</v>
      </c>
      <c r="B3812" s="3" t="s">
        <v>3807</v>
      </c>
      <c r="C3812" s="3" t="s">
        <v>7920</v>
      </c>
      <c r="D3812" t="str" cm="1">
        <f t="array" ref="D38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12">
        <v>1500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 s="6">
        <f>Table1[[#This Row],[pledged]]/Table1[[#This Row],[goal]]</f>
        <v>1.2173333333333334</v>
      </c>
      <c r="Q3812" s="12">
        <f>Table1[[#This Row],[pledged]]/Table1[[#This Row],[backers_count]]</f>
        <v>70.230769230769226</v>
      </c>
      <c r="R3812" t="s">
        <v>8317</v>
      </c>
      <c r="S3812" t="s">
        <v>8318</v>
      </c>
      <c r="T3812" s="17">
        <f>(((Table1[[#This Row],[launched_at]]/60)/60)/24)+DATE(1970,1,1)</f>
        <v>42054.849050925928</v>
      </c>
      <c r="U3812" s="17">
        <f>(((Table1[[#This Row],[deadline]]/60)/60)/24)+DATE(1970,1,1)</f>
        <v>42084.807384259257</v>
      </c>
    </row>
    <row r="3813" spans="1:21">
      <c r="A3813">
        <v>3811</v>
      </c>
      <c r="B3813" s="3" t="s">
        <v>3808</v>
      </c>
      <c r="C3813" s="3" t="s">
        <v>7921</v>
      </c>
      <c r="D3813" t="str" cm="1">
        <f t="array" ref="D38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813">
        <v>250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 s="6">
        <f>Table1[[#This Row],[pledged]]/Table1[[#This Row],[goal]]</f>
        <v>3.3</v>
      </c>
      <c r="Q3813" s="12">
        <f>Table1[[#This Row],[pledged]]/Table1[[#This Row],[backers_count]]</f>
        <v>43.421052631578945</v>
      </c>
      <c r="R3813" t="s">
        <v>8317</v>
      </c>
      <c r="S3813" t="s">
        <v>8318</v>
      </c>
      <c r="T3813" s="17">
        <f>(((Table1[[#This Row],[launched_at]]/60)/60)/24)+DATE(1970,1,1)</f>
        <v>42487.62700231481</v>
      </c>
      <c r="U3813" s="17">
        <f>(((Table1[[#This Row],[deadline]]/60)/60)/24)+DATE(1970,1,1)</f>
        <v>42521.458333333328</v>
      </c>
    </row>
    <row r="3814" spans="1:21">
      <c r="A3814">
        <v>3812</v>
      </c>
      <c r="B3814" s="3" t="s">
        <v>3809</v>
      </c>
      <c r="C3814" s="3" t="s">
        <v>7922</v>
      </c>
      <c r="D3814" t="str" cm="1">
        <f t="array" ref="D38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14">
        <v>2000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 s="6">
        <f>Table1[[#This Row],[pledged]]/Table1[[#This Row],[goal]]</f>
        <v>1.0954999999999999</v>
      </c>
      <c r="Q3814" s="12">
        <f>Table1[[#This Row],[pledged]]/Table1[[#This Row],[backers_count]]</f>
        <v>199.18181818181819</v>
      </c>
      <c r="R3814" t="s">
        <v>8317</v>
      </c>
      <c r="S3814" t="s">
        <v>8318</v>
      </c>
      <c r="T3814" s="17">
        <f>(((Table1[[#This Row],[launched_at]]/60)/60)/24)+DATE(1970,1,1)</f>
        <v>42109.751250000001</v>
      </c>
      <c r="U3814" s="17">
        <f>(((Table1[[#This Row],[deadline]]/60)/60)/24)+DATE(1970,1,1)</f>
        <v>42156.165972222225</v>
      </c>
    </row>
    <row r="3815" spans="1:21">
      <c r="A3815">
        <v>3813</v>
      </c>
      <c r="B3815" s="3" t="s">
        <v>3810</v>
      </c>
      <c r="C3815" s="3" t="s">
        <v>7923</v>
      </c>
      <c r="D3815" t="str" cm="1">
        <f t="array" ref="D38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15">
        <v>2100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 s="6">
        <f>Table1[[#This Row],[pledged]]/Table1[[#This Row],[goal]]</f>
        <v>1.0095190476190474</v>
      </c>
      <c r="Q3815" s="12">
        <f>Table1[[#This Row],[pledged]]/Table1[[#This Row],[backers_count]]</f>
        <v>78.518148148148143</v>
      </c>
      <c r="R3815" t="s">
        <v>8317</v>
      </c>
      <c r="S3815" t="s">
        <v>8318</v>
      </c>
      <c r="T3815" s="17">
        <f>(((Table1[[#This Row],[launched_at]]/60)/60)/24)+DATE(1970,1,1)</f>
        <v>42497.275706018518</v>
      </c>
      <c r="U3815" s="17">
        <f>(((Table1[[#This Row],[deadline]]/60)/60)/24)+DATE(1970,1,1)</f>
        <v>42535.904861111107</v>
      </c>
    </row>
    <row r="3816" spans="1:21">
      <c r="A3816">
        <v>3814</v>
      </c>
      <c r="B3816" s="3" t="s">
        <v>3811</v>
      </c>
      <c r="C3816" s="3" t="s">
        <v>7924</v>
      </c>
      <c r="D3816" t="str" cm="1">
        <f t="array" ref="D38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16">
        <v>1500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 s="6">
        <f>Table1[[#This Row],[pledged]]/Table1[[#This Row],[goal]]</f>
        <v>1.4013333333333333</v>
      </c>
      <c r="Q3816" s="12">
        <f>Table1[[#This Row],[pledged]]/Table1[[#This Row],[backers_count]]</f>
        <v>61.823529411764703</v>
      </c>
      <c r="R3816" t="s">
        <v>8317</v>
      </c>
      <c r="S3816" t="s">
        <v>8318</v>
      </c>
      <c r="T3816" s="17">
        <f>(((Table1[[#This Row],[launched_at]]/60)/60)/24)+DATE(1970,1,1)</f>
        <v>42058.904074074075</v>
      </c>
      <c r="U3816" s="17">
        <f>(((Table1[[#This Row],[deadline]]/60)/60)/24)+DATE(1970,1,1)</f>
        <v>42095.165972222225</v>
      </c>
    </row>
    <row r="3817" spans="1:21">
      <c r="A3817">
        <v>3815</v>
      </c>
      <c r="B3817" s="3" t="s">
        <v>3812</v>
      </c>
      <c r="C3817" s="3" t="s">
        <v>7925</v>
      </c>
      <c r="D3817" t="str" cm="1">
        <f t="array" ref="D38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17">
        <v>1000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 s="6">
        <f>Table1[[#This Row],[pledged]]/Table1[[#This Row],[goal]]</f>
        <v>1.0000100000000001</v>
      </c>
      <c r="Q3817" s="12">
        <f>Table1[[#This Row],[pledged]]/Table1[[#This Row],[backers_count]]</f>
        <v>50.000500000000002</v>
      </c>
      <c r="R3817" t="s">
        <v>8317</v>
      </c>
      <c r="S3817" t="s">
        <v>8318</v>
      </c>
      <c r="T3817" s="17">
        <f>(((Table1[[#This Row],[launched_at]]/60)/60)/24)+DATE(1970,1,1)</f>
        <v>42207.259918981479</v>
      </c>
      <c r="U3817" s="17">
        <f>(((Table1[[#This Row],[deadline]]/60)/60)/24)+DATE(1970,1,1)</f>
        <v>42236.958333333328</v>
      </c>
    </row>
    <row r="3818" spans="1:21" ht="43.2">
      <c r="A3818">
        <v>3816</v>
      </c>
      <c r="B3818" s="3" t="s">
        <v>3813</v>
      </c>
      <c r="C3818" s="3" t="s">
        <v>7926</v>
      </c>
      <c r="D3818" t="str" cm="1">
        <f t="array" ref="D38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18">
        <v>1500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 s="6">
        <f>Table1[[#This Row],[pledged]]/Table1[[#This Row],[goal]]</f>
        <v>1.19238</v>
      </c>
      <c r="Q3818" s="12">
        <f>Table1[[#This Row],[pledged]]/Table1[[#This Row],[backers_count]]</f>
        <v>48.339729729729726</v>
      </c>
      <c r="R3818" t="s">
        <v>8317</v>
      </c>
      <c r="S3818" t="s">
        <v>8318</v>
      </c>
      <c r="T3818" s="17">
        <f>(((Table1[[#This Row],[launched_at]]/60)/60)/24)+DATE(1970,1,1)</f>
        <v>41807.690081018518</v>
      </c>
      <c r="U3818" s="17">
        <f>(((Table1[[#This Row],[deadline]]/60)/60)/24)+DATE(1970,1,1)</f>
        <v>41837.690081018518</v>
      </c>
    </row>
    <row r="3819" spans="1:21">
      <c r="A3819">
        <v>3817</v>
      </c>
      <c r="B3819" s="3" t="s">
        <v>3814</v>
      </c>
      <c r="C3819" s="3" t="s">
        <v>7927</v>
      </c>
      <c r="D3819" t="str" cm="1">
        <f t="array" ref="D38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19">
        <v>2000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 s="6">
        <f>Table1[[#This Row],[pledged]]/Table1[[#This Row],[goal]]</f>
        <v>1.0725</v>
      </c>
      <c r="Q3819" s="12">
        <f>Table1[[#This Row],[pledged]]/Table1[[#This Row],[backers_count]]</f>
        <v>107.25</v>
      </c>
      <c r="R3819" t="s">
        <v>8317</v>
      </c>
      <c r="S3819" t="s">
        <v>8318</v>
      </c>
      <c r="T3819" s="17">
        <f>(((Table1[[#This Row],[launched_at]]/60)/60)/24)+DATE(1970,1,1)</f>
        <v>42284.69694444444</v>
      </c>
      <c r="U3819" s="17">
        <f>(((Table1[[#This Row],[deadline]]/60)/60)/24)+DATE(1970,1,1)</f>
        <v>42301.165972222225</v>
      </c>
    </row>
    <row r="3820" spans="1:21">
      <c r="A3820">
        <v>3818</v>
      </c>
      <c r="B3820" s="3" t="s">
        <v>3815</v>
      </c>
      <c r="C3820" s="3" t="s">
        <v>7928</v>
      </c>
      <c r="D3820" t="str" cm="1">
        <f t="array" ref="D38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820">
        <v>250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 s="6">
        <f>Table1[[#This Row],[pledged]]/Table1[[#This Row],[goal]]</f>
        <v>2.2799999999999998</v>
      </c>
      <c r="Q3820" s="12">
        <f>Table1[[#This Row],[pledged]]/Table1[[#This Row],[backers_count]]</f>
        <v>57</v>
      </c>
      <c r="R3820" t="s">
        <v>8317</v>
      </c>
      <c r="S3820" t="s">
        <v>8318</v>
      </c>
      <c r="T3820" s="17">
        <f>(((Table1[[#This Row],[launched_at]]/60)/60)/24)+DATE(1970,1,1)</f>
        <v>42045.84238425926</v>
      </c>
      <c r="U3820" s="17">
        <f>(((Table1[[#This Row],[deadline]]/60)/60)/24)+DATE(1970,1,1)</f>
        <v>42075.800717592589</v>
      </c>
    </row>
    <row r="3821" spans="1:21">
      <c r="A3821">
        <v>3819</v>
      </c>
      <c r="B3821" s="3" t="s">
        <v>3816</v>
      </c>
      <c r="C3821" s="3" t="s">
        <v>7817</v>
      </c>
      <c r="D3821" t="str" cm="1">
        <f t="array" ref="D38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21">
        <v>1000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 s="6">
        <f>Table1[[#This Row],[pledged]]/Table1[[#This Row],[goal]]</f>
        <v>1.0640000000000001</v>
      </c>
      <c r="Q3821" s="12">
        <f>Table1[[#This Row],[pledged]]/Table1[[#This Row],[backers_count]]</f>
        <v>40.92307692307692</v>
      </c>
      <c r="R3821" t="s">
        <v>8317</v>
      </c>
      <c r="S3821" t="s">
        <v>8318</v>
      </c>
      <c r="T3821" s="17">
        <f>(((Table1[[#This Row],[launched_at]]/60)/60)/24)+DATE(1970,1,1)</f>
        <v>42184.209537037037</v>
      </c>
      <c r="U3821" s="17">
        <f>(((Table1[[#This Row],[deadline]]/60)/60)/24)+DATE(1970,1,1)</f>
        <v>42202.876388888893</v>
      </c>
    </row>
    <row r="3822" spans="1:21">
      <c r="A3822">
        <v>3820</v>
      </c>
      <c r="B3822" s="3" t="s">
        <v>3817</v>
      </c>
      <c r="C3822" s="3" t="s">
        <v>7929</v>
      </c>
      <c r="D3822" t="str" cm="1">
        <f t="array" ref="D38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822">
        <v>300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 s="6">
        <f>Table1[[#This Row],[pledged]]/Table1[[#This Row],[goal]]</f>
        <v>1.4333333333333333</v>
      </c>
      <c r="Q3822" s="12">
        <f>Table1[[#This Row],[pledged]]/Table1[[#This Row],[backers_count]]</f>
        <v>21.5</v>
      </c>
      <c r="R3822" t="s">
        <v>8317</v>
      </c>
      <c r="S3822" t="s">
        <v>8318</v>
      </c>
      <c r="T3822" s="17">
        <f>(((Table1[[#This Row],[launched_at]]/60)/60)/24)+DATE(1970,1,1)</f>
        <v>42160.651817129634</v>
      </c>
      <c r="U3822" s="17">
        <f>(((Table1[[#This Row],[deadline]]/60)/60)/24)+DATE(1970,1,1)</f>
        <v>42190.651817129634</v>
      </c>
    </row>
    <row r="3823" spans="1:21">
      <c r="A3823">
        <v>3821</v>
      </c>
      <c r="B3823" s="3" t="s">
        <v>3818</v>
      </c>
      <c r="C3823" s="3" t="s">
        <v>7930</v>
      </c>
      <c r="D3823" t="str" cm="1">
        <f t="array" ref="D38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23">
        <v>3500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 s="6">
        <f>Table1[[#This Row],[pledged]]/Table1[[#This Row],[goal]]</f>
        <v>1.0454285714285714</v>
      </c>
      <c r="Q3823" s="12">
        <f>Table1[[#This Row],[pledged]]/Table1[[#This Row],[backers_count]]</f>
        <v>79.543478260869563</v>
      </c>
      <c r="R3823" t="s">
        <v>8317</v>
      </c>
      <c r="S3823" t="s">
        <v>8318</v>
      </c>
      <c r="T3823" s="17">
        <f>(((Table1[[#This Row],[launched_at]]/60)/60)/24)+DATE(1970,1,1)</f>
        <v>42341.180636574078</v>
      </c>
      <c r="U3823" s="17">
        <f>(((Table1[[#This Row],[deadline]]/60)/60)/24)+DATE(1970,1,1)</f>
        <v>42373.180636574078</v>
      </c>
    </row>
    <row r="3824" spans="1:21">
      <c r="A3824">
        <v>3822</v>
      </c>
      <c r="B3824" s="3" t="s">
        <v>3819</v>
      </c>
      <c r="C3824" s="3" t="s">
        <v>7931</v>
      </c>
      <c r="D3824" t="str" cm="1">
        <f t="array" ref="D38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24">
        <v>5000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 s="6">
        <f>Table1[[#This Row],[pledged]]/Table1[[#This Row],[goal]]</f>
        <v>1.1002000000000001</v>
      </c>
      <c r="Q3824" s="12">
        <f>Table1[[#This Row],[pledged]]/Table1[[#This Row],[backers_count]]</f>
        <v>72.381578947368425</v>
      </c>
      <c r="R3824" t="s">
        <v>8317</v>
      </c>
      <c r="S3824" t="s">
        <v>8318</v>
      </c>
      <c r="T3824" s="17">
        <f>(((Table1[[#This Row],[launched_at]]/60)/60)/24)+DATE(1970,1,1)</f>
        <v>42329.838159722218</v>
      </c>
      <c r="U3824" s="17">
        <f>(((Table1[[#This Row],[deadline]]/60)/60)/24)+DATE(1970,1,1)</f>
        <v>42388.957638888889</v>
      </c>
    </row>
    <row r="3825" spans="1:21">
      <c r="A3825">
        <v>3823</v>
      </c>
      <c r="B3825" s="3" t="s">
        <v>3820</v>
      </c>
      <c r="C3825" s="3" t="s">
        <v>7932</v>
      </c>
      <c r="D3825" t="str" cm="1">
        <f t="array" ref="D38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25">
        <v>2500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 s="6">
        <f>Table1[[#This Row],[pledged]]/Table1[[#This Row],[goal]]</f>
        <v>1.06</v>
      </c>
      <c r="Q3825" s="12">
        <f>Table1[[#This Row],[pledged]]/Table1[[#This Row],[backers_count]]</f>
        <v>64.634146341463421</v>
      </c>
      <c r="R3825" t="s">
        <v>8317</v>
      </c>
      <c r="S3825" t="s">
        <v>8318</v>
      </c>
      <c r="T3825" s="17">
        <f>(((Table1[[#This Row],[launched_at]]/60)/60)/24)+DATE(1970,1,1)</f>
        <v>42170.910231481481</v>
      </c>
      <c r="U3825" s="17">
        <f>(((Table1[[#This Row],[deadline]]/60)/60)/24)+DATE(1970,1,1)</f>
        <v>42205.165972222225</v>
      </c>
    </row>
    <row r="3826" spans="1:21">
      <c r="A3826">
        <v>3824</v>
      </c>
      <c r="B3826" s="3" t="s">
        <v>3821</v>
      </c>
      <c r="C3826" s="3" t="s">
        <v>7933</v>
      </c>
      <c r="D3826" t="str" cm="1">
        <f t="array" ref="D38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826">
        <v>250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 s="6">
        <f>Table1[[#This Row],[pledged]]/Table1[[#This Row],[goal]]</f>
        <v>1.08</v>
      </c>
      <c r="Q3826" s="12">
        <f>Table1[[#This Row],[pledged]]/Table1[[#This Row],[backers_count]]</f>
        <v>38.571428571428569</v>
      </c>
      <c r="R3826" t="s">
        <v>8317</v>
      </c>
      <c r="S3826" t="s">
        <v>8318</v>
      </c>
      <c r="T3826" s="17">
        <f>(((Table1[[#This Row],[launched_at]]/60)/60)/24)+DATE(1970,1,1)</f>
        <v>42571.626192129625</v>
      </c>
      <c r="U3826" s="17">
        <f>(((Table1[[#This Row],[deadline]]/60)/60)/24)+DATE(1970,1,1)</f>
        <v>42583.570138888885</v>
      </c>
    </row>
    <row r="3827" spans="1:21">
      <c r="A3827">
        <v>3825</v>
      </c>
      <c r="B3827" s="3" t="s">
        <v>3822</v>
      </c>
      <c r="C3827" s="3" t="s">
        <v>7934</v>
      </c>
      <c r="D3827" t="str" cm="1">
        <f t="array" ref="D38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27">
        <v>5000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 s="6">
        <f>Table1[[#This Row],[pledged]]/Table1[[#This Row],[goal]]</f>
        <v>1.0542</v>
      </c>
      <c r="Q3827" s="12">
        <f>Table1[[#This Row],[pledged]]/Table1[[#This Row],[backers_count]]</f>
        <v>107.57142857142857</v>
      </c>
      <c r="R3827" t="s">
        <v>8317</v>
      </c>
      <c r="S3827" t="s">
        <v>8318</v>
      </c>
      <c r="T3827" s="17">
        <f>(((Table1[[#This Row],[launched_at]]/60)/60)/24)+DATE(1970,1,1)</f>
        <v>42151.069606481484</v>
      </c>
      <c r="U3827" s="17">
        <f>(((Table1[[#This Row],[deadline]]/60)/60)/24)+DATE(1970,1,1)</f>
        <v>42172.069606481484</v>
      </c>
    </row>
    <row r="3828" spans="1:21">
      <c r="A3828">
        <v>3826</v>
      </c>
      <c r="B3828" s="3" t="s">
        <v>3823</v>
      </c>
      <c r="C3828" s="3" t="s">
        <v>7935</v>
      </c>
      <c r="D3828" t="str" cm="1">
        <f t="array" ref="D38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828">
        <v>600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 s="6">
        <f>Table1[[#This Row],[pledged]]/Table1[[#This Row],[goal]]</f>
        <v>1.1916666666666667</v>
      </c>
      <c r="Q3828" s="12">
        <f>Table1[[#This Row],[pledged]]/Table1[[#This Row],[backers_count]]</f>
        <v>27.5</v>
      </c>
      <c r="R3828" t="s">
        <v>8317</v>
      </c>
      <c r="S3828" t="s">
        <v>8318</v>
      </c>
      <c r="T3828" s="17">
        <f>(((Table1[[#This Row],[launched_at]]/60)/60)/24)+DATE(1970,1,1)</f>
        <v>42101.423541666663</v>
      </c>
      <c r="U3828" s="17">
        <f>(((Table1[[#This Row],[deadline]]/60)/60)/24)+DATE(1970,1,1)</f>
        <v>42131.423541666663</v>
      </c>
    </row>
    <row r="3829" spans="1:21">
      <c r="A3829">
        <v>3827</v>
      </c>
      <c r="B3829" s="3" t="s">
        <v>3824</v>
      </c>
      <c r="C3829" s="3" t="s">
        <v>7936</v>
      </c>
      <c r="D3829" t="str" cm="1">
        <f t="array" ref="D38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29">
        <v>3000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 s="6">
        <f>Table1[[#This Row],[pledged]]/Table1[[#This Row],[goal]]</f>
        <v>1.5266666666666666</v>
      </c>
      <c r="Q3829" s="12">
        <f>Table1[[#This Row],[pledged]]/Table1[[#This Row],[backers_count]]</f>
        <v>70.461538461538467</v>
      </c>
      <c r="R3829" t="s">
        <v>8317</v>
      </c>
      <c r="S3829" t="s">
        <v>8318</v>
      </c>
      <c r="T3829" s="17">
        <f>(((Table1[[#This Row],[launched_at]]/60)/60)/24)+DATE(1970,1,1)</f>
        <v>42034.928252314814</v>
      </c>
      <c r="U3829" s="17">
        <f>(((Table1[[#This Row],[deadline]]/60)/60)/24)+DATE(1970,1,1)</f>
        <v>42090</v>
      </c>
    </row>
    <row r="3830" spans="1:21">
      <c r="A3830">
        <v>3828</v>
      </c>
      <c r="B3830" s="3" t="s">
        <v>3825</v>
      </c>
      <c r="C3830" s="3" t="s">
        <v>7937</v>
      </c>
      <c r="D3830" t="str" cm="1">
        <f t="array" ref="D38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30">
        <v>5000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 s="6">
        <f>Table1[[#This Row],[pledged]]/Table1[[#This Row],[goal]]</f>
        <v>1</v>
      </c>
      <c r="Q3830" s="12">
        <f>Table1[[#This Row],[pledged]]/Table1[[#This Row],[backers_count]]</f>
        <v>178.57142857142858</v>
      </c>
      <c r="R3830" t="s">
        <v>8317</v>
      </c>
      <c r="S3830" t="s">
        <v>8318</v>
      </c>
      <c r="T3830" s="17">
        <f>(((Table1[[#This Row],[launched_at]]/60)/60)/24)+DATE(1970,1,1)</f>
        <v>41944.527627314819</v>
      </c>
      <c r="U3830" s="17">
        <f>(((Table1[[#This Row],[deadline]]/60)/60)/24)+DATE(1970,1,1)</f>
        <v>42004.569293981483</v>
      </c>
    </row>
    <row r="3831" spans="1:21">
      <c r="A3831">
        <v>3829</v>
      </c>
      <c r="B3831" s="3" t="s">
        <v>3826</v>
      </c>
      <c r="C3831" s="3" t="s">
        <v>7938</v>
      </c>
      <c r="D3831" t="str" cm="1">
        <f t="array" ref="D38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831">
        <v>500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 s="6">
        <f>Table1[[#This Row],[pledged]]/Table1[[#This Row],[goal]]</f>
        <v>1.002</v>
      </c>
      <c r="Q3831" s="12">
        <f>Table1[[#This Row],[pledged]]/Table1[[#This Row],[backers_count]]</f>
        <v>62.625</v>
      </c>
      <c r="R3831" t="s">
        <v>8317</v>
      </c>
      <c r="S3831" t="s">
        <v>8318</v>
      </c>
      <c r="T3831" s="17">
        <f>(((Table1[[#This Row],[launched_at]]/60)/60)/24)+DATE(1970,1,1)</f>
        <v>42593.865405092598</v>
      </c>
      <c r="U3831" s="17">
        <f>(((Table1[[#This Row],[deadline]]/60)/60)/24)+DATE(1970,1,1)</f>
        <v>42613.865405092598</v>
      </c>
    </row>
    <row r="3832" spans="1:21">
      <c r="A3832">
        <v>3830</v>
      </c>
      <c r="B3832" s="3" t="s">
        <v>3827</v>
      </c>
      <c r="C3832" s="3" t="s">
        <v>7939</v>
      </c>
      <c r="D3832" t="str" cm="1">
        <f t="array" ref="D38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832">
        <v>100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 s="6">
        <f>Table1[[#This Row],[pledged]]/Table1[[#This Row],[goal]]</f>
        <v>2.25</v>
      </c>
      <c r="Q3832" s="12">
        <f>Table1[[#This Row],[pledged]]/Table1[[#This Row],[backers_count]]</f>
        <v>75</v>
      </c>
      <c r="R3832" t="s">
        <v>8317</v>
      </c>
      <c r="S3832" t="s">
        <v>8318</v>
      </c>
      <c r="T3832" s="17">
        <f>(((Table1[[#This Row],[launched_at]]/60)/60)/24)+DATE(1970,1,1)</f>
        <v>42503.740868055553</v>
      </c>
      <c r="U3832" s="17">
        <f>(((Table1[[#This Row],[deadline]]/60)/60)/24)+DATE(1970,1,1)</f>
        <v>42517.740868055553</v>
      </c>
    </row>
    <row r="3833" spans="1:21">
      <c r="A3833">
        <v>3831</v>
      </c>
      <c r="B3833" s="3" t="s">
        <v>3828</v>
      </c>
      <c r="C3833" s="3" t="s">
        <v>7940</v>
      </c>
      <c r="D3833" t="str" cm="1">
        <f t="array" ref="D38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833">
        <v>500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 s="6">
        <f>Table1[[#This Row],[pledged]]/Table1[[#This Row],[goal]]</f>
        <v>1.0602199999999999</v>
      </c>
      <c r="Q3833" s="12">
        <f>Table1[[#This Row],[pledged]]/Table1[[#This Row],[backers_count]]</f>
        <v>58.901111111111113</v>
      </c>
      <c r="R3833" t="s">
        <v>8317</v>
      </c>
      <c r="S3833" t="s">
        <v>8318</v>
      </c>
      <c r="T3833" s="17">
        <f>(((Table1[[#This Row],[launched_at]]/60)/60)/24)+DATE(1970,1,1)</f>
        <v>41927.848900462966</v>
      </c>
      <c r="U3833" s="17">
        <f>(((Table1[[#This Row],[deadline]]/60)/60)/24)+DATE(1970,1,1)</f>
        <v>41948.890567129631</v>
      </c>
    </row>
    <row r="3834" spans="1:21">
      <c r="A3834">
        <v>3832</v>
      </c>
      <c r="B3834" s="3" t="s">
        <v>3829</v>
      </c>
      <c r="C3834" s="3" t="s">
        <v>7941</v>
      </c>
      <c r="D3834" t="str" cm="1">
        <f t="array" ref="D38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34">
        <v>1200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 s="6">
        <f>Table1[[#This Row],[pledged]]/Table1[[#This Row],[goal]]</f>
        <v>1.0466666666666666</v>
      </c>
      <c r="Q3834" s="12">
        <f>Table1[[#This Row],[pledged]]/Table1[[#This Row],[backers_count]]</f>
        <v>139.55555555555554</v>
      </c>
      <c r="R3834" t="s">
        <v>8317</v>
      </c>
      <c r="S3834" t="s">
        <v>8318</v>
      </c>
      <c r="T3834" s="17">
        <f>(((Table1[[#This Row],[launched_at]]/60)/60)/24)+DATE(1970,1,1)</f>
        <v>42375.114988425921</v>
      </c>
      <c r="U3834" s="17">
        <f>(((Table1[[#This Row],[deadline]]/60)/60)/24)+DATE(1970,1,1)</f>
        <v>42420.114988425921</v>
      </c>
    </row>
    <row r="3835" spans="1:21">
      <c r="A3835">
        <v>3833</v>
      </c>
      <c r="B3835" s="3" t="s">
        <v>3830</v>
      </c>
      <c r="C3835" s="3" t="s">
        <v>7942</v>
      </c>
      <c r="D3835" t="str" cm="1">
        <f t="array" ref="D38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35">
        <v>1200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 s="6">
        <f>Table1[[#This Row],[pledged]]/Table1[[#This Row],[goal]]</f>
        <v>1.1666666666666667</v>
      </c>
      <c r="Q3835" s="12">
        <f>Table1[[#This Row],[pledged]]/Table1[[#This Row],[backers_count]]</f>
        <v>70</v>
      </c>
      <c r="R3835" t="s">
        <v>8317</v>
      </c>
      <c r="S3835" t="s">
        <v>8318</v>
      </c>
      <c r="T3835" s="17">
        <f>(((Table1[[#This Row],[launched_at]]/60)/60)/24)+DATE(1970,1,1)</f>
        <v>41963.872361111105</v>
      </c>
      <c r="U3835" s="17">
        <f>(((Table1[[#This Row],[deadline]]/60)/60)/24)+DATE(1970,1,1)</f>
        <v>41974.797916666663</v>
      </c>
    </row>
    <row r="3836" spans="1:21">
      <c r="A3836">
        <v>3834</v>
      </c>
      <c r="B3836" s="3" t="s">
        <v>3831</v>
      </c>
      <c r="C3836" s="3" t="s">
        <v>7943</v>
      </c>
      <c r="D3836" t="str" cm="1">
        <f t="array" ref="D38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36">
        <v>3000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 s="6">
        <f>Table1[[#This Row],[pledged]]/Table1[[#This Row],[goal]]</f>
        <v>1.0903333333333334</v>
      </c>
      <c r="Q3836" s="12">
        <f>Table1[[#This Row],[pledged]]/Table1[[#This Row],[backers_count]]</f>
        <v>57.385964912280699</v>
      </c>
      <c r="R3836" t="s">
        <v>8317</v>
      </c>
      <c r="S3836" t="s">
        <v>8318</v>
      </c>
      <c r="T3836" s="17">
        <f>(((Table1[[#This Row],[launched_at]]/60)/60)/24)+DATE(1970,1,1)</f>
        <v>42143.445219907408</v>
      </c>
      <c r="U3836" s="17">
        <f>(((Table1[[#This Row],[deadline]]/60)/60)/24)+DATE(1970,1,1)</f>
        <v>42173.445219907408</v>
      </c>
    </row>
    <row r="3837" spans="1:21">
      <c r="A3837">
        <v>3835</v>
      </c>
      <c r="B3837" s="3" t="s">
        <v>3832</v>
      </c>
      <c r="C3837" s="3" t="s">
        <v>7944</v>
      </c>
      <c r="D3837" t="str" cm="1">
        <f t="array" ref="D38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837">
        <v>200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 s="6">
        <f>Table1[[#This Row],[pledged]]/Table1[[#This Row],[goal]]</f>
        <v>1.6</v>
      </c>
      <c r="Q3837" s="12">
        <f>Table1[[#This Row],[pledged]]/Table1[[#This Row],[backers_count]]</f>
        <v>40</v>
      </c>
      <c r="R3837" t="s">
        <v>8317</v>
      </c>
      <c r="S3837" t="s">
        <v>8318</v>
      </c>
      <c r="T3837" s="17">
        <f>(((Table1[[#This Row],[launched_at]]/60)/60)/24)+DATE(1970,1,1)</f>
        <v>42460.94222222222</v>
      </c>
      <c r="U3837" s="17">
        <f>(((Table1[[#This Row],[deadline]]/60)/60)/24)+DATE(1970,1,1)</f>
        <v>42481.94222222222</v>
      </c>
    </row>
    <row r="3838" spans="1:21">
      <c r="A3838">
        <v>3836</v>
      </c>
      <c r="B3838" s="3" t="s">
        <v>3833</v>
      </c>
      <c r="C3838" s="3" t="s">
        <v>7945</v>
      </c>
      <c r="D3838" t="str" cm="1">
        <f t="array" ref="D38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838">
        <v>800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 s="6">
        <f>Table1[[#This Row],[pledged]]/Table1[[#This Row],[goal]]</f>
        <v>1.125</v>
      </c>
      <c r="Q3838" s="12">
        <f>Table1[[#This Row],[pledged]]/Table1[[#This Row],[backers_count]]</f>
        <v>64.285714285714292</v>
      </c>
      <c r="R3838" t="s">
        <v>8317</v>
      </c>
      <c r="S3838" t="s">
        <v>8318</v>
      </c>
      <c r="T3838" s="17">
        <f>(((Table1[[#This Row],[launched_at]]/60)/60)/24)+DATE(1970,1,1)</f>
        <v>42553.926527777774</v>
      </c>
      <c r="U3838" s="17">
        <f>(((Table1[[#This Row],[deadline]]/60)/60)/24)+DATE(1970,1,1)</f>
        <v>42585.172916666663</v>
      </c>
    </row>
    <row r="3839" spans="1:21">
      <c r="A3839">
        <v>3837</v>
      </c>
      <c r="B3839" s="3" t="s">
        <v>3834</v>
      </c>
      <c r="C3839" s="3" t="s">
        <v>7946</v>
      </c>
      <c r="D3839" t="str" cm="1">
        <f t="array" ref="D38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39">
        <v>2000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 s="6">
        <f>Table1[[#This Row],[pledged]]/Table1[[#This Row],[goal]]</f>
        <v>1.0209999999999999</v>
      </c>
      <c r="Q3839" s="12">
        <f>Table1[[#This Row],[pledged]]/Table1[[#This Row],[backers_count]]</f>
        <v>120.11764705882354</v>
      </c>
      <c r="R3839" t="s">
        <v>8317</v>
      </c>
      <c r="S3839" t="s">
        <v>8318</v>
      </c>
      <c r="T3839" s="17">
        <f>(((Table1[[#This Row],[launched_at]]/60)/60)/24)+DATE(1970,1,1)</f>
        <v>42152.765717592592</v>
      </c>
      <c r="U3839" s="17">
        <f>(((Table1[[#This Row],[deadline]]/60)/60)/24)+DATE(1970,1,1)</f>
        <v>42188.765717592592</v>
      </c>
    </row>
    <row r="3840" spans="1:21" ht="28.8">
      <c r="A3840">
        <v>3838</v>
      </c>
      <c r="B3840" s="3" t="s">
        <v>3835</v>
      </c>
      <c r="C3840" s="3" t="s">
        <v>7947</v>
      </c>
      <c r="D3840" t="str" cm="1">
        <f t="array" ref="D38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840">
        <v>100000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 s="6">
        <f>Table1[[#This Row],[pledged]]/Table1[[#This Row],[goal]]</f>
        <v>1.00824</v>
      </c>
      <c r="Q3840" s="12">
        <f>Table1[[#This Row],[pledged]]/Table1[[#This Row],[backers_count]]</f>
        <v>1008.24</v>
      </c>
      <c r="R3840" t="s">
        <v>8317</v>
      </c>
      <c r="S3840" t="s">
        <v>8318</v>
      </c>
      <c r="T3840" s="17">
        <f>(((Table1[[#This Row],[launched_at]]/60)/60)/24)+DATE(1970,1,1)</f>
        <v>42116.710752314815</v>
      </c>
      <c r="U3840" s="17">
        <f>(((Table1[[#This Row],[deadline]]/60)/60)/24)+DATE(1970,1,1)</f>
        <v>42146.710752314815</v>
      </c>
    </row>
    <row r="3841" spans="1:21">
      <c r="A3841">
        <v>3839</v>
      </c>
      <c r="B3841" s="3" t="s">
        <v>3836</v>
      </c>
      <c r="C3841" s="3" t="s">
        <v>7948</v>
      </c>
      <c r="D3841" t="str" cm="1">
        <f t="array" ref="D38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41">
        <v>2000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 s="6">
        <f>Table1[[#This Row],[pledged]]/Table1[[#This Row],[goal]]</f>
        <v>1.0125</v>
      </c>
      <c r="Q3841" s="12">
        <f>Table1[[#This Row],[pledged]]/Table1[[#This Row],[backers_count]]</f>
        <v>63.28125</v>
      </c>
      <c r="R3841" t="s">
        <v>8317</v>
      </c>
      <c r="S3841" t="s">
        <v>8318</v>
      </c>
      <c r="T3841" s="17">
        <f>(((Table1[[#This Row],[launched_at]]/60)/60)/24)+DATE(1970,1,1)</f>
        <v>42155.142638888887</v>
      </c>
      <c r="U3841" s="17">
        <f>(((Table1[[#This Row],[deadline]]/60)/60)/24)+DATE(1970,1,1)</f>
        <v>42215.142638888887</v>
      </c>
    </row>
    <row r="3842" spans="1:21">
      <c r="A3842">
        <v>3840</v>
      </c>
      <c r="B3842" s="3" t="s">
        <v>3837</v>
      </c>
      <c r="C3842" s="3" t="s">
        <v>7949</v>
      </c>
      <c r="D3842" t="str" cm="1">
        <f t="array" ref="D38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842">
        <v>1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 s="6">
        <f>Table1[[#This Row],[pledged]]/Table1[[#This Row],[goal]]</f>
        <v>65</v>
      </c>
      <c r="Q3842" s="12">
        <f>Table1[[#This Row],[pledged]]/Table1[[#This Row],[backers_count]]</f>
        <v>21.666666666666668</v>
      </c>
      <c r="R3842" t="s">
        <v>8317</v>
      </c>
      <c r="S3842" t="s">
        <v>8318</v>
      </c>
      <c r="T3842" s="17">
        <f>(((Table1[[#This Row],[launched_at]]/60)/60)/24)+DATE(1970,1,1)</f>
        <v>42432.701724537037</v>
      </c>
      <c r="U3842" s="17">
        <f>(((Table1[[#This Row],[deadline]]/60)/60)/24)+DATE(1970,1,1)</f>
        <v>42457.660057870366</v>
      </c>
    </row>
    <row r="3843" spans="1:21" ht="28.8">
      <c r="A3843">
        <v>3841</v>
      </c>
      <c r="B3843" s="3" t="s">
        <v>3838</v>
      </c>
      <c r="C3843" s="3" t="s">
        <v>7950</v>
      </c>
      <c r="D3843" t="str" cm="1">
        <f t="array" ref="D38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843">
        <v>10000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 s="6">
        <f>Table1[[#This Row],[pledged]]/Table1[[#This Row],[goal]]</f>
        <v>8.72E-2</v>
      </c>
      <c r="Q3843" s="12">
        <f>Table1[[#This Row],[pledged]]/Table1[[#This Row],[backers_count]]</f>
        <v>25.647058823529413</v>
      </c>
      <c r="R3843" t="s">
        <v>8317</v>
      </c>
      <c r="S3843" t="s">
        <v>8318</v>
      </c>
      <c r="T3843" s="17">
        <f>(((Table1[[#This Row],[launched_at]]/60)/60)/24)+DATE(1970,1,1)</f>
        <v>41780.785729166666</v>
      </c>
      <c r="U3843" s="17">
        <f>(((Table1[[#This Row],[deadline]]/60)/60)/24)+DATE(1970,1,1)</f>
        <v>41840.785729166666</v>
      </c>
    </row>
    <row r="3844" spans="1:21">
      <c r="A3844">
        <v>3842</v>
      </c>
      <c r="B3844" s="3" t="s">
        <v>3839</v>
      </c>
      <c r="C3844" s="3" t="s">
        <v>7951</v>
      </c>
      <c r="D3844" t="str" cm="1">
        <f t="array" ref="D38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44">
        <v>5000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 s="6">
        <f>Table1[[#This Row],[pledged]]/Table1[[#This Row],[goal]]</f>
        <v>0.21940000000000001</v>
      </c>
      <c r="Q3844" s="12">
        <f>Table1[[#This Row],[pledged]]/Table1[[#This Row],[backers_count]]</f>
        <v>47.695652173913047</v>
      </c>
      <c r="R3844" t="s">
        <v>8317</v>
      </c>
      <c r="S3844" t="s">
        <v>8318</v>
      </c>
      <c r="T3844" s="17">
        <f>(((Table1[[#This Row],[launched_at]]/60)/60)/24)+DATE(1970,1,1)</f>
        <v>41740.493657407409</v>
      </c>
      <c r="U3844" s="17">
        <f>(((Table1[[#This Row],[deadline]]/60)/60)/24)+DATE(1970,1,1)</f>
        <v>41770.493657407409</v>
      </c>
    </row>
    <row r="3845" spans="1:21">
      <c r="A3845">
        <v>3843</v>
      </c>
      <c r="B3845" s="3" t="s">
        <v>3840</v>
      </c>
      <c r="C3845" s="3" t="s">
        <v>7952</v>
      </c>
      <c r="D3845" t="str" cm="1">
        <f t="array" ref="D38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45">
        <v>5000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 s="6">
        <f>Table1[[#This Row],[pledged]]/Table1[[#This Row],[goal]]</f>
        <v>0.21299999999999999</v>
      </c>
      <c r="Q3845" s="12">
        <f>Table1[[#This Row],[pledged]]/Table1[[#This Row],[backers_count]]</f>
        <v>56.05263157894737</v>
      </c>
      <c r="R3845" t="s">
        <v>8317</v>
      </c>
      <c r="S3845" t="s">
        <v>8318</v>
      </c>
      <c r="T3845" s="17">
        <f>(((Table1[[#This Row],[launched_at]]/60)/60)/24)+DATE(1970,1,1)</f>
        <v>41766.072500000002</v>
      </c>
      <c r="U3845" s="17">
        <f>(((Table1[[#This Row],[deadline]]/60)/60)/24)+DATE(1970,1,1)</f>
        <v>41791.072500000002</v>
      </c>
    </row>
    <row r="3846" spans="1:21">
      <c r="A3846">
        <v>3844</v>
      </c>
      <c r="B3846" s="3" t="s">
        <v>3841</v>
      </c>
      <c r="C3846" s="3" t="s">
        <v>7953</v>
      </c>
      <c r="D3846" t="str" cm="1">
        <f t="array" ref="D38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46">
        <v>9800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 s="6">
        <f>Table1[[#This Row],[pledged]]/Table1[[#This Row],[goal]]</f>
        <v>0.41489795918367345</v>
      </c>
      <c r="Q3846" s="12">
        <f>Table1[[#This Row],[pledged]]/Table1[[#This Row],[backers_count]]</f>
        <v>81.319999999999993</v>
      </c>
      <c r="R3846" t="s">
        <v>8317</v>
      </c>
      <c r="S3846" t="s">
        <v>8318</v>
      </c>
      <c r="T3846" s="17">
        <f>(((Table1[[#This Row],[launched_at]]/60)/60)/24)+DATE(1970,1,1)</f>
        <v>41766.617291666669</v>
      </c>
      <c r="U3846" s="17">
        <f>(((Table1[[#This Row],[deadline]]/60)/60)/24)+DATE(1970,1,1)</f>
        <v>41793.290972222225</v>
      </c>
    </row>
    <row r="3847" spans="1:21" ht="43.2">
      <c r="A3847">
        <v>3845</v>
      </c>
      <c r="B3847" s="3" t="s">
        <v>3842</v>
      </c>
      <c r="C3847" s="3" t="s">
        <v>7954</v>
      </c>
      <c r="D3847" t="str" cm="1">
        <f t="array" ref="D38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40000 to 44999</v>
      </c>
      <c r="E3847">
        <v>40000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 s="6">
        <f>Table1[[#This Row],[pledged]]/Table1[[#This Row],[goal]]</f>
        <v>2.1049999999999999E-2</v>
      </c>
      <c r="Q3847" s="12">
        <f>Table1[[#This Row],[pledged]]/Table1[[#This Row],[backers_count]]</f>
        <v>70.166666666666671</v>
      </c>
      <c r="R3847" t="s">
        <v>8317</v>
      </c>
      <c r="S3847" t="s">
        <v>8318</v>
      </c>
      <c r="T3847" s="17">
        <f>(((Table1[[#This Row],[launched_at]]/60)/60)/24)+DATE(1970,1,1)</f>
        <v>42248.627013888887</v>
      </c>
      <c r="U3847" s="17">
        <f>(((Table1[[#This Row],[deadline]]/60)/60)/24)+DATE(1970,1,1)</f>
        <v>42278.627013888887</v>
      </c>
    </row>
    <row r="3848" spans="1:21">
      <c r="A3848">
        <v>3846</v>
      </c>
      <c r="B3848" s="3" t="s">
        <v>3843</v>
      </c>
      <c r="C3848" s="3" t="s">
        <v>7955</v>
      </c>
      <c r="D3848" t="str" cm="1">
        <f t="array" ref="D38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48">
        <v>7000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 s="6">
        <f>Table1[[#This Row],[pledged]]/Table1[[#This Row],[goal]]</f>
        <v>2.7E-2</v>
      </c>
      <c r="Q3848" s="12">
        <f>Table1[[#This Row],[pledged]]/Table1[[#This Row],[backers_count]]</f>
        <v>23.625</v>
      </c>
      <c r="R3848" t="s">
        <v>8317</v>
      </c>
      <c r="S3848" t="s">
        <v>8318</v>
      </c>
      <c r="T3848" s="17">
        <f>(((Table1[[#This Row],[launched_at]]/60)/60)/24)+DATE(1970,1,1)</f>
        <v>41885.221550925926</v>
      </c>
      <c r="U3848" s="17">
        <f>(((Table1[[#This Row],[deadline]]/60)/60)/24)+DATE(1970,1,1)</f>
        <v>41916.290972222225</v>
      </c>
    </row>
    <row r="3849" spans="1:21">
      <c r="A3849">
        <v>3847</v>
      </c>
      <c r="B3849" s="3" t="s">
        <v>3844</v>
      </c>
      <c r="C3849" s="3" t="s">
        <v>7956</v>
      </c>
      <c r="D3849" t="str" cm="1">
        <f t="array" ref="D38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849">
        <v>10500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 s="6">
        <f>Table1[[#This Row],[pledged]]/Table1[[#This Row],[goal]]</f>
        <v>0.16161904761904761</v>
      </c>
      <c r="Q3849" s="12">
        <f>Table1[[#This Row],[pledged]]/Table1[[#This Row],[backers_count]]</f>
        <v>188.55555555555554</v>
      </c>
      <c r="R3849" t="s">
        <v>8317</v>
      </c>
      <c r="S3849" t="s">
        <v>8318</v>
      </c>
      <c r="T3849" s="17">
        <f>(((Table1[[#This Row],[launched_at]]/60)/60)/24)+DATE(1970,1,1)</f>
        <v>42159.224432870367</v>
      </c>
      <c r="U3849" s="17">
        <f>(((Table1[[#This Row],[deadline]]/60)/60)/24)+DATE(1970,1,1)</f>
        <v>42204.224432870367</v>
      </c>
    </row>
    <row r="3850" spans="1:21">
      <c r="A3850">
        <v>3848</v>
      </c>
      <c r="B3850" s="3" t="s">
        <v>3845</v>
      </c>
      <c r="C3850" s="3" t="s">
        <v>7957</v>
      </c>
      <c r="D3850" t="str" cm="1">
        <f t="array" ref="D38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850">
        <v>13000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 s="6">
        <f>Table1[[#This Row],[pledged]]/Table1[[#This Row],[goal]]</f>
        <v>0.16376923076923078</v>
      </c>
      <c r="Q3850" s="12">
        <f>Table1[[#This Row],[pledged]]/Table1[[#This Row],[backers_count]]</f>
        <v>49.511627906976742</v>
      </c>
      <c r="R3850" t="s">
        <v>8317</v>
      </c>
      <c r="S3850" t="s">
        <v>8318</v>
      </c>
      <c r="T3850" s="17">
        <f>(((Table1[[#This Row],[launched_at]]/60)/60)/24)+DATE(1970,1,1)</f>
        <v>42265.817002314812</v>
      </c>
      <c r="U3850" s="17">
        <f>(((Table1[[#This Row],[deadline]]/60)/60)/24)+DATE(1970,1,1)</f>
        <v>42295.817002314812</v>
      </c>
    </row>
    <row r="3851" spans="1:21">
      <c r="A3851">
        <v>3849</v>
      </c>
      <c r="B3851" s="3" t="s">
        <v>3846</v>
      </c>
      <c r="C3851" s="3" t="s">
        <v>7958</v>
      </c>
      <c r="D3851" t="str" cm="1">
        <f t="array" ref="D38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3851">
        <v>30000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 s="6">
        <f>Table1[[#This Row],[pledged]]/Table1[[#This Row],[goal]]</f>
        <v>7.0433333333333334E-2</v>
      </c>
      <c r="Q3851" s="12">
        <f>Table1[[#This Row],[pledged]]/Table1[[#This Row],[backers_count]]</f>
        <v>75.464285714285708</v>
      </c>
      <c r="R3851" t="s">
        <v>8317</v>
      </c>
      <c r="S3851" t="s">
        <v>8318</v>
      </c>
      <c r="T3851" s="17">
        <f>(((Table1[[#This Row],[launched_at]]/60)/60)/24)+DATE(1970,1,1)</f>
        <v>42136.767175925925</v>
      </c>
      <c r="U3851" s="17">
        <f>(((Table1[[#This Row],[deadline]]/60)/60)/24)+DATE(1970,1,1)</f>
        <v>42166.767175925925</v>
      </c>
    </row>
    <row r="3852" spans="1:21">
      <c r="A3852">
        <v>3850</v>
      </c>
      <c r="B3852" s="3" t="s">
        <v>3847</v>
      </c>
      <c r="C3852" s="3" t="s">
        <v>7959</v>
      </c>
      <c r="D3852" t="str" cm="1">
        <f t="array" ref="D38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52">
        <v>1000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 s="6">
        <f>Table1[[#This Row],[pledged]]/Table1[[#This Row],[goal]]</f>
        <v>3.7999999999999999E-2</v>
      </c>
      <c r="Q3852" s="12">
        <f>Table1[[#This Row],[pledged]]/Table1[[#This Row],[backers_count]]</f>
        <v>9.5</v>
      </c>
      <c r="R3852" t="s">
        <v>8317</v>
      </c>
      <c r="S3852" t="s">
        <v>8318</v>
      </c>
      <c r="T3852" s="17">
        <f>(((Table1[[#This Row],[launched_at]]/60)/60)/24)+DATE(1970,1,1)</f>
        <v>41975.124340277776</v>
      </c>
      <c r="U3852" s="17">
        <f>(((Table1[[#This Row],[deadline]]/60)/60)/24)+DATE(1970,1,1)</f>
        <v>42005.124340277776</v>
      </c>
    </row>
    <row r="3853" spans="1:21">
      <c r="A3853">
        <v>3851</v>
      </c>
      <c r="B3853" s="3" t="s">
        <v>3848</v>
      </c>
      <c r="C3853" s="3" t="s">
        <v>7960</v>
      </c>
      <c r="D3853" t="str" cm="1">
        <f t="array" ref="D38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53">
        <v>2500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 s="6">
        <f>Table1[[#This Row],[pledged]]/Table1[[#This Row],[goal]]</f>
        <v>0.34079999999999999</v>
      </c>
      <c r="Q3853" s="12">
        <f>Table1[[#This Row],[pledged]]/Table1[[#This Row],[backers_count]]</f>
        <v>35.5</v>
      </c>
      <c r="R3853" t="s">
        <v>8317</v>
      </c>
      <c r="S3853" t="s">
        <v>8318</v>
      </c>
      <c r="T3853" s="17">
        <f>(((Table1[[#This Row],[launched_at]]/60)/60)/24)+DATE(1970,1,1)</f>
        <v>42172.439571759256</v>
      </c>
      <c r="U3853" s="17">
        <f>(((Table1[[#This Row],[deadline]]/60)/60)/24)+DATE(1970,1,1)</f>
        <v>42202.439571759256</v>
      </c>
    </row>
    <row r="3854" spans="1:21">
      <c r="A3854">
        <v>3852</v>
      </c>
      <c r="B3854" s="3" t="s">
        <v>3849</v>
      </c>
      <c r="C3854" s="3" t="s">
        <v>7961</v>
      </c>
      <c r="D3854" t="str" cm="1">
        <f t="array" ref="D38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854">
        <v>10000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 s="6">
        <f>Table1[[#This Row],[pledged]]/Table1[[#This Row],[goal]]</f>
        <v>2E-3</v>
      </c>
      <c r="Q3854" s="12">
        <f>Table1[[#This Row],[pledged]]/Table1[[#This Row],[backers_count]]</f>
        <v>10</v>
      </c>
      <c r="R3854" t="s">
        <v>8317</v>
      </c>
      <c r="S3854" t="s">
        <v>8318</v>
      </c>
      <c r="T3854" s="17">
        <f>(((Table1[[#This Row],[launched_at]]/60)/60)/24)+DATE(1970,1,1)</f>
        <v>42065.190694444449</v>
      </c>
      <c r="U3854" s="17">
        <f>(((Table1[[#This Row],[deadline]]/60)/60)/24)+DATE(1970,1,1)</f>
        <v>42090.149027777778</v>
      </c>
    </row>
    <row r="3855" spans="1:21">
      <c r="A3855">
        <v>3853</v>
      </c>
      <c r="B3855" s="3" t="s">
        <v>3850</v>
      </c>
      <c r="C3855" s="3" t="s">
        <v>7962</v>
      </c>
      <c r="D3855" t="str" cm="1">
        <f t="array" ref="D38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855">
        <v>100000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 s="6">
        <f>Table1[[#This Row],[pledged]]/Table1[[#This Row],[goal]]</f>
        <v>2.5999999999999998E-4</v>
      </c>
      <c r="Q3855" s="12">
        <f>Table1[[#This Row],[pledged]]/Table1[[#This Row],[backers_count]]</f>
        <v>13</v>
      </c>
      <c r="R3855" t="s">
        <v>8317</v>
      </c>
      <c r="S3855" t="s">
        <v>8318</v>
      </c>
      <c r="T3855" s="17">
        <f>(((Table1[[#This Row],[launched_at]]/60)/60)/24)+DATE(1970,1,1)</f>
        <v>41848.84002314815</v>
      </c>
      <c r="U3855" s="17">
        <f>(((Table1[[#This Row],[deadline]]/60)/60)/24)+DATE(1970,1,1)</f>
        <v>41883.84002314815</v>
      </c>
    </row>
    <row r="3856" spans="1:21">
      <c r="A3856">
        <v>3854</v>
      </c>
      <c r="B3856" s="3" t="s">
        <v>3851</v>
      </c>
      <c r="C3856" s="3" t="s">
        <v>7963</v>
      </c>
      <c r="D3856" t="str" cm="1">
        <f t="array" ref="D38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856">
        <v>11000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 s="6">
        <f>Table1[[#This Row],[pledged]]/Table1[[#This Row],[goal]]</f>
        <v>0.16254545454545455</v>
      </c>
      <c r="Q3856" s="12">
        <f>Table1[[#This Row],[pledged]]/Table1[[#This Row],[backers_count]]</f>
        <v>89.4</v>
      </c>
      <c r="R3856" t="s">
        <v>8317</v>
      </c>
      <c r="S3856" t="s">
        <v>8318</v>
      </c>
      <c r="T3856" s="17">
        <f>(((Table1[[#This Row],[launched_at]]/60)/60)/24)+DATE(1970,1,1)</f>
        <v>42103.884930555556</v>
      </c>
      <c r="U3856" s="17">
        <f>(((Table1[[#This Row],[deadline]]/60)/60)/24)+DATE(1970,1,1)</f>
        <v>42133.884930555556</v>
      </c>
    </row>
    <row r="3857" spans="1:21" ht="28.8">
      <c r="A3857">
        <v>3855</v>
      </c>
      <c r="B3857" s="3" t="s">
        <v>3852</v>
      </c>
      <c r="C3857" s="3" t="s">
        <v>7964</v>
      </c>
      <c r="D3857" t="str" cm="1">
        <f t="array" ref="D38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57">
        <v>1000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 s="6">
        <f>Table1[[#This Row],[pledged]]/Table1[[#This Row],[goal]]</f>
        <v>2.5000000000000001E-2</v>
      </c>
      <c r="Q3857" s="12">
        <f>Table1[[#This Row],[pledged]]/Table1[[#This Row],[backers_count]]</f>
        <v>25</v>
      </c>
      <c r="R3857" t="s">
        <v>8317</v>
      </c>
      <c r="S3857" t="s">
        <v>8318</v>
      </c>
      <c r="T3857" s="17">
        <f>(((Table1[[#This Row],[launched_at]]/60)/60)/24)+DATE(1970,1,1)</f>
        <v>42059.970729166671</v>
      </c>
      <c r="U3857" s="17">
        <f>(((Table1[[#This Row],[deadline]]/60)/60)/24)+DATE(1970,1,1)</f>
        <v>42089.929062499999</v>
      </c>
    </row>
    <row r="3858" spans="1:21">
      <c r="A3858">
        <v>3856</v>
      </c>
      <c r="B3858" s="3" t="s">
        <v>3853</v>
      </c>
      <c r="C3858" s="3" t="s">
        <v>7965</v>
      </c>
      <c r="D3858" t="str" cm="1">
        <f t="array" ref="D38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58">
        <v>5000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 s="6">
        <f>Table1[[#This Row],[pledged]]/Table1[[#This Row],[goal]]</f>
        <v>2.0000000000000001E-4</v>
      </c>
      <c r="Q3858" s="12">
        <f>Table1[[#This Row],[pledged]]/Table1[[#This Row],[backers_count]]</f>
        <v>1</v>
      </c>
      <c r="R3858" t="s">
        <v>8317</v>
      </c>
      <c r="S3858" t="s">
        <v>8318</v>
      </c>
      <c r="T3858" s="17">
        <f>(((Table1[[#This Row],[launched_at]]/60)/60)/24)+DATE(1970,1,1)</f>
        <v>42041.743090277778</v>
      </c>
      <c r="U3858" s="17">
        <f>(((Table1[[#This Row],[deadline]]/60)/60)/24)+DATE(1970,1,1)</f>
        <v>42071.701423611114</v>
      </c>
    </row>
    <row r="3859" spans="1:21" ht="28.8">
      <c r="A3859">
        <v>3857</v>
      </c>
      <c r="B3859" s="3" t="s">
        <v>3854</v>
      </c>
      <c r="C3859" s="3" t="s">
        <v>7966</v>
      </c>
      <c r="D3859" t="str" cm="1">
        <f t="array" ref="D38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59">
        <v>5000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 s="6">
        <f>Table1[[#This Row],[pledged]]/Table1[[#This Row],[goal]]</f>
        <v>5.1999999999999998E-2</v>
      </c>
      <c r="Q3859" s="12">
        <f>Table1[[#This Row],[pledged]]/Table1[[#This Row],[backers_count]]</f>
        <v>65</v>
      </c>
      <c r="R3859" t="s">
        <v>8317</v>
      </c>
      <c r="S3859" t="s">
        <v>8318</v>
      </c>
      <c r="T3859" s="17">
        <f>(((Table1[[#This Row],[launched_at]]/60)/60)/24)+DATE(1970,1,1)</f>
        <v>41829.73715277778</v>
      </c>
      <c r="U3859" s="17">
        <f>(((Table1[[#This Row],[deadline]]/60)/60)/24)+DATE(1970,1,1)</f>
        <v>41852.716666666667</v>
      </c>
    </row>
    <row r="3860" spans="1:21">
      <c r="A3860">
        <v>3858</v>
      </c>
      <c r="B3860" s="3" t="s">
        <v>3855</v>
      </c>
      <c r="C3860" s="3" t="s">
        <v>7967</v>
      </c>
      <c r="D3860" t="str" cm="1">
        <f t="array" ref="D38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860">
        <v>500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 s="6">
        <f>Table1[[#This Row],[pledged]]/Table1[[#This Row],[goal]]</f>
        <v>0.02</v>
      </c>
      <c r="Q3860" s="12">
        <f>Table1[[#This Row],[pledged]]/Table1[[#This Row],[backers_count]]</f>
        <v>10</v>
      </c>
      <c r="R3860" t="s">
        <v>8317</v>
      </c>
      <c r="S3860" t="s">
        <v>8318</v>
      </c>
      <c r="T3860" s="17">
        <f>(((Table1[[#This Row],[launched_at]]/60)/60)/24)+DATE(1970,1,1)</f>
        <v>42128.431064814817</v>
      </c>
      <c r="U3860" s="17">
        <f>(((Table1[[#This Row],[deadline]]/60)/60)/24)+DATE(1970,1,1)</f>
        <v>42146.875</v>
      </c>
    </row>
    <row r="3861" spans="1:21">
      <c r="A3861">
        <v>3859</v>
      </c>
      <c r="B3861" s="3" t="s">
        <v>3856</v>
      </c>
      <c r="C3861" s="3" t="s">
        <v>7968</v>
      </c>
      <c r="D3861" t="str" cm="1">
        <f t="array" ref="D38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61">
        <v>2500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 s="6">
        <f>Table1[[#This Row],[pledged]]/Table1[[#This Row],[goal]]</f>
        <v>4.0000000000000002E-4</v>
      </c>
      <c r="Q3861" s="12">
        <f>Table1[[#This Row],[pledged]]/Table1[[#This Row],[backers_count]]</f>
        <v>1</v>
      </c>
      <c r="R3861" t="s">
        <v>8317</v>
      </c>
      <c r="S3861" t="s">
        <v>8318</v>
      </c>
      <c r="T3861" s="17">
        <f>(((Table1[[#This Row],[launched_at]]/60)/60)/24)+DATE(1970,1,1)</f>
        <v>41789.893599537041</v>
      </c>
      <c r="U3861" s="17">
        <f>(((Table1[[#This Row],[deadline]]/60)/60)/24)+DATE(1970,1,1)</f>
        <v>41815.875</v>
      </c>
    </row>
    <row r="3862" spans="1:21">
      <c r="A3862">
        <v>3860</v>
      </c>
      <c r="B3862" s="3" t="s">
        <v>3857</v>
      </c>
      <c r="C3862" s="3" t="s">
        <v>7969</v>
      </c>
      <c r="D3862" t="str" cm="1">
        <f t="array" ref="D38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62">
        <v>6000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 s="6">
        <f>Table1[[#This Row],[pledged]]/Table1[[#This Row],[goal]]</f>
        <v>0.17666666666666667</v>
      </c>
      <c r="Q3862" s="12">
        <f>Table1[[#This Row],[pledged]]/Table1[[#This Row],[backers_count]]</f>
        <v>81.538461538461533</v>
      </c>
      <c r="R3862" t="s">
        <v>8317</v>
      </c>
      <c r="S3862" t="s">
        <v>8318</v>
      </c>
      <c r="T3862" s="17">
        <f>(((Table1[[#This Row],[launched_at]]/60)/60)/24)+DATE(1970,1,1)</f>
        <v>41833.660995370366</v>
      </c>
      <c r="U3862" s="17">
        <f>(((Table1[[#This Row],[deadline]]/60)/60)/24)+DATE(1970,1,1)</f>
        <v>41863.660995370366</v>
      </c>
    </row>
    <row r="3863" spans="1:21">
      <c r="A3863">
        <v>3861</v>
      </c>
      <c r="B3863" s="3" t="s">
        <v>3858</v>
      </c>
      <c r="C3863" s="3" t="s">
        <v>7970</v>
      </c>
      <c r="D3863" t="str" cm="1">
        <f t="array" ref="D38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63">
        <v>2000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 s="6">
        <f>Table1[[#This Row],[pledged]]/Table1[[#This Row],[goal]]</f>
        <v>0.05</v>
      </c>
      <c r="Q3863" s="12">
        <f>Table1[[#This Row],[pledged]]/Table1[[#This Row],[backers_count]]</f>
        <v>100</v>
      </c>
      <c r="R3863" t="s">
        <v>8317</v>
      </c>
      <c r="S3863" t="s">
        <v>8318</v>
      </c>
      <c r="T3863" s="17">
        <f>(((Table1[[#This Row],[launched_at]]/60)/60)/24)+DATE(1970,1,1)</f>
        <v>41914.590011574073</v>
      </c>
      <c r="U3863" s="17">
        <f>(((Table1[[#This Row],[deadline]]/60)/60)/24)+DATE(1970,1,1)</f>
        <v>41955.907638888893</v>
      </c>
    </row>
    <row r="3864" spans="1:21">
      <c r="A3864">
        <v>3862</v>
      </c>
      <c r="B3864" s="3" t="s">
        <v>3859</v>
      </c>
      <c r="C3864" s="3" t="s">
        <v>7971</v>
      </c>
      <c r="D3864" t="str" cm="1">
        <f t="array" ref="D38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64">
        <v>7500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 s="6">
        <f>Table1[[#This Row],[pledged]]/Table1[[#This Row],[goal]]</f>
        <v>1.3333333333333334E-4</v>
      </c>
      <c r="Q3864" s="12">
        <f>Table1[[#This Row],[pledged]]/Table1[[#This Row],[backers_count]]</f>
        <v>1</v>
      </c>
      <c r="R3864" t="s">
        <v>8317</v>
      </c>
      <c r="S3864" t="s">
        <v>8318</v>
      </c>
      <c r="T3864" s="17">
        <f>(((Table1[[#This Row],[launched_at]]/60)/60)/24)+DATE(1970,1,1)</f>
        <v>42611.261064814811</v>
      </c>
      <c r="U3864" s="17">
        <f>(((Table1[[#This Row],[deadline]]/60)/60)/24)+DATE(1970,1,1)</f>
        <v>42625.707638888889</v>
      </c>
    </row>
    <row r="3865" spans="1:21">
      <c r="A3865">
        <v>3863</v>
      </c>
      <c r="B3865" s="3" t="s">
        <v>3860</v>
      </c>
      <c r="C3865" s="3" t="s">
        <v>7972</v>
      </c>
      <c r="D3865" t="str" cm="1">
        <f t="array" ref="D38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65">
        <v>6000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s="6">
        <f>Table1[[#This Row],[pledged]]/Table1[[#This Row],[goal]]</f>
        <v>0</v>
      </c>
      <c r="Q3865" s="12" t="e">
        <f>Table1[[#This Row],[pledged]]/Table1[[#This Row],[backers_count]]</f>
        <v>#DIV/0!</v>
      </c>
      <c r="R3865" t="s">
        <v>8317</v>
      </c>
      <c r="S3865" t="s">
        <v>8318</v>
      </c>
      <c r="T3865" s="17">
        <f>(((Table1[[#This Row],[launched_at]]/60)/60)/24)+DATE(1970,1,1)</f>
        <v>42253.633159722223</v>
      </c>
      <c r="U3865" s="17">
        <f>(((Table1[[#This Row],[deadline]]/60)/60)/24)+DATE(1970,1,1)</f>
        <v>42313.674826388888</v>
      </c>
    </row>
    <row r="3866" spans="1:21">
      <c r="A3866">
        <v>3864</v>
      </c>
      <c r="B3866" s="3" t="s">
        <v>3861</v>
      </c>
      <c r="C3866" s="3" t="s">
        <v>7973</v>
      </c>
      <c r="D3866" t="str" cm="1">
        <f t="array" ref="D38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66">
        <v>5000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 s="6">
        <f>Table1[[#This Row],[pledged]]/Table1[[#This Row],[goal]]</f>
        <v>1.2E-2</v>
      </c>
      <c r="Q3866" s="12">
        <f>Table1[[#This Row],[pledged]]/Table1[[#This Row],[backers_count]]</f>
        <v>20</v>
      </c>
      <c r="R3866" t="s">
        <v>8317</v>
      </c>
      <c r="S3866" t="s">
        <v>8318</v>
      </c>
      <c r="T3866" s="17">
        <f>(((Table1[[#This Row],[launched_at]]/60)/60)/24)+DATE(1970,1,1)</f>
        <v>42295.891828703709</v>
      </c>
      <c r="U3866" s="17">
        <f>(((Table1[[#This Row],[deadline]]/60)/60)/24)+DATE(1970,1,1)</f>
        <v>42325.933495370366</v>
      </c>
    </row>
    <row r="3867" spans="1:21">
      <c r="A3867">
        <v>3865</v>
      </c>
      <c r="B3867" s="3" t="s">
        <v>3862</v>
      </c>
      <c r="C3867" s="3" t="s">
        <v>7974</v>
      </c>
      <c r="D3867" t="str" cm="1">
        <f t="array" ref="D38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67">
        <v>2413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 s="6">
        <f>Table1[[#This Row],[pledged]]/Table1[[#This Row],[goal]]</f>
        <v>0.26937422295897223</v>
      </c>
      <c r="Q3867" s="12">
        <f>Table1[[#This Row],[pledged]]/Table1[[#This Row],[backers_count]]</f>
        <v>46.428571428571431</v>
      </c>
      <c r="R3867" t="s">
        <v>8317</v>
      </c>
      <c r="S3867" t="s">
        <v>8318</v>
      </c>
      <c r="T3867" s="17">
        <f>(((Table1[[#This Row],[launched_at]]/60)/60)/24)+DATE(1970,1,1)</f>
        <v>41841.651597222226</v>
      </c>
      <c r="U3867" s="17">
        <f>(((Table1[[#This Row],[deadline]]/60)/60)/24)+DATE(1970,1,1)</f>
        <v>41881.229166666664</v>
      </c>
    </row>
    <row r="3868" spans="1:21">
      <c r="A3868">
        <v>3866</v>
      </c>
      <c r="B3868" s="3" t="s">
        <v>3863</v>
      </c>
      <c r="C3868" s="3" t="s">
        <v>7975</v>
      </c>
      <c r="D3868" t="str" cm="1">
        <f t="array" ref="D38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68">
        <v>2000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 s="6">
        <f>Table1[[#This Row],[pledged]]/Table1[[#This Row],[goal]]</f>
        <v>5.4999999999999997E-3</v>
      </c>
      <c r="Q3868" s="12">
        <f>Table1[[#This Row],[pledged]]/Table1[[#This Row],[backers_count]]</f>
        <v>5.5</v>
      </c>
      <c r="R3868" t="s">
        <v>8317</v>
      </c>
      <c r="S3868" t="s">
        <v>8318</v>
      </c>
      <c r="T3868" s="17">
        <f>(((Table1[[#This Row],[launched_at]]/60)/60)/24)+DATE(1970,1,1)</f>
        <v>42402.947002314817</v>
      </c>
      <c r="U3868" s="17">
        <f>(((Table1[[#This Row],[deadline]]/60)/60)/24)+DATE(1970,1,1)</f>
        <v>42452.145138888889</v>
      </c>
    </row>
    <row r="3869" spans="1:21">
      <c r="A3869">
        <v>3867</v>
      </c>
      <c r="B3869" s="3" t="s">
        <v>3864</v>
      </c>
      <c r="C3869" s="3" t="s">
        <v>7976</v>
      </c>
      <c r="D3869" t="str" cm="1">
        <f t="array" ref="D38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69">
        <v>2000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 s="6">
        <f>Table1[[#This Row],[pledged]]/Table1[[#This Row],[goal]]</f>
        <v>0.1255</v>
      </c>
      <c r="Q3869" s="12">
        <f>Table1[[#This Row],[pledged]]/Table1[[#This Row],[backers_count]]</f>
        <v>50.2</v>
      </c>
      <c r="R3869" t="s">
        <v>8317</v>
      </c>
      <c r="S3869" t="s">
        <v>8318</v>
      </c>
      <c r="T3869" s="17">
        <f>(((Table1[[#This Row],[launched_at]]/60)/60)/24)+DATE(1970,1,1)</f>
        <v>42509.814108796301</v>
      </c>
      <c r="U3869" s="17">
        <f>(((Table1[[#This Row],[deadline]]/60)/60)/24)+DATE(1970,1,1)</f>
        <v>42539.814108796301</v>
      </c>
    </row>
    <row r="3870" spans="1:21">
      <c r="A3870">
        <v>3868</v>
      </c>
      <c r="B3870" s="3" t="s">
        <v>3865</v>
      </c>
      <c r="C3870" s="3" t="s">
        <v>7977</v>
      </c>
      <c r="D3870" t="str" cm="1">
        <f t="array" ref="D38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70">
        <v>5000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 s="6">
        <f>Table1[[#This Row],[pledged]]/Table1[[#This Row],[goal]]</f>
        <v>2E-3</v>
      </c>
      <c r="Q3870" s="12">
        <f>Table1[[#This Row],[pledged]]/Table1[[#This Row],[backers_count]]</f>
        <v>10</v>
      </c>
      <c r="R3870" t="s">
        <v>8317</v>
      </c>
      <c r="S3870" t="s">
        <v>8359</v>
      </c>
      <c r="T3870" s="17">
        <f>(((Table1[[#This Row],[launched_at]]/60)/60)/24)+DATE(1970,1,1)</f>
        <v>41865.659780092588</v>
      </c>
      <c r="U3870" s="17">
        <f>(((Table1[[#This Row],[deadline]]/60)/60)/24)+DATE(1970,1,1)</f>
        <v>41890.659780092588</v>
      </c>
    </row>
    <row r="3871" spans="1:21">
      <c r="A3871">
        <v>3869</v>
      </c>
      <c r="B3871" s="3" t="s">
        <v>3866</v>
      </c>
      <c r="C3871" s="3" t="s">
        <v>7978</v>
      </c>
      <c r="D3871" t="str" cm="1">
        <f t="array" ref="D38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871">
        <v>13111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 s="6">
        <f>Table1[[#This Row],[pledged]]/Table1[[#This Row],[goal]]</f>
        <v>3.44748684310884E-2</v>
      </c>
      <c r="Q3871" s="12">
        <f>Table1[[#This Row],[pledged]]/Table1[[#This Row],[backers_count]]</f>
        <v>30.133333333333333</v>
      </c>
      <c r="R3871" t="s">
        <v>8317</v>
      </c>
      <c r="S3871" t="s">
        <v>8359</v>
      </c>
      <c r="T3871" s="17">
        <f>(((Table1[[#This Row],[launched_at]]/60)/60)/24)+DATE(1970,1,1)</f>
        <v>42047.724444444444</v>
      </c>
      <c r="U3871" s="17">
        <f>(((Table1[[#This Row],[deadline]]/60)/60)/24)+DATE(1970,1,1)</f>
        <v>42077.132638888885</v>
      </c>
    </row>
    <row r="3872" spans="1:21">
      <c r="A3872">
        <v>3870</v>
      </c>
      <c r="B3872" s="3" t="s">
        <v>3867</v>
      </c>
      <c r="C3872" s="3" t="s">
        <v>7979</v>
      </c>
      <c r="D3872" t="str" cm="1">
        <f t="array" ref="D38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872">
        <v>10000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 s="6">
        <f>Table1[[#This Row],[pledged]]/Table1[[#This Row],[goal]]</f>
        <v>0.15</v>
      </c>
      <c r="Q3872" s="12">
        <f>Table1[[#This Row],[pledged]]/Table1[[#This Row],[backers_count]]</f>
        <v>150</v>
      </c>
      <c r="R3872" t="s">
        <v>8317</v>
      </c>
      <c r="S3872" t="s">
        <v>8359</v>
      </c>
      <c r="T3872" s="17">
        <f>(((Table1[[#This Row],[launched_at]]/60)/60)/24)+DATE(1970,1,1)</f>
        <v>41793.17219907407</v>
      </c>
      <c r="U3872" s="17">
        <f>(((Table1[[#This Row],[deadline]]/60)/60)/24)+DATE(1970,1,1)</f>
        <v>41823.17219907407</v>
      </c>
    </row>
    <row r="3873" spans="1:21">
      <c r="A3873">
        <v>3871</v>
      </c>
      <c r="B3873" s="3" t="s">
        <v>3868</v>
      </c>
      <c r="C3873" s="3" t="s">
        <v>7980</v>
      </c>
      <c r="D3873" t="str" cm="1">
        <f t="array" ref="D38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73">
        <v>1500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 s="6">
        <f>Table1[[#This Row],[pledged]]/Table1[[#This Row],[goal]]</f>
        <v>2.6666666666666668E-2</v>
      </c>
      <c r="Q3873" s="12">
        <f>Table1[[#This Row],[pledged]]/Table1[[#This Row],[backers_count]]</f>
        <v>13.333333333333334</v>
      </c>
      <c r="R3873" t="s">
        <v>8317</v>
      </c>
      <c r="S3873" t="s">
        <v>8359</v>
      </c>
      <c r="T3873" s="17">
        <f>(((Table1[[#This Row],[launched_at]]/60)/60)/24)+DATE(1970,1,1)</f>
        <v>42763.780671296292</v>
      </c>
      <c r="U3873" s="17">
        <f>(((Table1[[#This Row],[deadline]]/60)/60)/24)+DATE(1970,1,1)</f>
        <v>42823.739004629635</v>
      </c>
    </row>
    <row r="3874" spans="1:21">
      <c r="A3874">
        <v>3872</v>
      </c>
      <c r="B3874" s="3" t="s">
        <v>3869</v>
      </c>
      <c r="C3874" s="3" t="s">
        <v>7981</v>
      </c>
      <c r="D3874" t="str" cm="1">
        <f t="array" ref="D38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874">
        <v>15000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 s="6">
        <f>Table1[[#This Row],[pledged]]/Table1[[#This Row],[goal]]</f>
        <v>0</v>
      </c>
      <c r="Q3874" s="12" t="e">
        <f>Table1[[#This Row],[pledged]]/Table1[[#This Row],[backers_count]]</f>
        <v>#DIV/0!</v>
      </c>
      <c r="R3874" t="s">
        <v>8317</v>
      </c>
      <c r="S3874" t="s">
        <v>8359</v>
      </c>
      <c r="T3874" s="17">
        <f>(((Table1[[#This Row],[launched_at]]/60)/60)/24)+DATE(1970,1,1)</f>
        <v>42180.145787037036</v>
      </c>
      <c r="U3874" s="17">
        <f>(((Table1[[#This Row],[deadline]]/60)/60)/24)+DATE(1970,1,1)</f>
        <v>42230.145787037036</v>
      </c>
    </row>
    <row r="3875" spans="1:21">
      <c r="A3875">
        <v>3873</v>
      </c>
      <c r="B3875" s="3" t="s">
        <v>3870</v>
      </c>
      <c r="C3875" s="3" t="s">
        <v>7982</v>
      </c>
      <c r="D3875" t="str" cm="1">
        <f t="array" ref="D38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75">
        <v>5500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 s="6">
        <f>Table1[[#This Row],[pledged]]/Table1[[#This Row],[goal]]</f>
        <v>0</v>
      </c>
      <c r="Q3875" s="12" t="e">
        <f>Table1[[#This Row],[pledged]]/Table1[[#This Row],[backers_count]]</f>
        <v>#DIV/0!</v>
      </c>
      <c r="R3875" t="s">
        <v>8317</v>
      </c>
      <c r="S3875" t="s">
        <v>8359</v>
      </c>
      <c r="T3875" s="17">
        <f>(((Table1[[#This Row],[launched_at]]/60)/60)/24)+DATE(1970,1,1)</f>
        <v>42255.696006944447</v>
      </c>
      <c r="U3875" s="17">
        <f>(((Table1[[#This Row],[deadline]]/60)/60)/24)+DATE(1970,1,1)</f>
        <v>42285.696006944447</v>
      </c>
    </row>
    <row r="3876" spans="1:21">
      <c r="A3876">
        <v>3874</v>
      </c>
      <c r="B3876" s="3" t="s">
        <v>3871</v>
      </c>
      <c r="C3876" s="3" t="s">
        <v>7983</v>
      </c>
      <c r="D3876" t="str" cm="1">
        <f t="array" ref="D38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876">
        <v>620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 s="6">
        <f>Table1[[#This Row],[pledged]]/Table1[[#This Row],[goal]]</f>
        <v>0</v>
      </c>
      <c r="Q3876" s="12" t="e">
        <f>Table1[[#This Row],[pledged]]/Table1[[#This Row],[backers_count]]</f>
        <v>#DIV/0!</v>
      </c>
      <c r="R3876" t="s">
        <v>8317</v>
      </c>
      <c r="S3876" t="s">
        <v>8359</v>
      </c>
      <c r="T3876" s="17">
        <f>(((Table1[[#This Row],[launched_at]]/60)/60)/24)+DATE(1970,1,1)</f>
        <v>42007.016458333332</v>
      </c>
      <c r="U3876" s="17">
        <f>(((Table1[[#This Row],[deadline]]/60)/60)/24)+DATE(1970,1,1)</f>
        <v>42028.041666666672</v>
      </c>
    </row>
    <row r="3877" spans="1:21">
      <c r="A3877">
        <v>3875</v>
      </c>
      <c r="B3877" s="3" t="s">
        <v>3872</v>
      </c>
      <c r="C3877" s="3" t="s">
        <v>7984</v>
      </c>
      <c r="D3877" t="str" cm="1">
        <f t="array" ref="D38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3877">
        <v>30000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 s="6">
        <f>Table1[[#This Row],[pledged]]/Table1[[#This Row],[goal]]</f>
        <v>0</v>
      </c>
      <c r="Q3877" s="12" t="e">
        <f>Table1[[#This Row],[pledged]]/Table1[[#This Row],[backers_count]]</f>
        <v>#DIV/0!</v>
      </c>
      <c r="R3877" t="s">
        <v>8317</v>
      </c>
      <c r="S3877" t="s">
        <v>8359</v>
      </c>
      <c r="T3877" s="17">
        <f>(((Table1[[#This Row],[launched_at]]/60)/60)/24)+DATE(1970,1,1)</f>
        <v>42615.346817129626</v>
      </c>
      <c r="U3877" s="17">
        <f>(((Table1[[#This Row],[deadline]]/60)/60)/24)+DATE(1970,1,1)</f>
        <v>42616.416666666672</v>
      </c>
    </row>
    <row r="3878" spans="1:21">
      <c r="A3878">
        <v>3876</v>
      </c>
      <c r="B3878" s="3" t="s">
        <v>3873</v>
      </c>
      <c r="C3878" s="3" t="s">
        <v>7985</v>
      </c>
      <c r="D3878" t="str" cm="1">
        <f t="array" ref="D38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78">
        <v>3900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 s="6">
        <f>Table1[[#This Row],[pledged]]/Table1[[#This Row],[goal]]</f>
        <v>0.52794871794871789</v>
      </c>
      <c r="Q3878" s="12">
        <f>Table1[[#This Row],[pledged]]/Table1[[#This Row],[backers_count]]</f>
        <v>44.760869565217391</v>
      </c>
      <c r="R3878" t="s">
        <v>8317</v>
      </c>
      <c r="S3878" t="s">
        <v>8359</v>
      </c>
      <c r="T3878" s="17">
        <f>(((Table1[[#This Row],[launched_at]]/60)/60)/24)+DATE(1970,1,1)</f>
        <v>42372.624166666668</v>
      </c>
      <c r="U3878" s="17">
        <f>(((Table1[[#This Row],[deadline]]/60)/60)/24)+DATE(1970,1,1)</f>
        <v>42402.624166666668</v>
      </c>
    </row>
    <row r="3879" spans="1:21">
      <c r="A3879">
        <v>3877</v>
      </c>
      <c r="B3879" s="3" t="s">
        <v>3874</v>
      </c>
      <c r="C3879" s="3" t="s">
        <v>7986</v>
      </c>
      <c r="D3879" t="str" cm="1">
        <f t="array" ref="D38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879">
        <v>25000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 s="6">
        <f>Table1[[#This Row],[pledged]]/Table1[[#This Row],[goal]]</f>
        <v>4.9639999999999997E-2</v>
      </c>
      <c r="Q3879" s="12">
        <f>Table1[[#This Row],[pledged]]/Table1[[#This Row],[backers_count]]</f>
        <v>88.642857142857139</v>
      </c>
      <c r="R3879" t="s">
        <v>8317</v>
      </c>
      <c r="S3879" t="s">
        <v>8359</v>
      </c>
      <c r="T3879" s="17">
        <f>(((Table1[[#This Row],[launched_at]]/60)/60)/24)+DATE(1970,1,1)</f>
        <v>42682.67768518519</v>
      </c>
      <c r="U3879" s="17">
        <f>(((Table1[[#This Row],[deadline]]/60)/60)/24)+DATE(1970,1,1)</f>
        <v>42712.67768518519</v>
      </c>
    </row>
    <row r="3880" spans="1:21">
      <c r="A3880">
        <v>3878</v>
      </c>
      <c r="B3880" s="3" t="s">
        <v>3875</v>
      </c>
      <c r="C3880" s="3" t="s">
        <v>7987</v>
      </c>
      <c r="D3880" t="str" cm="1">
        <f t="array" ref="D38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880">
        <v>18000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 s="6">
        <f>Table1[[#This Row],[pledged]]/Table1[[#This Row],[goal]]</f>
        <v>5.5555555555555556E-4</v>
      </c>
      <c r="Q3880" s="12">
        <f>Table1[[#This Row],[pledged]]/Table1[[#This Row],[backers_count]]</f>
        <v>10</v>
      </c>
      <c r="R3880" t="s">
        <v>8317</v>
      </c>
      <c r="S3880" t="s">
        <v>8359</v>
      </c>
      <c r="T3880" s="17">
        <f>(((Table1[[#This Row],[launched_at]]/60)/60)/24)+DATE(1970,1,1)</f>
        <v>42154.818819444445</v>
      </c>
      <c r="U3880" s="17">
        <f>(((Table1[[#This Row],[deadline]]/60)/60)/24)+DATE(1970,1,1)</f>
        <v>42185.165972222225</v>
      </c>
    </row>
    <row r="3881" spans="1:21">
      <c r="A3881">
        <v>3879</v>
      </c>
      <c r="B3881" s="3" t="s">
        <v>3876</v>
      </c>
      <c r="C3881" s="3" t="s">
        <v>7988</v>
      </c>
      <c r="D3881" t="str" cm="1">
        <f t="array" ref="D38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881">
        <v>15000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 s="6">
        <f>Table1[[#This Row],[pledged]]/Table1[[#This Row],[goal]]</f>
        <v>0</v>
      </c>
      <c r="Q3881" s="12" t="e">
        <f>Table1[[#This Row],[pledged]]/Table1[[#This Row],[backers_count]]</f>
        <v>#DIV/0!</v>
      </c>
      <c r="R3881" t="s">
        <v>8317</v>
      </c>
      <c r="S3881" t="s">
        <v>8359</v>
      </c>
      <c r="T3881" s="17">
        <f>(((Table1[[#This Row],[launched_at]]/60)/60)/24)+DATE(1970,1,1)</f>
        <v>41999.861064814817</v>
      </c>
      <c r="U3881" s="17">
        <f>(((Table1[[#This Row],[deadline]]/60)/60)/24)+DATE(1970,1,1)</f>
        <v>42029.861064814817</v>
      </c>
    </row>
    <row r="3882" spans="1:21">
      <c r="A3882">
        <v>3880</v>
      </c>
      <c r="B3882" s="3" t="s">
        <v>3877</v>
      </c>
      <c r="C3882" s="3" t="s">
        <v>7989</v>
      </c>
      <c r="D3882" t="str" cm="1">
        <f t="array" ref="D38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82">
        <v>7500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 s="6">
        <f>Table1[[#This Row],[pledged]]/Table1[[#This Row],[goal]]</f>
        <v>0.13066666666666665</v>
      </c>
      <c r="Q3882" s="12">
        <f>Table1[[#This Row],[pledged]]/Table1[[#This Row],[backers_count]]</f>
        <v>57.647058823529413</v>
      </c>
      <c r="R3882" t="s">
        <v>8317</v>
      </c>
      <c r="S3882" t="s">
        <v>8359</v>
      </c>
      <c r="T3882" s="17">
        <f>(((Table1[[#This Row],[launched_at]]/60)/60)/24)+DATE(1970,1,1)</f>
        <v>41815.815046296295</v>
      </c>
      <c r="U3882" s="17">
        <f>(((Table1[[#This Row],[deadline]]/60)/60)/24)+DATE(1970,1,1)</f>
        <v>41850.958333333336</v>
      </c>
    </row>
    <row r="3883" spans="1:21">
      <c r="A3883">
        <v>3881</v>
      </c>
      <c r="B3883" s="3" t="s">
        <v>3878</v>
      </c>
      <c r="C3883" s="3" t="s">
        <v>7990</v>
      </c>
      <c r="D3883" t="str" cm="1">
        <f t="array" ref="D38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883">
        <v>500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 s="6">
        <f>Table1[[#This Row],[pledged]]/Table1[[#This Row],[goal]]</f>
        <v>0.05</v>
      </c>
      <c r="Q3883" s="12">
        <f>Table1[[#This Row],[pledged]]/Table1[[#This Row],[backers_count]]</f>
        <v>25</v>
      </c>
      <c r="R3883" t="s">
        <v>8317</v>
      </c>
      <c r="S3883" t="s">
        <v>8359</v>
      </c>
      <c r="T3883" s="17">
        <f>(((Table1[[#This Row],[launched_at]]/60)/60)/24)+DATE(1970,1,1)</f>
        <v>42756.018506944441</v>
      </c>
      <c r="U3883" s="17">
        <f>(((Table1[[#This Row],[deadline]]/60)/60)/24)+DATE(1970,1,1)</f>
        <v>42786.018506944441</v>
      </c>
    </row>
    <row r="3884" spans="1:21">
      <c r="A3884">
        <v>3882</v>
      </c>
      <c r="B3884" s="3" t="s">
        <v>3879</v>
      </c>
      <c r="C3884" s="3" t="s">
        <v>7991</v>
      </c>
      <c r="D3884" t="str" cm="1">
        <f t="array" ref="D38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3884">
        <v>30000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 s="6">
        <f>Table1[[#This Row],[pledged]]/Table1[[#This Row],[goal]]</f>
        <v>0</v>
      </c>
      <c r="Q3884" s="12" t="e">
        <f>Table1[[#This Row],[pledged]]/Table1[[#This Row],[backers_count]]</f>
        <v>#DIV/0!</v>
      </c>
      <c r="R3884" t="s">
        <v>8317</v>
      </c>
      <c r="S3884" t="s">
        <v>8359</v>
      </c>
      <c r="T3884" s="17">
        <f>(((Table1[[#This Row],[launched_at]]/60)/60)/24)+DATE(1970,1,1)</f>
        <v>42373.983449074076</v>
      </c>
      <c r="U3884" s="17">
        <f>(((Table1[[#This Row],[deadline]]/60)/60)/24)+DATE(1970,1,1)</f>
        <v>42400.960416666669</v>
      </c>
    </row>
    <row r="3885" spans="1:21">
      <c r="A3885">
        <v>3883</v>
      </c>
      <c r="B3885" s="3" t="s">
        <v>3880</v>
      </c>
      <c r="C3885" s="3" t="s">
        <v>7992</v>
      </c>
      <c r="D3885" t="str" cm="1">
        <f t="array" ref="D38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885">
        <v>15000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 s="6">
        <f>Table1[[#This Row],[pledged]]/Table1[[#This Row],[goal]]</f>
        <v>0</v>
      </c>
      <c r="Q3885" s="12" t="e">
        <f>Table1[[#This Row],[pledged]]/Table1[[#This Row],[backers_count]]</f>
        <v>#DIV/0!</v>
      </c>
      <c r="R3885" t="s">
        <v>8317</v>
      </c>
      <c r="S3885" t="s">
        <v>8359</v>
      </c>
      <c r="T3885" s="17">
        <f>(((Table1[[#This Row],[launched_at]]/60)/60)/24)+DATE(1970,1,1)</f>
        <v>41854.602650462963</v>
      </c>
      <c r="U3885" s="17">
        <f>(((Table1[[#This Row],[deadline]]/60)/60)/24)+DATE(1970,1,1)</f>
        <v>41884.602650462963</v>
      </c>
    </row>
    <row r="3886" spans="1:21">
      <c r="A3886">
        <v>3884</v>
      </c>
      <c r="B3886" s="3" t="s">
        <v>3881</v>
      </c>
      <c r="C3886" s="3" t="s">
        <v>7993</v>
      </c>
      <c r="D3886" t="str" cm="1">
        <f t="array" ref="D38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886">
        <v>10000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 s="6">
        <f>Table1[[#This Row],[pledged]]/Table1[[#This Row],[goal]]</f>
        <v>0</v>
      </c>
      <c r="Q3886" s="12" t="e">
        <f>Table1[[#This Row],[pledged]]/Table1[[#This Row],[backers_count]]</f>
        <v>#DIV/0!</v>
      </c>
      <c r="R3886" t="s">
        <v>8317</v>
      </c>
      <c r="S3886" t="s">
        <v>8359</v>
      </c>
      <c r="T3886" s="17">
        <f>(((Table1[[#This Row],[launched_at]]/60)/60)/24)+DATE(1970,1,1)</f>
        <v>42065.791574074072</v>
      </c>
      <c r="U3886" s="17">
        <f>(((Table1[[#This Row],[deadline]]/60)/60)/24)+DATE(1970,1,1)</f>
        <v>42090.749907407408</v>
      </c>
    </row>
    <row r="3887" spans="1:21">
      <c r="A3887">
        <v>3885</v>
      </c>
      <c r="B3887" s="3" t="s">
        <v>3882</v>
      </c>
      <c r="C3887" s="3" t="s">
        <v>7994</v>
      </c>
      <c r="D3887" t="str" cm="1">
        <f t="array" ref="D38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887">
        <v>375000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 s="6">
        <f>Table1[[#This Row],[pledged]]/Table1[[#This Row],[goal]]</f>
        <v>0</v>
      </c>
      <c r="Q3887" s="12" t="e">
        <f>Table1[[#This Row],[pledged]]/Table1[[#This Row],[backers_count]]</f>
        <v>#DIV/0!</v>
      </c>
      <c r="R3887" t="s">
        <v>8317</v>
      </c>
      <c r="S3887" t="s">
        <v>8359</v>
      </c>
      <c r="T3887" s="17">
        <f>(((Table1[[#This Row],[launched_at]]/60)/60)/24)+DATE(1970,1,1)</f>
        <v>42469.951284722221</v>
      </c>
      <c r="U3887" s="17">
        <f>(((Table1[[#This Row],[deadline]]/60)/60)/24)+DATE(1970,1,1)</f>
        <v>42499.951284722221</v>
      </c>
    </row>
    <row r="3888" spans="1:21">
      <c r="A3888">
        <v>3886</v>
      </c>
      <c r="B3888" s="3" t="s">
        <v>3883</v>
      </c>
      <c r="C3888" s="3">
        <v>1</v>
      </c>
      <c r="D3888" t="str" cm="1">
        <f t="array" ref="D38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888">
        <v>10000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 s="6">
        <f>Table1[[#This Row],[pledged]]/Table1[[#This Row],[goal]]</f>
        <v>0</v>
      </c>
      <c r="Q3888" s="12" t="e">
        <f>Table1[[#This Row],[pledged]]/Table1[[#This Row],[backers_count]]</f>
        <v>#DIV/0!</v>
      </c>
      <c r="R3888" t="s">
        <v>8317</v>
      </c>
      <c r="S3888" t="s">
        <v>8359</v>
      </c>
      <c r="T3888" s="17">
        <f>(((Table1[[#This Row],[launched_at]]/60)/60)/24)+DATE(1970,1,1)</f>
        <v>41954.228032407409</v>
      </c>
      <c r="U3888" s="17">
        <f>(((Table1[[#This Row],[deadline]]/60)/60)/24)+DATE(1970,1,1)</f>
        <v>41984.228032407409</v>
      </c>
    </row>
    <row r="3889" spans="1:21">
      <c r="A3889">
        <v>3887</v>
      </c>
      <c r="B3889" s="3" t="s">
        <v>3884</v>
      </c>
      <c r="C3889" s="3" t="s">
        <v>7995</v>
      </c>
      <c r="D3889" t="str" cm="1">
        <f t="array" ref="D38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89">
        <v>2000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 s="6">
        <f>Table1[[#This Row],[pledged]]/Table1[[#This Row],[goal]]</f>
        <v>1.7500000000000002E-2</v>
      </c>
      <c r="Q3889" s="12">
        <f>Table1[[#This Row],[pledged]]/Table1[[#This Row],[backers_count]]</f>
        <v>17.5</v>
      </c>
      <c r="R3889" t="s">
        <v>8317</v>
      </c>
      <c r="S3889" t="s">
        <v>8359</v>
      </c>
      <c r="T3889" s="17">
        <f>(((Table1[[#This Row],[launched_at]]/60)/60)/24)+DATE(1970,1,1)</f>
        <v>42079.857974537037</v>
      </c>
      <c r="U3889" s="17">
        <f>(((Table1[[#This Row],[deadline]]/60)/60)/24)+DATE(1970,1,1)</f>
        <v>42125.916666666672</v>
      </c>
    </row>
    <row r="3890" spans="1:21">
      <c r="A3890">
        <v>3888</v>
      </c>
      <c r="B3890" s="3" t="s">
        <v>3885</v>
      </c>
      <c r="C3890" s="3" t="s">
        <v>7996</v>
      </c>
      <c r="D3890" t="str" cm="1">
        <f t="array" ref="D38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90">
        <v>2000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 s="6">
        <f>Table1[[#This Row],[pledged]]/Table1[[#This Row],[goal]]</f>
        <v>0.27100000000000002</v>
      </c>
      <c r="Q3890" s="12">
        <f>Table1[[#This Row],[pledged]]/Table1[[#This Row],[backers_count]]</f>
        <v>38.714285714285715</v>
      </c>
      <c r="R3890" t="s">
        <v>8317</v>
      </c>
      <c r="S3890" t="s">
        <v>8318</v>
      </c>
      <c r="T3890" s="17">
        <f>(((Table1[[#This Row],[launched_at]]/60)/60)/24)+DATE(1970,1,1)</f>
        <v>42762.545810185184</v>
      </c>
      <c r="U3890" s="17">
        <f>(((Table1[[#This Row],[deadline]]/60)/60)/24)+DATE(1970,1,1)</f>
        <v>42792.545810185184</v>
      </c>
    </row>
    <row r="3891" spans="1:21">
      <c r="A3891">
        <v>3889</v>
      </c>
      <c r="B3891" s="3" t="s">
        <v>3886</v>
      </c>
      <c r="C3891" s="3" t="s">
        <v>7997</v>
      </c>
      <c r="D3891" t="str" cm="1">
        <f t="array" ref="D38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891">
        <v>8000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 s="6">
        <f>Table1[[#This Row],[pledged]]/Table1[[#This Row],[goal]]</f>
        <v>1.4749999999999999E-2</v>
      </c>
      <c r="Q3891" s="12">
        <f>Table1[[#This Row],[pledged]]/Table1[[#This Row],[backers_count]]</f>
        <v>13.111111111111111</v>
      </c>
      <c r="R3891" t="s">
        <v>8317</v>
      </c>
      <c r="S3891" t="s">
        <v>8318</v>
      </c>
      <c r="T3891" s="17">
        <f>(((Table1[[#This Row],[launched_at]]/60)/60)/24)+DATE(1970,1,1)</f>
        <v>41977.004976851851</v>
      </c>
      <c r="U3891" s="17">
        <f>(((Table1[[#This Row],[deadline]]/60)/60)/24)+DATE(1970,1,1)</f>
        <v>42008.976388888885</v>
      </c>
    </row>
    <row r="3892" spans="1:21">
      <c r="A3892">
        <v>3890</v>
      </c>
      <c r="B3892" s="3" t="s">
        <v>3887</v>
      </c>
      <c r="C3892" s="3" t="s">
        <v>7998</v>
      </c>
      <c r="D3892" t="str" cm="1">
        <f t="array" ref="D38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892">
        <v>15000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 s="6">
        <f>Table1[[#This Row],[pledged]]/Table1[[#This Row],[goal]]</f>
        <v>0.16826666666666668</v>
      </c>
      <c r="Q3892" s="12">
        <f>Table1[[#This Row],[pledged]]/Table1[[#This Row],[backers_count]]</f>
        <v>315.5</v>
      </c>
      <c r="R3892" t="s">
        <v>8317</v>
      </c>
      <c r="S3892" t="s">
        <v>8318</v>
      </c>
      <c r="T3892" s="17">
        <f>(((Table1[[#This Row],[launched_at]]/60)/60)/24)+DATE(1970,1,1)</f>
        <v>42171.758611111116</v>
      </c>
      <c r="U3892" s="17">
        <f>(((Table1[[#This Row],[deadline]]/60)/60)/24)+DATE(1970,1,1)</f>
        <v>42231.758611111116</v>
      </c>
    </row>
    <row r="3893" spans="1:21">
      <c r="A3893">
        <v>3891</v>
      </c>
      <c r="B3893" s="3" t="s">
        <v>3888</v>
      </c>
      <c r="C3893" s="3" t="s">
        <v>7999</v>
      </c>
      <c r="D3893" t="str" cm="1">
        <f t="array" ref="D38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893">
        <v>800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 s="6">
        <f>Table1[[#This Row],[pledged]]/Table1[[#This Row],[goal]]</f>
        <v>0.32500000000000001</v>
      </c>
      <c r="Q3893" s="12">
        <f>Table1[[#This Row],[pledged]]/Table1[[#This Row],[backers_count]]</f>
        <v>37.142857142857146</v>
      </c>
      <c r="R3893" t="s">
        <v>8317</v>
      </c>
      <c r="S3893" t="s">
        <v>8318</v>
      </c>
      <c r="T3893" s="17">
        <f>(((Table1[[#This Row],[launched_at]]/60)/60)/24)+DATE(1970,1,1)</f>
        <v>42056.1324537037</v>
      </c>
      <c r="U3893" s="17">
        <f>(((Table1[[#This Row],[deadline]]/60)/60)/24)+DATE(1970,1,1)</f>
        <v>42086.207638888889</v>
      </c>
    </row>
    <row r="3894" spans="1:21">
      <c r="A3894">
        <v>3892</v>
      </c>
      <c r="B3894" s="3" t="s">
        <v>3889</v>
      </c>
      <c r="C3894" s="3" t="s">
        <v>8000</v>
      </c>
      <c r="D3894" t="str" cm="1">
        <f t="array" ref="D38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94">
        <v>1000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s="6">
        <f>Table1[[#This Row],[pledged]]/Table1[[#This Row],[goal]]</f>
        <v>0</v>
      </c>
      <c r="Q3894" s="12" t="e">
        <f>Table1[[#This Row],[pledged]]/Table1[[#This Row],[backers_count]]</f>
        <v>#DIV/0!</v>
      </c>
      <c r="R3894" t="s">
        <v>8317</v>
      </c>
      <c r="S3894" t="s">
        <v>8318</v>
      </c>
      <c r="T3894" s="17">
        <f>(((Table1[[#This Row],[launched_at]]/60)/60)/24)+DATE(1970,1,1)</f>
        <v>41867.652280092596</v>
      </c>
      <c r="U3894" s="17">
        <f>(((Table1[[#This Row],[deadline]]/60)/60)/24)+DATE(1970,1,1)</f>
        <v>41875.291666666664</v>
      </c>
    </row>
    <row r="3895" spans="1:21">
      <c r="A3895">
        <v>3893</v>
      </c>
      <c r="B3895" s="3" t="s">
        <v>3890</v>
      </c>
      <c r="C3895" s="3" t="s">
        <v>8001</v>
      </c>
      <c r="D3895" t="str" cm="1">
        <f t="array" ref="D38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895">
        <v>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 s="6">
        <f>Table1[[#This Row],[pledged]]/Table1[[#This Row],[goal]]</f>
        <v>0.2155</v>
      </c>
      <c r="Q3895" s="12">
        <f>Table1[[#This Row],[pledged]]/Table1[[#This Row],[backers_count]]</f>
        <v>128.27380952380952</v>
      </c>
      <c r="R3895" t="s">
        <v>8317</v>
      </c>
      <c r="S3895" t="s">
        <v>8318</v>
      </c>
      <c r="T3895" s="17">
        <f>(((Table1[[#This Row],[launched_at]]/60)/60)/24)+DATE(1970,1,1)</f>
        <v>41779.657870370371</v>
      </c>
      <c r="U3895" s="17">
        <f>(((Table1[[#This Row],[deadline]]/60)/60)/24)+DATE(1970,1,1)</f>
        <v>41821.25</v>
      </c>
    </row>
    <row r="3896" spans="1:21">
      <c r="A3896">
        <v>3894</v>
      </c>
      <c r="B3896" s="3" t="s">
        <v>3891</v>
      </c>
      <c r="C3896" s="3" t="s">
        <v>8002</v>
      </c>
      <c r="D3896" t="str" cm="1">
        <f t="array" ref="D38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896">
        <v>15000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 s="6">
        <f>Table1[[#This Row],[pledged]]/Table1[[#This Row],[goal]]</f>
        <v>3.4666666666666665E-2</v>
      </c>
      <c r="Q3896" s="12">
        <f>Table1[[#This Row],[pledged]]/Table1[[#This Row],[backers_count]]</f>
        <v>47.272727272727273</v>
      </c>
      <c r="R3896" t="s">
        <v>8317</v>
      </c>
      <c r="S3896" t="s">
        <v>8318</v>
      </c>
      <c r="T3896" s="17">
        <f>(((Table1[[#This Row],[launched_at]]/60)/60)/24)+DATE(1970,1,1)</f>
        <v>42679.958472222221</v>
      </c>
      <c r="U3896" s="17">
        <f>(((Table1[[#This Row],[deadline]]/60)/60)/24)+DATE(1970,1,1)</f>
        <v>42710.207638888889</v>
      </c>
    </row>
    <row r="3897" spans="1:21">
      <c r="A3897">
        <v>3895</v>
      </c>
      <c r="B3897" s="3" t="s">
        <v>3892</v>
      </c>
      <c r="C3897" s="3" t="s">
        <v>8003</v>
      </c>
      <c r="D3897" t="str" cm="1">
        <f t="array" ref="D38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97">
        <v>1000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 s="6">
        <f>Table1[[#This Row],[pledged]]/Table1[[#This Row],[goal]]</f>
        <v>0.05</v>
      </c>
      <c r="Q3897" s="12">
        <f>Table1[[#This Row],[pledged]]/Table1[[#This Row],[backers_count]]</f>
        <v>50</v>
      </c>
      <c r="R3897" t="s">
        <v>8317</v>
      </c>
      <c r="S3897" t="s">
        <v>8318</v>
      </c>
      <c r="T3897" s="17">
        <f>(((Table1[[#This Row],[launched_at]]/60)/60)/24)+DATE(1970,1,1)</f>
        <v>42032.250208333338</v>
      </c>
      <c r="U3897" s="17">
        <f>(((Table1[[#This Row],[deadline]]/60)/60)/24)+DATE(1970,1,1)</f>
        <v>42063.250208333338</v>
      </c>
    </row>
    <row r="3898" spans="1:21">
      <c r="A3898">
        <v>3896</v>
      </c>
      <c r="B3898" s="3" t="s">
        <v>3893</v>
      </c>
      <c r="C3898" s="3" t="s">
        <v>8004</v>
      </c>
      <c r="D3898" t="str" cm="1">
        <f t="array" ref="D38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98">
        <v>1600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 s="6">
        <f>Table1[[#This Row],[pledged]]/Table1[[#This Row],[goal]]</f>
        <v>0.10625</v>
      </c>
      <c r="Q3898" s="12">
        <f>Table1[[#This Row],[pledged]]/Table1[[#This Row],[backers_count]]</f>
        <v>42.5</v>
      </c>
      <c r="R3898" t="s">
        <v>8317</v>
      </c>
      <c r="S3898" t="s">
        <v>8318</v>
      </c>
      <c r="T3898" s="17">
        <f>(((Table1[[#This Row],[launched_at]]/60)/60)/24)+DATE(1970,1,1)</f>
        <v>41793.191875000004</v>
      </c>
      <c r="U3898" s="17">
        <f>(((Table1[[#This Row],[deadline]]/60)/60)/24)+DATE(1970,1,1)</f>
        <v>41807.191875000004</v>
      </c>
    </row>
    <row r="3899" spans="1:21">
      <c r="A3899">
        <v>3897</v>
      </c>
      <c r="B3899" s="3" t="s">
        <v>3894</v>
      </c>
      <c r="C3899" s="3" t="s">
        <v>8005</v>
      </c>
      <c r="D3899" t="str" cm="1">
        <f t="array" ref="D38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899">
        <v>2500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 s="6">
        <f>Table1[[#This Row],[pledged]]/Table1[[#This Row],[goal]]</f>
        <v>0.17599999999999999</v>
      </c>
      <c r="Q3899" s="12">
        <f>Table1[[#This Row],[pledged]]/Table1[[#This Row],[backers_count]]</f>
        <v>44</v>
      </c>
      <c r="R3899" t="s">
        <v>8317</v>
      </c>
      <c r="S3899" t="s">
        <v>8318</v>
      </c>
      <c r="T3899" s="17">
        <f>(((Table1[[#This Row],[launched_at]]/60)/60)/24)+DATE(1970,1,1)</f>
        <v>41982.87364583333</v>
      </c>
      <c r="U3899" s="17">
        <f>(((Table1[[#This Row],[deadline]]/60)/60)/24)+DATE(1970,1,1)</f>
        <v>42012.87364583333</v>
      </c>
    </row>
    <row r="3900" spans="1:21" ht="28.8">
      <c r="A3900">
        <v>3898</v>
      </c>
      <c r="B3900" s="3" t="s">
        <v>3895</v>
      </c>
      <c r="C3900" s="3" t="s">
        <v>8006</v>
      </c>
      <c r="D3900" t="str" cm="1">
        <f t="array" ref="D39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00">
        <v>2500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 s="6">
        <f>Table1[[#This Row],[pledged]]/Table1[[#This Row],[goal]]</f>
        <v>0.3256</v>
      </c>
      <c r="Q3900" s="12">
        <f>Table1[[#This Row],[pledged]]/Table1[[#This Row],[backers_count]]</f>
        <v>50.875</v>
      </c>
      <c r="R3900" t="s">
        <v>8317</v>
      </c>
      <c r="S3900" t="s">
        <v>8318</v>
      </c>
      <c r="T3900" s="17">
        <f>(((Table1[[#This Row],[launched_at]]/60)/60)/24)+DATE(1970,1,1)</f>
        <v>42193.482291666667</v>
      </c>
      <c r="U3900" s="17">
        <f>(((Table1[[#This Row],[deadline]]/60)/60)/24)+DATE(1970,1,1)</f>
        <v>42233.666666666672</v>
      </c>
    </row>
    <row r="3901" spans="1:21">
      <c r="A3901">
        <v>3899</v>
      </c>
      <c r="B3901" s="3" t="s">
        <v>3896</v>
      </c>
      <c r="C3901" s="3" t="s">
        <v>8007</v>
      </c>
      <c r="D3901" t="str" cm="1">
        <f t="array" ref="D39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901">
        <v>10000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 s="6">
        <f>Table1[[#This Row],[pledged]]/Table1[[#This Row],[goal]]</f>
        <v>1.2500000000000001E-2</v>
      </c>
      <c r="Q3901" s="12">
        <f>Table1[[#This Row],[pledged]]/Table1[[#This Row],[backers_count]]</f>
        <v>62.5</v>
      </c>
      <c r="R3901" t="s">
        <v>8317</v>
      </c>
      <c r="S3901" t="s">
        <v>8318</v>
      </c>
      <c r="T3901" s="17">
        <f>(((Table1[[#This Row],[launched_at]]/60)/60)/24)+DATE(1970,1,1)</f>
        <v>41843.775011574071</v>
      </c>
      <c r="U3901" s="17">
        <f>(((Table1[[#This Row],[deadline]]/60)/60)/24)+DATE(1970,1,1)</f>
        <v>41863.775011574071</v>
      </c>
    </row>
    <row r="3902" spans="1:21">
      <c r="A3902">
        <v>3900</v>
      </c>
      <c r="B3902" s="3" t="s">
        <v>3897</v>
      </c>
      <c r="C3902" s="3" t="s">
        <v>8008</v>
      </c>
      <c r="D3902" t="str" cm="1">
        <f t="array" ref="D39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02">
        <v>2500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 s="6">
        <f>Table1[[#This Row],[pledged]]/Table1[[#This Row],[goal]]</f>
        <v>5.3999999999999999E-2</v>
      </c>
      <c r="Q3902" s="12">
        <f>Table1[[#This Row],[pledged]]/Table1[[#This Row],[backers_count]]</f>
        <v>27</v>
      </c>
      <c r="R3902" t="s">
        <v>8317</v>
      </c>
      <c r="S3902" t="s">
        <v>8318</v>
      </c>
      <c r="T3902" s="17">
        <f>(((Table1[[#This Row],[launched_at]]/60)/60)/24)+DATE(1970,1,1)</f>
        <v>42136.092488425929</v>
      </c>
      <c r="U3902" s="17">
        <f>(((Table1[[#This Row],[deadline]]/60)/60)/24)+DATE(1970,1,1)</f>
        <v>42166.092488425929</v>
      </c>
    </row>
    <row r="3903" spans="1:21">
      <c r="A3903">
        <v>3901</v>
      </c>
      <c r="B3903" s="3" t="s">
        <v>3898</v>
      </c>
      <c r="C3903" s="3" t="s">
        <v>8009</v>
      </c>
      <c r="D3903" t="str" cm="1">
        <f t="array" ref="D39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03">
        <v>3000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 s="6">
        <f>Table1[[#This Row],[pledged]]/Table1[[#This Row],[goal]]</f>
        <v>8.3333333333333332E-3</v>
      </c>
      <c r="Q3903" s="12">
        <f>Table1[[#This Row],[pledged]]/Table1[[#This Row],[backers_count]]</f>
        <v>25</v>
      </c>
      <c r="R3903" t="s">
        <v>8317</v>
      </c>
      <c r="S3903" t="s">
        <v>8318</v>
      </c>
      <c r="T3903" s="17">
        <f>(((Table1[[#This Row],[launched_at]]/60)/60)/24)+DATE(1970,1,1)</f>
        <v>42317.826377314821</v>
      </c>
      <c r="U3903" s="17">
        <f>(((Table1[[#This Row],[deadline]]/60)/60)/24)+DATE(1970,1,1)</f>
        <v>42357.826377314821</v>
      </c>
    </row>
    <row r="3904" spans="1:21">
      <c r="A3904">
        <v>3902</v>
      </c>
      <c r="B3904" s="3" t="s">
        <v>3899</v>
      </c>
      <c r="C3904" s="3" t="s">
        <v>8010</v>
      </c>
      <c r="D3904" t="str" cm="1">
        <f t="array" ref="D39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04">
        <v>3000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 s="6">
        <f>Table1[[#This Row],[pledged]]/Table1[[#This Row],[goal]]</f>
        <v>0.48833333333333334</v>
      </c>
      <c r="Q3904" s="12">
        <f>Table1[[#This Row],[pledged]]/Table1[[#This Row],[backers_count]]</f>
        <v>47.258064516129032</v>
      </c>
      <c r="R3904" t="s">
        <v>8317</v>
      </c>
      <c r="S3904" t="s">
        <v>8318</v>
      </c>
      <c r="T3904" s="17">
        <f>(((Table1[[#This Row],[launched_at]]/60)/60)/24)+DATE(1970,1,1)</f>
        <v>42663.468078703707</v>
      </c>
      <c r="U3904" s="17">
        <f>(((Table1[[#This Row],[deadline]]/60)/60)/24)+DATE(1970,1,1)</f>
        <v>42688.509745370371</v>
      </c>
    </row>
    <row r="3905" spans="1:21">
      <c r="A3905">
        <v>3903</v>
      </c>
      <c r="B3905" s="3" t="s">
        <v>3900</v>
      </c>
      <c r="C3905" s="3" t="s">
        <v>8011</v>
      </c>
      <c r="D3905" t="str" cm="1">
        <f t="array" ref="D39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05">
        <v>1500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s="6">
        <f>Table1[[#This Row],[pledged]]/Table1[[#This Row],[goal]]</f>
        <v>0</v>
      </c>
      <c r="Q3905" s="12" t="e">
        <f>Table1[[#This Row],[pledged]]/Table1[[#This Row],[backers_count]]</f>
        <v>#DIV/0!</v>
      </c>
      <c r="R3905" t="s">
        <v>8317</v>
      </c>
      <c r="S3905" t="s">
        <v>8318</v>
      </c>
      <c r="T3905" s="17">
        <f>(((Table1[[#This Row],[launched_at]]/60)/60)/24)+DATE(1970,1,1)</f>
        <v>42186.01116898148</v>
      </c>
      <c r="U3905" s="17">
        <f>(((Table1[[#This Row],[deadline]]/60)/60)/24)+DATE(1970,1,1)</f>
        <v>42230.818055555559</v>
      </c>
    </row>
    <row r="3906" spans="1:21">
      <c r="A3906">
        <v>3904</v>
      </c>
      <c r="B3906" s="3" t="s">
        <v>3901</v>
      </c>
      <c r="C3906" s="3" t="s">
        <v>8012</v>
      </c>
      <c r="D3906" t="str" cm="1">
        <f t="array" ref="D39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906">
        <v>10000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 s="6">
        <f>Table1[[#This Row],[pledged]]/Table1[[#This Row],[goal]]</f>
        <v>2.9999999999999997E-4</v>
      </c>
      <c r="Q3906" s="12">
        <f>Table1[[#This Row],[pledged]]/Table1[[#This Row],[backers_count]]</f>
        <v>1.5</v>
      </c>
      <c r="R3906" t="s">
        <v>8317</v>
      </c>
      <c r="S3906" t="s">
        <v>8318</v>
      </c>
      <c r="T3906" s="17">
        <f>(((Table1[[#This Row],[launched_at]]/60)/60)/24)+DATE(1970,1,1)</f>
        <v>42095.229166666672</v>
      </c>
      <c r="U3906" s="17">
        <f>(((Table1[[#This Row],[deadline]]/60)/60)/24)+DATE(1970,1,1)</f>
        <v>42109.211111111115</v>
      </c>
    </row>
    <row r="3907" spans="1:21">
      <c r="A3907">
        <v>3905</v>
      </c>
      <c r="B3907" s="3" t="s">
        <v>3902</v>
      </c>
      <c r="C3907" s="3" t="s">
        <v>8013</v>
      </c>
      <c r="D3907" t="str" cm="1">
        <f t="array" ref="D39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07">
        <v>1500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 s="6">
        <f>Table1[[#This Row],[pledged]]/Table1[[#This Row],[goal]]</f>
        <v>0.11533333333333333</v>
      </c>
      <c r="Q3907" s="12">
        <f>Table1[[#This Row],[pledged]]/Table1[[#This Row],[backers_count]]</f>
        <v>24.714285714285715</v>
      </c>
      <c r="R3907" t="s">
        <v>8317</v>
      </c>
      <c r="S3907" t="s">
        <v>8318</v>
      </c>
      <c r="T3907" s="17">
        <f>(((Table1[[#This Row],[launched_at]]/60)/60)/24)+DATE(1970,1,1)</f>
        <v>42124.623877314814</v>
      </c>
      <c r="U3907" s="17">
        <f>(((Table1[[#This Row],[deadline]]/60)/60)/24)+DATE(1970,1,1)</f>
        <v>42166.958333333328</v>
      </c>
    </row>
    <row r="3908" spans="1:21">
      <c r="A3908">
        <v>3906</v>
      </c>
      <c r="B3908" s="3" t="s">
        <v>3903</v>
      </c>
      <c r="C3908" s="3" t="s">
        <v>8014</v>
      </c>
      <c r="D3908" t="str" cm="1">
        <f t="array" ref="D39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08">
        <v>1500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 s="6">
        <f>Table1[[#This Row],[pledged]]/Table1[[#This Row],[goal]]</f>
        <v>0.67333333333333334</v>
      </c>
      <c r="Q3908" s="12">
        <f>Table1[[#This Row],[pledged]]/Table1[[#This Row],[backers_count]]</f>
        <v>63.125</v>
      </c>
      <c r="R3908" t="s">
        <v>8317</v>
      </c>
      <c r="S3908" t="s">
        <v>8318</v>
      </c>
      <c r="T3908" s="17">
        <f>(((Table1[[#This Row],[launched_at]]/60)/60)/24)+DATE(1970,1,1)</f>
        <v>42143.917743055557</v>
      </c>
      <c r="U3908" s="17">
        <f>(((Table1[[#This Row],[deadline]]/60)/60)/24)+DATE(1970,1,1)</f>
        <v>42181.559027777781</v>
      </c>
    </row>
    <row r="3909" spans="1:21">
      <c r="A3909">
        <v>3907</v>
      </c>
      <c r="B3909" s="3" t="s">
        <v>3904</v>
      </c>
      <c r="C3909" s="3" t="s">
        <v>8015</v>
      </c>
      <c r="D3909" t="str" cm="1">
        <f t="array" ref="D39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09">
        <v>1000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 s="6">
        <f>Table1[[#This Row],[pledged]]/Table1[[#This Row],[goal]]</f>
        <v>0.153</v>
      </c>
      <c r="Q3909" s="12">
        <f>Table1[[#This Row],[pledged]]/Table1[[#This Row],[backers_count]]</f>
        <v>38.25</v>
      </c>
      <c r="R3909" t="s">
        <v>8317</v>
      </c>
      <c r="S3909" t="s">
        <v>8318</v>
      </c>
      <c r="T3909" s="17">
        <f>(((Table1[[#This Row],[launched_at]]/60)/60)/24)+DATE(1970,1,1)</f>
        <v>41906.819513888891</v>
      </c>
      <c r="U3909" s="17">
        <f>(((Table1[[#This Row],[deadline]]/60)/60)/24)+DATE(1970,1,1)</f>
        <v>41938.838888888888</v>
      </c>
    </row>
    <row r="3910" spans="1:21">
      <c r="A3910">
        <v>3908</v>
      </c>
      <c r="B3910" s="3" t="s">
        <v>3905</v>
      </c>
      <c r="C3910" s="3" t="s">
        <v>8016</v>
      </c>
      <c r="D3910" t="str" cm="1">
        <f t="array" ref="D39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910">
        <v>750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 s="6">
        <f>Table1[[#This Row],[pledged]]/Table1[[#This Row],[goal]]</f>
        <v>8.666666666666667E-2</v>
      </c>
      <c r="Q3910" s="12">
        <f>Table1[[#This Row],[pledged]]/Table1[[#This Row],[backers_count]]</f>
        <v>16.25</v>
      </c>
      <c r="R3910" t="s">
        <v>8317</v>
      </c>
      <c r="S3910" t="s">
        <v>8318</v>
      </c>
      <c r="T3910" s="17">
        <f>(((Table1[[#This Row],[launched_at]]/60)/60)/24)+DATE(1970,1,1)</f>
        <v>41834.135370370372</v>
      </c>
      <c r="U3910" s="17">
        <f>(((Table1[[#This Row],[deadline]]/60)/60)/24)+DATE(1970,1,1)</f>
        <v>41849.135370370372</v>
      </c>
    </row>
    <row r="3911" spans="1:21">
      <c r="A3911">
        <v>3909</v>
      </c>
      <c r="B3911" s="3" t="s">
        <v>3906</v>
      </c>
      <c r="C3911" s="3" t="s">
        <v>8017</v>
      </c>
      <c r="D3911" t="str" cm="1">
        <f t="array" ref="D39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911">
        <v>60000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 s="6">
        <f>Table1[[#This Row],[pledged]]/Table1[[#This Row],[goal]]</f>
        <v>2.2499999999999998E-3</v>
      </c>
      <c r="Q3911" s="12">
        <f>Table1[[#This Row],[pledged]]/Table1[[#This Row],[backers_count]]</f>
        <v>33.75</v>
      </c>
      <c r="R3911" t="s">
        <v>8317</v>
      </c>
      <c r="S3911" t="s">
        <v>8318</v>
      </c>
      <c r="T3911" s="17">
        <f>(((Table1[[#This Row],[launched_at]]/60)/60)/24)+DATE(1970,1,1)</f>
        <v>41863.359282407408</v>
      </c>
      <c r="U3911" s="17">
        <f>(((Table1[[#This Row],[deadline]]/60)/60)/24)+DATE(1970,1,1)</f>
        <v>41893.359282407408</v>
      </c>
    </row>
    <row r="3912" spans="1:21">
      <c r="A3912">
        <v>3910</v>
      </c>
      <c r="B3912" s="3" t="s">
        <v>3907</v>
      </c>
      <c r="C3912" s="3" t="s">
        <v>8018</v>
      </c>
      <c r="D3912" t="str" cm="1">
        <f t="array" ref="D39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12">
        <v>6000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 s="6">
        <f>Table1[[#This Row],[pledged]]/Table1[[#This Row],[goal]]</f>
        <v>3.0833333333333334E-2</v>
      </c>
      <c r="Q3912" s="12">
        <f>Table1[[#This Row],[pledged]]/Table1[[#This Row],[backers_count]]</f>
        <v>61.666666666666664</v>
      </c>
      <c r="R3912" t="s">
        <v>8317</v>
      </c>
      <c r="S3912" t="s">
        <v>8318</v>
      </c>
      <c r="T3912" s="17">
        <f>(((Table1[[#This Row],[launched_at]]/60)/60)/24)+DATE(1970,1,1)</f>
        <v>42224.756909722222</v>
      </c>
      <c r="U3912" s="17">
        <f>(((Table1[[#This Row],[deadline]]/60)/60)/24)+DATE(1970,1,1)</f>
        <v>42254.756909722222</v>
      </c>
    </row>
    <row r="3913" spans="1:21">
      <c r="A3913">
        <v>3911</v>
      </c>
      <c r="B3913" s="3" t="s">
        <v>3908</v>
      </c>
      <c r="C3913" s="3" t="s">
        <v>8019</v>
      </c>
      <c r="D3913" t="str" cm="1">
        <f t="array" ref="D39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13">
        <v>8000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 s="6">
        <f>Table1[[#This Row],[pledged]]/Table1[[#This Row],[goal]]</f>
        <v>0.37412499999999999</v>
      </c>
      <c r="Q3913" s="12">
        <f>Table1[[#This Row],[pledged]]/Table1[[#This Row],[backers_count]]</f>
        <v>83.138888888888886</v>
      </c>
      <c r="R3913" t="s">
        <v>8317</v>
      </c>
      <c r="S3913" t="s">
        <v>8318</v>
      </c>
      <c r="T3913" s="17">
        <f>(((Table1[[#This Row],[launched_at]]/60)/60)/24)+DATE(1970,1,1)</f>
        <v>41939.8122337963</v>
      </c>
      <c r="U3913" s="17">
        <f>(((Table1[[#This Row],[deadline]]/60)/60)/24)+DATE(1970,1,1)</f>
        <v>41969.853900462964</v>
      </c>
    </row>
    <row r="3914" spans="1:21">
      <c r="A3914">
        <v>3912</v>
      </c>
      <c r="B3914" s="3" t="s">
        <v>3909</v>
      </c>
      <c r="C3914" s="3" t="s">
        <v>8020</v>
      </c>
      <c r="D3914" t="str" cm="1">
        <f t="array" ref="D39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914">
        <v>15000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 s="6">
        <f>Table1[[#This Row],[pledged]]/Table1[[#This Row],[goal]]</f>
        <v>6.666666666666667E-5</v>
      </c>
      <c r="Q3914" s="12">
        <f>Table1[[#This Row],[pledged]]/Table1[[#This Row],[backers_count]]</f>
        <v>1</v>
      </c>
      <c r="R3914" t="s">
        <v>8317</v>
      </c>
      <c r="S3914" t="s">
        <v>8318</v>
      </c>
      <c r="T3914" s="17">
        <f>(((Table1[[#This Row],[launched_at]]/60)/60)/24)+DATE(1970,1,1)</f>
        <v>42059.270023148143</v>
      </c>
      <c r="U3914" s="17">
        <f>(((Table1[[#This Row],[deadline]]/60)/60)/24)+DATE(1970,1,1)</f>
        <v>42119.190972222219</v>
      </c>
    </row>
    <row r="3915" spans="1:21">
      <c r="A3915">
        <v>3913</v>
      </c>
      <c r="B3915" s="3" t="s">
        <v>3910</v>
      </c>
      <c r="C3915" s="3" t="s">
        <v>8021</v>
      </c>
      <c r="D3915" t="str" cm="1">
        <f t="array" ref="D39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915">
        <v>10000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 s="6">
        <f>Table1[[#This Row],[pledged]]/Table1[[#This Row],[goal]]</f>
        <v>0.1</v>
      </c>
      <c r="Q3915" s="12">
        <f>Table1[[#This Row],[pledged]]/Table1[[#This Row],[backers_count]]</f>
        <v>142.85714285714286</v>
      </c>
      <c r="R3915" t="s">
        <v>8317</v>
      </c>
      <c r="S3915" t="s">
        <v>8318</v>
      </c>
      <c r="T3915" s="17">
        <f>(((Table1[[#This Row],[launched_at]]/60)/60)/24)+DATE(1970,1,1)</f>
        <v>42308.211215277777</v>
      </c>
      <c r="U3915" s="17">
        <f>(((Table1[[#This Row],[deadline]]/60)/60)/24)+DATE(1970,1,1)</f>
        <v>42338.252881944441</v>
      </c>
    </row>
    <row r="3916" spans="1:21">
      <c r="A3916">
        <v>3914</v>
      </c>
      <c r="B3916" s="3" t="s">
        <v>3911</v>
      </c>
      <c r="C3916" s="3" t="s">
        <v>8022</v>
      </c>
      <c r="D3916" t="str" cm="1">
        <f t="array" ref="D39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16">
        <v>2500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 s="6">
        <f>Table1[[#This Row],[pledged]]/Table1[[#This Row],[goal]]</f>
        <v>0.36359999999999998</v>
      </c>
      <c r="Q3916" s="12">
        <f>Table1[[#This Row],[pledged]]/Table1[[#This Row],[backers_count]]</f>
        <v>33.666666666666664</v>
      </c>
      <c r="R3916" t="s">
        <v>8317</v>
      </c>
      <c r="S3916" t="s">
        <v>8318</v>
      </c>
      <c r="T3916" s="17">
        <f>(((Table1[[#This Row],[launched_at]]/60)/60)/24)+DATE(1970,1,1)</f>
        <v>42114.818935185183</v>
      </c>
      <c r="U3916" s="17">
        <f>(((Table1[[#This Row],[deadline]]/60)/60)/24)+DATE(1970,1,1)</f>
        <v>42134.957638888889</v>
      </c>
    </row>
    <row r="3917" spans="1:21">
      <c r="A3917">
        <v>3915</v>
      </c>
      <c r="B3917" s="3" t="s">
        <v>3912</v>
      </c>
      <c r="C3917" s="3" t="s">
        <v>8023</v>
      </c>
      <c r="D3917" t="str" cm="1">
        <f t="array" ref="D39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17">
        <v>1500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 s="6">
        <f>Table1[[#This Row],[pledged]]/Table1[[#This Row],[goal]]</f>
        <v>3.3333333333333335E-3</v>
      </c>
      <c r="Q3917" s="12">
        <f>Table1[[#This Row],[pledged]]/Table1[[#This Row],[backers_count]]</f>
        <v>5</v>
      </c>
      <c r="R3917" t="s">
        <v>8317</v>
      </c>
      <c r="S3917" t="s">
        <v>8318</v>
      </c>
      <c r="T3917" s="17">
        <f>(((Table1[[#This Row],[launched_at]]/60)/60)/24)+DATE(1970,1,1)</f>
        <v>42492.98505787037</v>
      </c>
      <c r="U3917" s="17">
        <f>(((Table1[[#This Row],[deadline]]/60)/60)/24)+DATE(1970,1,1)</f>
        <v>42522.98505787037</v>
      </c>
    </row>
    <row r="3918" spans="1:21">
      <c r="A3918">
        <v>3916</v>
      </c>
      <c r="B3918" s="3" t="s">
        <v>3913</v>
      </c>
      <c r="C3918" s="3" t="s">
        <v>8024</v>
      </c>
      <c r="D3918" t="str" cm="1">
        <f t="array" ref="D39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18">
        <v>2000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s="6">
        <f>Table1[[#This Row],[pledged]]/Table1[[#This Row],[goal]]</f>
        <v>0</v>
      </c>
      <c r="Q3918" s="12" t="e">
        <f>Table1[[#This Row],[pledged]]/Table1[[#This Row],[backers_count]]</f>
        <v>#DIV/0!</v>
      </c>
      <c r="R3918" t="s">
        <v>8317</v>
      </c>
      <c r="S3918" t="s">
        <v>8318</v>
      </c>
      <c r="T3918" s="17">
        <f>(((Table1[[#This Row],[launched_at]]/60)/60)/24)+DATE(1970,1,1)</f>
        <v>42494.471666666665</v>
      </c>
      <c r="U3918" s="17">
        <f>(((Table1[[#This Row],[deadline]]/60)/60)/24)+DATE(1970,1,1)</f>
        <v>42524.471666666665</v>
      </c>
    </row>
    <row r="3919" spans="1:21">
      <c r="A3919">
        <v>3917</v>
      </c>
      <c r="B3919" s="3" t="s">
        <v>3914</v>
      </c>
      <c r="C3919" s="3" t="s">
        <v>8025</v>
      </c>
      <c r="D3919" t="str" cm="1">
        <f t="array" ref="D39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19">
        <v>3500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 s="6">
        <f>Table1[[#This Row],[pledged]]/Table1[[#This Row],[goal]]</f>
        <v>2.8571428571428571E-3</v>
      </c>
      <c r="Q3919" s="12">
        <f>Table1[[#This Row],[pledged]]/Table1[[#This Row],[backers_count]]</f>
        <v>10</v>
      </c>
      <c r="R3919" t="s">
        <v>8317</v>
      </c>
      <c r="S3919" t="s">
        <v>8318</v>
      </c>
      <c r="T3919" s="17">
        <f>(((Table1[[#This Row],[launched_at]]/60)/60)/24)+DATE(1970,1,1)</f>
        <v>41863.527326388888</v>
      </c>
      <c r="U3919" s="17">
        <f>(((Table1[[#This Row],[deadline]]/60)/60)/24)+DATE(1970,1,1)</f>
        <v>41893.527326388888</v>
      </c>
    </row>
    <row r="3920" spans="1:21">
      <c r="A3920">
        <v>3918</v>
      </c>
      <c r="B3920" s="3" t="s">
        <v>3915</v>
      </c>
      <c r="C3920" s="3" t="s">
        <v>8026</v>
      </c>
      <c r="D3920" t="str" cm="1">
        <f t="array" ref="D39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920">
        <v>60000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 s="6">
        <f>Table1[[#This Row],[pledged]]/Table1[[#This Row],[goal]]</f>
        <v>2E-3</v>
      </c>
      <c r="Q3920" s="12">
        <f>Table1[[#This Row],[pledged]]/Table1[[#This Row],[backers_count]]</f>
        <v>40</v>
      </c>
      <c r="R3920" t="s">
        <v>8317</v>
      </c>
      <c r="S3920" t="s">
        <v>8318</v>
      </c>
      <c r="T3920" s="17">
        <f>(((Table1[[#This Row],[launched_at]]/60)/60)/24)+DATE(1970,1,1)</f>
        <v>41843.664618055554</v>
      </c>
      <c r="U3920" s="17">
        <f>(((Table1[[#This Row],[deadline]]/60)/60)/24)+DATE(1970,1,1)</f>
        <v>41855.666666666664</v>
      </c>
    </row>
    <row r="3921" spans="1:21">
      <c r="A3921">
        <v>3919</v>
      </c>
      <c r="B3921" s="3" t="s">
        <v>3916</v>
      </c>
      <c r="C3921" s="3" t="s">
        <v>8027</v>
      </c>
      <c r="D3921" t="str" cm="1">
        <f t="array" ref="D39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21">
        <v>5000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 s="6">
        <f>Table1[[#This Row],[pledged]]/Table1[[#This Row],[goal]]</f>
        <v>1.7999999999999999E-2</v>
      </c>
      <c r="Q3921" s="12">
        <f>Table1[[#This Row],[pledged]]/Table1[[#This Row],[backers_count]]</f>
        <v>30</v>
      </c>
      <c r="R3921" t="s">
        <v>8317</v>
      </c>
      <c r="S3921" t="s">
        <v>8318</v>
      </c>
      <c r="T3921" s="17">
        <f>(((Table1[[#This Row],[launched_at]]/60)/60)/24)+DATE(1970,1,1)</f>
        <v>42358.684872685189</v>
      </c>
      <c r="U3921" s="17">
        <f>(((Table1[[#This Row],[deadline]]/60)/60)/24)+DATE(1970,1,1)</f>
        <v>42387</v>
      </c>
    </row>
    <row r="3922" spans="1:21">
      <c r="A3922">
        <v>3920</v>
      </c>
      <c r="B3922" s="3" t="s">
        <v>3917</v>
      </c>
      <c r="C3922" s="3" t="s">
        <v>8028</v>
      </c>
      <c r="D3922" t="str" cm="1">
        <f t="array" ref="D39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22">
        <v>2500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 s="6">
        <f>Table1[[#This Row],[pledged]]/Table1[[#This Row],[goal]]</f>
        <v>5.3999999999999999E-2</v>
      </c>
      <c r="Q3922" s="12">
        <f>Table1[[#This Row],[pledged]]/Table1[[#This Row],[backers_count]]</f>
        <v>45</v>
      </c>
      <c r="R3922" t="s">
        <v>8317</v>
      </c>
      <c r="S3922" t="s">
        <v>8318</v>
      </c>
      <c r="T3922" s="17">
        <f>(((Table1[[#This Row],[launched_at]]/60)/60)/24)+DATE(1970,1,1)</f>
        <v>42657.38726851852</v>
      </c>
      <c r="U3922" s="17">
        <f>(((Table1[[#This Row],[deadline]]/60)/60)/24)+DATE(1970,1,1)</f>
        <v>42687.428935185191</v>
      </c>
    </row>
    <row r="3923" spans="1:21">
      <c r="A3923">
        <v>3921</v>
      </c>
      <c r="B3923" s="3" t="s">
        <v>3918</v>
      </c>
      <c r="C3923" s="3" t="s">
        <v>8029</v>
      </c>
      <c r="D3923" t="str" cm="1">
        <f t="array" ref="D39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23">
        <v>3000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s="6">
        <f>Table1[[#This Row],[pledged]]/Table1[[#This Row],[goal]]</f>
        <v>0</v>
      </c>
      <c r="Q3923" s="12" t="e">
        <f>Table1[[#This Row],[pledged]]/Table1[[#This Row],[backers_count]]</f>
        <v>#DIV/0!</v>
      </c>
      <c r="R3923" t="s">
        <v>8317</v>
      </c>
      <c r="S3923" t="s">
        <v>8318</v>
      </c>
      <c r="T3923" s="17">
        <f>(((Table1[[#This Row],[launched_at]]/60)/60)/24)+DATE(1970,1,1)</f>
        <v>41926.542303240742</v>
      </c>
      <c r="U3923" s="17">
        <f>(((Table1[[#This Row],[deadline]]/60)/60)/24)+DATE(1970,1,1)</f>
        <v>41938.75</v>
      </c>
    </row>
    <row r="3924" spans="1:21">
      <c r="A3924">
        <v>3922</v>
      </c>
      <c r="B3924" s="3" t="s">
        <v>3919</v>
      </c>
      <c r="C3924" s="3" t="s">
        <v>8030</v>
      </c>
      <c r="D3924" t="str" cm="1">
        <f t="array" ref="D39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924">
        <v>750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 s="6">
        <f>Table1[[#This Row],[pledged]]/Table1[[#This Row],[goal]]</f>
        <v>8.1333333333333327E-2</v>
      </c>
      <c r="Q3924" s="12">
        <f>Table1[[#This Row],[pledged]]/Table1[[#This Row],[backers_count]]</f>
        <v>10.166666666666666</v>
      </c>
      <c r="R3924" t="s">
        <v>8317</v>
      </c>
      <c r="S3924" t="s">
        <v>8318</v>
      </c>
      <c r="T3924" s="17">
        <f>(((Table1[[#This Row],[launched_at]]/60)/60)/24)+DATE(1970,1,1)</f>
        <v>42020.768634259264</v>
      </c>
      <c r="U3924" s="17">
        <f>(((Table1[[#This Row],[deadline]]/60)/60)/24)+DATE(1970,1,1)</f>
        <v>42065.958333333328</v>
      </c>
    </row>
    <row r="3925" spans="1:21">
      <c r="A3925">
        <v>3923</v>
      </c>
      <c r="B3925" s="3" t="s">
        <v>3920</v>
      </c>
      <c r="C3925" s="3" t="s">
        <v>8031</v>
      </c>
      <c r="D3925" t="str" cm="1">
        <f t="array" ref="D39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925">
        <v>11500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 s="6">
        <f>Table1[[#This Row],[pledged]]/Table1[[#This Row],[goal]]</f>
        <v>0.12034782608695652</v>
      </c>
      <c r="Q3925" s="12">
        <f>Table1[[#This Row],[pledged]]/Table1[[#This Row],[backers_count]]</f>
        <v>81.411764705882348</v>
      </c>
      <c r="R3925" t="s">
        <v>8317</v>
      </c>
      <c r="S3925" t="s">
        <v>8318</v>
      </c>
      <c r="T3925" s="17">
        <f>(((Table1[[#This Row],[launched_at]]/60)/60)/24)+DATE(1970,1,1)</f>
        <v>42075.979988425926</v>
      </c>
      <c r="U3925" s="17">
        <f>(((Table1[[#This Row],[deadline]]/60)/60)/24)+DATE(1970,1,1)</f>
        <v>42103.979988425926</v>
      </c>
    </row>
    <row r="3926" spans="1:21">
      <c r="A3926">
        <v>3924</v>
      </c>
      <c r="B3926" s="3" t="s">
        <v>3921</v>
      </c>
      <c r="C3926" s="3" t="s">
        <v>8032</v>
      </c>
      <c r="D3926" t="str" cm="1">
        <f t="array" ref="D39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926">
        <v>15000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 s="6">
        <f>Table1[[#This Row],[pledged]]/Table1[[#This Row],[goal]]</f>
        <v>0.15266666666666667</v>
      </c>
      <c r="Q3926" s="12">
        <f>Table1[[#This Row],[pledged]]/Table1[[#This Row],[backers_count]]</f>
        <v>57.25</v>
      </c>
      <c r="R3926" t="s">
        <v>8317</v>
      </c>
      <c r="S3926" t="s">
        <v>8318</v>
      </c>
      <c r="T3926" s="17">
        <f>(((Table1[[#This Row],[launched_at]]/60)/60)/24)+DATE(1970,1,1)</f>
        <v>41786.959745370368</v>
      </c>
      <c r="U3926" s="17">
        <f>(((Table1[[#This Row],[deadline]]/60)/60)/24)+DATE(1970,1,1)</f>
        <v>41816.959745370368</v>
      </c>
    </row>
    <row r="3927" spans="1:21" ht="28.8">
      <c r="A3927">
        <v>3925</v>
      </c>
      <c r="B3927" s="3" t="s">
        <v>3922</v>
      </c>
      <c r="C3927" s="3" t="s">
        <v>8033</v>
      </c>
      <c r="D3927" t="str" cm="1">
        <f t="array" ref="D39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927">
        <v>150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 s="6">
        <f>Table1[[#This Row],[pledged]]/Table1[[#This Row],[goal]]</f>
        <v>0.1</v>
      </c>
      <c r="Q3927" s="12">
        <f>Table1[[#This Row],[pledged]]/Table1[[#This Row],[backers_count]]</f>
        <v>5</v>
      </c>
      <c r="R3927" t="s">
        <v>8317</v>
      </c>
      <c r="S3927" t="s">
        <v>8318</v>
      </c>
      <c r="T3927" s="17">
        <f>(((Table1[[#This Row],[launched_at]]/60)/60)/24)+DATE(1970,1,1)</f>
        <v>41820.870821759258</v>
      </c>
      <c r="U3927" s="17">
        <f>(((Table1[[#This Row],[deadline]]/60)/60)/24)+DATE(1970,1,1)</f>
        <v>41850.870821759258</v>
      </c>
    </row>
    <row r="3928" spans="1:21">
      <c r="A3928">
        <v>3926</v>
      </c>
      <c r="B3928" s="3" t="s">
        <v>3923</v>
      </c>
      <c r="C3928" s="3" t="s">
        <v>8034</v>
      </c>
      <c r="D3928" t="str" cm="1">
        <f t="array" ref="D39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28">
        <v>5000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 s="6">
        <f>Table1[[#This Row],[pledged]]/Table1[[#This Row],[goal]]</f>
        <v>3.0000000000000001E-3</v>
      </c>
      <c r="Q3928" s="12">
        <f>Table1[[#This Row],[pledged]]/Table1[[#This Row],[backers_count]]</f>
        <v>15</v>
      </c>
      <c r="R3928" t="s">
        <v>8317</v>
      </c>
      <c r="S3928" t="s">
        <v>8318</v>
      </c>
      <c r="T3928" s="17">
        <f>(((Table1[[#This Row],[launched_at]]/60)/60)/24)+DATE(1970,1,1)</f>
        <v>41970.085046296299</v>
      </c>
      <c r="U3928" s="17">
        <f>(((Table1[[#This Row],[deadline]]/60)/60)/24)+DATE(1970,1,1)</f>
        <v>42000.085046296299</v>
      </c>
    </row>
    <row r="3929" spans="1:21">
      <c r="A3929">
        <v>3927</v>
      </c>
      <c r="B3929" s="3" t="s">
        <v>3924</v>
      </c>
      <c r="C3929" s="3" t="s">
        <v>8035</v>
      </c>
      <c r="D3929" t="str" cm="1">
        <f t="array" ref="D39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29">
        <v>2500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 s="6">
        <f>Table1[[#This Row],[pledged]]/Table1[[#This Row],[goal]]</f>
        <v>0.01</v>
      </c>
      <c r="Q3929" s="12">
        <f>Table1[[#This Row],[pledged]]/Table1[[#This Row],[backers_count]]</f>
        <v>12.5</v>
      </c>
      <c r="R3929" t="s">
        <v>8317</v>
      </c>
      <c r="S3929" t="s">
        <v>8318</v>
      </c>
      <c r="T3929" s="17">
        <f>(((Table1[[#This Row],[launched_at]]/60)/60)/24)+DATE(1970,1,1)</f>
        <v>41830.267407407409</v>
      </c>
      <c r="U3929" s="17">
        <f>(((Table1[[#This Row],[deadline]]/60)/60)/24)+DATE(1970,1,1)</f>
        <v>41860.267407407409</v>
      </c>
    </row>
    <row r="3930" spans="1:21">
      <c r="A3930">
        <v>3928</v>
      </c>
      <c r="B3930" s="3" t="s">
        <v>3925</v>
      </c>
      <c r="C3930" s="3" t="s">
        <v>8036</v>
      </c>
      <c r="D3930" t="str" cm="1">
        <f t="array" ref="D39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30">
        <v>5000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 s="6">
        <f>Table1[[#This Row],[pledged]]/Table1[[#This Row],[goal]]</f>
        <v>0.13020000000000001</v>
      </c>
      <c r="Q3930" s="12">
        <f>Table1[[#This Row],[pledged]]/Table1[[#This Row],[backers_count]]</f>
        <v>93</v>
      </c>
      <c r="R3930" t="s">
        <v>8317</v>
      </c>
      <c r="S3930" t="s">
        <v>8318</v>
      </c>
      <c r="T3930" s="17">
        <f>(((Table1[[#This Row],[launched_at]]/60)/60)/24)+DATE(1970,1,1)</f>
        <v>42265.683182870373</v>
      </c>
      <c r="U3930" s="17">
        <f>(((Table1[[#This Row],[deadline]]/60)/60)/24)+DATE(1970,1,1)</f>
        <v>42293.207638888889</v>
      </c>
    </row>
    <row r="3931" spans="1:21">
      <c r="A3931">
        <v>3929</v>
      </c>
      <c r="B3931" s="3" t="s">
        <v>3926</v>
      </c>
      <c r="C3931" s="3" t="s">
        <v>8037</v>
      </c>
      <c r="D3931" t="str" cm="1">
        <f t="array" ref="D39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931">
        <v>20000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 s="6">
        <f>Table1[[#This Row],[pledged]]/Table1[[#This Row],[goal]]</f>
        <v>2.265E-2</v>
      </c>
      <c r="Q3931" s="12">
        <f>Table1[[#This Row],[pledged]]/Table1[[#This Row],[backers_count]]</f>
        <v>32.357142857142854</v>
      </c>
      <c r="R3931" t="s">
        <v>8317</v>
      </c>
      <c r="S3931" t="s">
        <v>8318</v>
      </c>
      <c r="T3931" s="17">
        <f>(((Table1[[#This Row],[launched_at]]/60)/60)/24)+DATE(1970,1,1)</f>
        <v>42601.827141203699</v>
      </c>
      <c r="U3931" s="17">
        <f>(((Table1[[#This Row],[deadline]]/60)/60)/24)+DATE(1970,1,1)</f>
        <v>42631.827141203699</v>
      </c>
    </row>
    <row r="3932" spans="1:21">
      <c r="A3932">
        <v>3930</v>
      </c>
      <c r="B3932" s="3" t="s">
        <v>3927</v>
      </c>
      <c r="C3932" s="3" t="s">
        <v>8038</v>
      </c>
      <c r="D3932" t="str" cm="1">
        <f t="array" ref="D39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932">
        <v>10000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s="6">
        <f>Table1[[#This Row],[pledged]]/Table1[[#This Row],[goal]]</f>
        <v>0</v>
      </c>
      <c r="Q3932" s="12" t="e">
        <f>Table1[[#This Row],[pledged]]/Table1[[#This Row],[backers_count]]</f>
        <v>#DIV/0!</v>
      </c>
      <c r="R3932" t="s">
        <v>8317</v>
      </c>
      <c r="S3932" t="s">
        <v>8318</v>
      </c>
      <c r="T3932" s="17">
        <f>(((Table1[[#This Row],[launched_at]]/60)/60)/24)+DATE(1970,1,1)</f>
        <v>42433.338749999995</v>
      </c>
      <c r="U3932" s="17">
        <f>(((Table1[[#This Row],[deadline]]/60)/60)/24)+DATE(1970,1,1)</f>
        <v>42461.25</v>
      </c>
    </row>
    <row r="3933" spans="1:21">
      <c r="A3933">
        <v>3931</v>
      </c>
      <c r="B3933" s="3" t="s">
        <v>3928</v>
      </c>
      <c r="C3933" s="3" t="s">
        <v>8039</v>
      </c>
      <c r="D3933" t="str" cm="1">
        <f t="array" ref="D39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33">
        <v>8000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s="6">
        <f>Table1[[#This Row],[pledged]]/Table1[[#This Row],[goal]]</f>
        <v>0</v>
      </c>
      <c r="Q3933" s="12" t="e">
        <f>Table1[[#This Row],[pledged]]/Table1[[#This Row],[backers_count]]</f>
        <v>#DIV/0!</v>
      </c>
      <c r="R3933" t="s">
        <v>8317</v>
      </c>
      <c r="S3933" t="s">
        <v>8318</v>
      </c>
      <c r="T3933" s="17">
        <f>(((Table1[[#This Row],[launched_at]]/60)/60)/24)+DATE(1970,1,1)</f>
        <v>42228.151701388888</v>
      </c>
      <c r="U3933" s="17">
        <f>(((Table1[[#This Row],[deadline]]/60)/60)/24)+DATE(1970,1,1)</f>
        <v>42253.151701388888</v>
      </c>
    </row>
    <row r="3934" spans="1:21">
      <c r="A3934">
        <v>3932</v>
      </c>
      <c r="B3934" s="3" t="s">
        <v>3929</v>
      </c>
      <c r="C3934" s="3" t="s">
        <v>8040</v>
      </c>
      <c r="D3934" t="str" cm="1">
        <f t="array" ref="D39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934">
        <v>12000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 s="6">
        <f>Table1[[#This Row],[pledged]]/Table1[[#This Row],[goal]]</f>
        <v>8.3333333333333331E-5</v>
      </c>
      <c r="Q3934" s="12">
        <f>Table1[[#This Row],[pledged]]/Table1[[#This Row],[backers_count]]</f>
        <v>1</v>
      </c>
      <c r="R3934" t="s">
        <v>8317</v>
      </c>
      <c r="S3934" t="s">
        <v>8318</v>
      </c>
      <c r="T3934" s="17">
        <f>(((Table1[[#This Row],[launched_at]]/60)/60)/24)+DATE(1970,1,1)</f>
        <v>42415.168564814812</v>
      </c>
      <c r="U3934" s="17">
        <f>(((Table1[[#This Row],[deadline]]/60)/60)/24)+DATE(1970,1,1)</f>
        <v>42445.126898148148</v>
      </c>
    </row>
    <row r="3935" spans="1:21">
      <c r="A3935">
        <v>3933</v>
      </c>
      <c r="B3935" s="3" t="s">
        <v>3930</v>
      </c>
      <c r="C3935" s="3" t="s">
        <v>8041</v>
      </c>
      <c r="D3935" t="str" cm="1">
        <f t="array" ref="D39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35">
        <v>7000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 s="6">
        <f>Table1[[#This Row],[pledged]]/Table1[[#This Row],[goal]]</f>
        <v>0.15742857142857142</v>
      </c>
      <c r="Q3935" s="12">
        <f>Table1[[#This Row],[pledged]]/Table1[[#This Row],[backers_count]]</f>
        <v>91.833333333333329</v>
      </c>
      <c r="R3935" t="s">
        <v>8317</v>
      </c>
      <c r="S3935" t="s">
        <v>8318</v>
      </c>
      <c r="T3935" s="17">
        <f>(((Table1[[#This Row],[launched_at]]/60)/60)/24)+DATE(1970,1,1)</f>
        <v>42538.968310185184</v>
      </c>
      <c r="U3935" s="17">
        <f>(((Table1[[#This Row],[deadline]]/60)/60)/24)+DATE(1970,1,1)</f>
        <v>42568.029861111107</v>
      </c>
    </row>
    <row r="3936" spans="1:21">
      <c r="A3936">
        <v>3934</v>
      </c>
      <c r="B3936" s="3" t="s">
        <v>3931</v>
      </c>
      <c r="C3936" s="3" t="s">
        <v>8042</v>
      </c>
      <c r="D3936" t="str" cm="1">
        <f t="array" ref="D39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36">
        <v>5000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 s="6">
        <f>Table1[[#This Row],[pledged]]/Table1[[#This Row],[goal]]</f>
        <v>0.11</v>
      </c>
      <c r="Q3936" s="12">
        <f>Table1[[#This Row],[pledged]]/Table1[[#This Row],[backers_count]]</f>
        <v>45.833333333333336</v>
      </c>
      <c r="R3936" t="s">
        <v>8317</v>
      </c>
      <c r="S3936" t="s">
        <v>8318</v>
      </c>
      <c r="T3936" s="17">
        <f>(((Table1[[#This Row],[launched_at]]/60)/60)/24)+DATE(1970,1,1)</f>
        <v>42233.671747685185</v>
      </c>
      <c r="U3936" s="17">
        <f>(((Table1[[#This Row],[deadline]]/60)/60)/24)+DATE(1970,1,1)</f>
        <v>42278.541666666672</v>
      </c>
    </row>
    <row r="3937" spans="1:21" ht="28.8">
      <c r="A3937">
        <v>3935</v>
      </c>
      <c r="B3937" s="3" t="s">
        <v>3932</v>
      </c>
      <c r="C3937" s="3" t="s">
        <v>8043</v>
      </c>
      <c r="D3937" t="str" cm="1">
        <f t="array" ref="D39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37">
        <v>3000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 s="6">
        <f>Table1[[#This Row],[pledged]]/Table1[[#This Row],[goal]]</f>
        <v>0.43833333333333335</v>
      </c>
      <c r="Q3937" s="12">
        <f>Table1[[#This Row],[pledged]]/Table1[[#This Row],[backers_count]]</f>
        <v>57.173913043478258</v>
      </c>
      <c r="R3937" t="s">
        <v>8317</v>
      </c>
      <c r="S3937" t="s">
        <v>8318</v>
      </c>
      <c r="T3937" s="17">
        <f>(((Table1[[#This Row],[launched_at]]/60)/60)/24)+DATE(1970,1,1)</f>
        <v>42221.656782407401</v>
      </c>
      <c r="U3937" s="17">
        <f>(((Table1[[#This Row],[deadline]]/60)/60)/24)+DATE(1970,1,1)</f>
        <v>42281.656782407401</v>
      </c>
    </row>
    <row r="3938" spans="1:21">
      <c r="A3938">
        <v>3936</v>
      </c>
      <c r="B3938" s="3" t="s">
        <v>3933</v>
      </c>
      <c r="C3938" s="3" t="s">
        <v>8044</v>
      </c>
      <c r="D3938" t="str" cm="1">
        <f t="array" ref="D39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3938">
        <v>20000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s="6">
        <f>Table1[[#This Row],[pledged]]/Table1[[#This Row],[goal]]</f>
        <v>0</v>
      </c>
      <c r="Q3938" s="12" t="e">
        <f>Table1[[#This Row],[pledged]]/Table1[[#This Row],[backers_count]]</f>
        <v>#DIV/0!</v>
      </c>
      <c r="R3938" t="s">
        <v>8317</v>
      </c>
      <c r="S3938" t="s">
        <v>8318</v>
      </c>
      <c r="T3938" s="17">
        <f>(((Table1[[#This Row],[launched_at]]/60)/60)/24)+DATE(1970,1,1)</f>
        <v>42675.262962962966</v>
      </c>
      <c r="U3938" s="17">
        <f>(((Table1[[#This Row],[deadline]]/60)/60)/24)+DATE(1970,1,1)</f>
        <v>42705.304629629631</v>
      </c>
    </row>
    <row r="3939" spans="1:21">
      <c r="A3939">
        <v>3937</v>
      </c>
      <c r="B3939" s="3" t="s">
        <v>3934</v>
      </c>
      <c r="C3939" s="3" t="s">
        <v>8045</v>
      </c>
      <c r="D3939" t="str" cm="1">
        <f t="array" ref="D39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39">
        <v>2885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 s="6">
        <f>Table1[[#This Row],[pledged]]/Table1[[#This Row],[goal]]</f>
        <v>0.86135181975736563</v>
      </c>
      <c r="Q3939" s="12">
        <f>Table1[[#This Row],[pledged]]/Table1[[#This Row],[backers_count]]</f>
        <v>248.5</v>
      </c>
      <c r="R3939" t="s">
        <v>8317</v>
      </c>
      <c r="S3939" t="s">
        <v>8318</v>
      </c>
      <c r="T3939" s="17">
        <f>(((Table1[[#This Row],[launched_at]]/60)/60)/24)+DATE(1970,1,1)</f>
        <v>42534.631481481483</v>
      </c>
      <c r="U3939" s="17">
        <f>(((Table1[[#This Row],[deadline]]/60)/60)/24)+DATE(1970,1,1)</f>
        <v>42562.631481481483</v>
      </c>
    </row>
    <row r="3940" spans="1:21">
      <c r="A3940">
        <v>3938</v>
      </c>
      <c r="B3940" s="3" t="s">
        <v>3935</v>
      </c>
      <c r="C3940" s="3" t="s">
        <v>8046</v>
      </c>
      <c r="D3940" t="str" cm="1">
        <f t="array" ref="D39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40">
        <v>3255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 s="6">
        <f>Table1[[#This Row],[pledged]]/Table1[[#This Row],[goal]]</f>
        <v>0.12196620583717357</v>
      </c>
      <c r="Q3940" s="12">
        <f>Table1[[#This Row],[pledged]]/Table1[[#This Row],[backers_count]]</f>
        <v>79.400000000000006</v>
      </c>
      <c r="R3940" t="s">
        <v>8317</v>
      </c>
      <c r="S3940" t="s">
        <v>8318</v>
      </c>
      <c r="T3940" s="17">
        <f>(((Table1[[#This Row],[launched_at]]/60)/60)/24)+DATE(1970,1,1)</f>
        <v>42151.905717592599</v>
      </c>
      <c r="U3940" s="17">
        <f>(((Table1[[#This Row],[deadline]]/60)/60)/24)+DATE(1970,1,1)</f>
        <v>42182.905717592599</v>
      </c>
    </row>
    <row r="3941" spans="1:21">
      <c r="A3941">
        <v>3939</v>
      </c>
      <c r="B3941" s="3" t="s">
        <v>3936</v>
      </c>
      <c r="C3941" s="3" t="s">
        <v>8047</v>
      </c>
      <c r="D3941" t="str" cm="1">
        <f t="array" ref="D39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41">
        <v>5000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 s="6">
        <f>Table1[[#This Row],[pledged]]/Table1[[#This Row],[goal]]</f>
        <v>1E-3</v>
      </c>
      <c r="Q3941" s="12">
        <f>Table1[[#This Row],[pledged]]/Table1[[#This Row],[backers_count]]</f>
        <v>5</v>
      </c>
      <c r="R3941" t="s">
        <v>8317</v>
      </c>
      <c r="S3941" t="s">
        <v>8318</v>
      </c>
      <c r="T3941" s="17">
        <f>(((Table1[[#This Row],[launched_at]]/60)/60)/24)+DATE(1970,1,1)</f>
        <v>41915.400219907409</v>
      </c>
      <c r="U3941" s="17">
        <f>(((Table1[[#This Row],[deadline]]/60)/60)/24)+DATE(1970,1,1)</f>
        <v>41919.1875</v>
      </c>
    </row>
    <row r="3942" spans="1:21">
      <c r="A3942">
        <v>3940</v>
      </c>
      <c r="B3942" s="3" t="s">
        <v>3937</v>
      </c>
      <c r="C3942" s="3" t="s">
        <v>8048</v>
      </c>
      <c r="D3942" t="str" cm="1">
        <f t="array" ref="D39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42">
        <v>5000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 s="6">
        <f>Table1[[#This Row],[pledged]]/Table1[[#This Row],[goal]]</f>
        <v>2.2000000000000001E-3</v>
      </c>
      <c r="Q3942" s="12">
        <f>Table1[[#This Row],[pledged]]/Table1[[#This Row],[backers_count]]</f>
        <v>5.5</v>
      </c>
      <c r="R3942" t="s">
        <v>8317</v>
      </c>
      <c r="S3942" t="s">
        <v>8318</v>
      </c>
      <c r="T3942" s="17">
        <f>(((Table1[[#This Row],[launched_at]]/60)/60)/24)+DATE(1970,1,1)</f>
        <v>41961.492488425924</v>
      </c>
      <c r="U3942" s="17">
        <f>(((Table1[[#This Row],[deadline]]/60)/60)/24)+DATE(1970,1,1)</f>
        <v>42006.492488425924</v>
      </c>
    </row>
    <row r="3943" spans="1:21" ht="28.8">
      <c r="A3943">
        <v>3941</v>
      </c>
      <c r="B3943" s="3" t="s">
        <v>3938</v>
      </c>
      <c r="C3943" s="3" t="s">
        <v>8049</v>
      </c>
      <c r="D3943" t="str" cm="1">
        <f t="array" ref="D39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43">
        <v>5500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 s="6">
        <f>Table1[[#This Row],[pledged]]/Table1[[#This Row],[goal]]</f>
        <v>9.0909090909090905E-3</v>
      </c>
      <c r="Q3943" s="12">
        <f>Table1[[#This Row],[pledged]]/Table1[[#This Row],[backers_count]]</f>
        <v>25</v>
      </c>
      <c r="R3943" t="s">
        <v>8317</v>
      </c>
      <c r="S3943" t="s">
        <v>8318</v>
      </c>
      <c r="T3943" s="17">
        <f>(((Table1[[#This Row],[launched_at]]/60)/60)/24)+DATE(1970,1,1)</f>
        <v>41940.587233796294</v>
      </c>
      <c r="U3943" s="17">
        <f>(((Table1[[#This Row],[deadline]]/60)/60)/24)+DATE(1970,1,1)</f>
        <v>41968.041666666672</v>
      </c>
    </row>
    <row r="3944" spans="1:21">
      <c r="A3944">
        <v>3942</v>
      </c>
      <c r="B3944" s="3" t="s">
        <v>3939</v>
      </c>
      <c r="C3944" s="3" t="s">
        <v>8050</v>
      </c>
      <c r="D3944" t="str" cm="1">
        <f t="array" ref="D39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44">
        <v>1200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s="6">
        <f>Table1[[#This Row],[pledged]]/Table1[[#This Row],[goal]]</f>
        <v>0</v>
      </c>
      <c r="Q3944" s="12" t="e">
        <f>Table1[[#This Row],[pledged]]/Table1[[#This Row],[backers_count]]</f>
        <v>#DIV/0!</v>
      </c>
      <c r="R3944" t="s">
        <v>8317</v>
      </c>
      <c r="S3944" t="s">
        <v>8318</v>
      </c>
      <c r="T3944" s="17">
        <f>(((Table1[[#This Row],[launched_at]]/60)/60)/24)+DATE(1970,1,1)</f>
        <v>42111.904097222221</v>
      </c>
      <c r="U3944" s="17">
        <f>(((Table1[[#This Row],[deadline]]/60)/60)/24)+DATE(1970,1,1)</f>
        <v>42171.904097222221</v>
      </c>
    </row>
    <row r="3945" spans="1:21">
      <c r="A3945">
        <v>3943</v>
      </c>
      <c r="B3945" s="3" t="s">
        <v>3940</v>
      </c>
      <c r="C3945" s="3" t="s">
        <v>8051</v>
      </c>
      <c r="D3945" t="str" cm="1">
        <f t="array" ref="D39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45">
        <v>5000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 s="6">
        <f>Table1[[#This Row],[pledged]]/Table1[[#This Row],[goal]]</f>
        <v>0.35639999999999999</v>
      </c>
      <c r="Q3945" s="12">
        <f>Table1[[#This Row],[pledged]]/Table1[[#This Row],[backers_count]]</f>
        <v>137.07692307692307</v>
      </c>
      <c r="R3945" t="s">
        <v>8317</v>
      </c>
      <c r="S3945" t="s">
        <v>8318</v>
      </c>
      <c r="T3945" s="17">
        <f>(((Table1[[#This Row],[launched_at]]/60)/60)/24)+DATE(1970,1,1)</f>
        <v>42279.778564814813</v>
      </c>
      <c r="U3945" s="17">
        <f>(((Table1[[#This Row],[deadline]]/60)/60)/24)+DATE(1970,1,1)</f>
        <v>42310.701388888891</v>
      </c>
    </row>
    <row r="3946" spans="1:21">
      <c r="A3946">
        <v>3944</v>
      </c>
      <c r="B3946" s="3" t="s">
        <v>3941</v>
      </c>
      <c r="C3946" s="3" t="s">
        <v>8052</v>
      </c>
      <c r="D3946" t="str" cm="1">
        <f t="array" ref="D39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46">
        <v>5000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s="6">
        <f>Table1[[#This Row],[pledged]]/Table1[[#This Row],[goal]]</f>
        <v>0</v>
      </c>
      <c r="Q3946" s="12" t="e">
        <f>Table1[[#This Row],[pledged]]/Table1[[#This Row],[backers_count]]</f>
        <v>#DIV/0!</v>
      </c>
      <c r="R3946" t="s">
        <v>8317</v>
      </c>
      <c r="S3946" t="s">
        <v>8318</v>
      </c>
      <c r="T3946" s="17">
        <f>(((Table1[[#This Row],[launched_at]]/60)/60)/24)+DATE(1970,1,1)</f>
        <v>42213.662905092591</v>
      </c>
      <c r="U3946" s="17">
        <f>(((Table1[[#This Row],[deadline]]/60)/60)/24)+DATE(1970,1,1)</f>
        <v>42243.662905092591</v>
      </c>
    </row>
    <row r="3947" spans="1:21">
      <c r="A3947">
        <v>3945</v>
      </c>
      <c r="B3947" s="3" t="s">
        <v>3942</v>
      </c>
      <c r="C3947" s="3" t="s">
        <v>8053</v>
      </c>
      <c r="D3947" t="str" cm="1">
        <f t="array" ref="D39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47">
        <v>2000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 s="6">
        <f>Table1[[#This Row],[pledged]]/Table1[[#This Row],[goal]]</f>
        <v>2.5000000000000001E-3</v>
      </c>
      <c r="Q3947" s="12">
        <f>Table1[[#This Row],[pledged]]/Table1[[#This Row],[backers_count]]</f>
        <v>5</v>
      </c>
      <c r="R3947" t="s">
        <v>8317</v>
      </c>
      <c r="S3947" t="s">
        <v>8318</v>
      </c>
      <c r="T3947" s="17">
        <f>(((Table1[[#This Row],[launched_at]]/60)/60)/24)+DATE(1970,1,1)</f>
        <v>42109.801712962959</v>
      </c>
      <c r="U3947" s="17">
        <f>(((Table1[[#This Row],[deadline]]/60)/60)/24)+DATE(1970,1,1)</f>
        <v>42139.801712962959</v>
      </c>
    </row>
    <row r="3948" spans="1:21">
      <c r="A3948">
        <v>3946</v>
      </c>
      <c r="B3948" s="3" t="s">
        <v>3943</v>
      </c>
      <c r="C3948" s="3" t="s">
        <v>8054</v>
      </c>
      <c r="D3948" t="str" cm="1">
        <f t="array" ref="D39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48">
        <v>6000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 s="6">
        <f>Table1[[#This Row],[pledged]]/Table1[[#This Row],[goal]]</f>
        <v>3.2500000000000001E-2</v>
      </c>
      <c r="Q3948" s="12">
        <f>Table1[[#This Row],[pledged]]/Table1[[#This Row],[backers_count]]</f>
        <v>39</v>
      </c>
      <c r="R3948" t="s">
        <v>8317</v>
      </c>
      <c r="S3948" t="s">
        <v>8318</v>
      </c>
      <c r="T3948" s="17">
        <f>(((Table1[[#This Row],[launched_at]]/60)/60)/24)+DATE(1970,1,1)</f>
        <v>42031.833587962959</v>
      </c>
      <c r="U3948" s="17">
        <f>(((Table1[[#This Row],[deadline]]/60)/60)/24)+DATE(1970,1,1)</f>
        <v>42063.333333333328</v>
      </c>
    </row>
    <row r="3949" spans="1:21">
      <c r="A3949">
        <v>3947</v>
      </c>
      <c r="B3949" s="3" t="s">
        <v>3944</v>
      </c>
      <c r="C3949" s="3" t="s">
        <v>8055</v>
      </c>
      <c r="D3949" t="str" cm="1">
        <f t="array" ref="D39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49">
        <v>3000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 s="6">
        <f>Table1[[#This Row],[pledged]]/Table1[[#This Row],[goal]]</f>
        <v>3.3666666666666664E-2</v>
      </c>
      <c r="Q3949" s="12">
        <f>Table1[[#This Row],[pledged]]/Table1[[#This Row],[backers_count]]</f>
        <v>50.5</v>
      </c>
      <c r="R3949" t="s">
        <v>8317</v>
      </c>
      <c r="S3949" t="s">
        <v>8318</v>
      </c>
      <c r="T3949" s="17">
        <f>(((Table1[[#This Row],[launched_at]]/60)/60)/24)+DATE(1970,1,1)</f>
        <v>42615.142870370371</v>
      </c>
      <c r="U3949" s="17">
        <f>(((Table1[[#This Row],[deadline]]/60)/60)/24)+DATE(1970,1,1)</f>
        <v>42645.142870370371</v>
      </c>
    </row>
    <row r="3950" spans="1:21">
      <c r="A3950">
        <v>3948</v>
      </c>
      <c r="B3950" s="3" t="s">
        <v>3945</v>
      </c>
      <c r="C3950" s="3" t="s">
        <v>8056</v>
      </c>
      <c r="D3950" t="str" cm="1">
        <f t="array" ref="D39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3950">
        <v>30000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s="6">
        <f>Table1[[#This Row],[pledged]]/Table1[[#This Row],[goal]]</f>
        <v>0</v>
      </c>
      <c r="Q3950" s="12" t="e">
        <f>Table1[[#This Row],[pledged]]/Table1[[#This Row],[backers_count]]</f>
        <v>#DIV/0!</v>
      </c>
      <c r="R3950" t="s">
        <v>8317</v>
      </c>
      <c r="S3950" t="s">
        <v>8318</v>
      </c>
      <c r="T3950" s="17">
        <f>(((Table1[[#This Row],[launched_at]]/60)/60)/24)+DATE(1970,1,1)</f>
        <v>41829.325497685182</v>
      </c>
      <c r="U3950" s="17">
        <f>(((Table1[[#This Row],[deadline]]/60)/60)/24)+DATE(1970,1,1)</f>
        <v>41889.325497685182</v>
      </c>
    </row>
    <row r="3951" spans="1:21">
      <c r="A3951">
        <v>3949</v>
      </c>
      <c r="B3951" s="3" t="s">
        <v>3946</v>
      </c>
      <c r="C3951" s="3" t="s">
        <v>8057</v>
      </c>
      <c r="D3951" t="str" cm="1">
        <f t="array" ref="D39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951">
        <v>10000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 s="6">
        <f>Table1[[#This Row],[pledged]]/Table1[[#This Row],[goal]]</f>
        <v>0.15770000000000001</v>
      </c>
      <c r="Q3951" s="12">
        <f>Table1[[#This Row],[pledged]]/Table1[[#This Row],[backers_count]]</f>
        <v>49.28125</v>
      </c>
      <c r="R3951" t="s">
        <v>8317</v>
      </c>
      <c r="S3951" t="s">
        <v>8318</v>
      </c>
      <c r="T3951" s="17">
        <f>(((Table1[[#This Row],[launched_at]]/60)/60)/24)+DATE(1970,1,1)</f>
        <v>42016.120613425926</v>
      </c>
      <c r="U3951" s="17">
        <f>(((Table1[[#This Row],[deadline]]/60)/60)/24)+DATE(1970,1,1)</f>
        <v>42046.120613425926</v>
      </c>
    </row>
    <row r="3952" spans="1:21">
      <c r="A3952">
        <v>3950</v>
      </c>
      <c r="B3952" s="3" t="s">
        <v>3947</v>
      </c>
      <c r="C3952" s="3" t="s">
        <v>8058</v>
      </c>
      <c r="D3952" t="str" cm="1">
        <f t="array" ref="D39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52">
        <v>4000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 s="6">
        <f>Table1[[#This Row],[pledged]]/Table1[[#This Row],[goal]]</f>
        <v>6.2500000000000003E-3</v>
      </c>
      <c r="Q3952" s="12">
        <f>Table1[[#This Row],[pledged]]/Table1[[#This Row],[backers_count]]</f>
        <v>25</v>
      </c>
      <c r="R3952" t="s">
        <v>8317</v>
      </c>
      <c r="S3952" t="s">
        <v>8318</v>
      </c>
      <c r="T3952" s="17">
        <f>(((Table1[[#This Row],[launched_at]]/60)/60)/24)+DATE(1970,1,1)</f>
        <v>42439.702314814815</v>
      </c>
      <c r="U3952" s="17">
        <f>(((Table1[[#This Row],[deadline]]/60)/60)/24)+DATE(1970,1,1)</f>
        <v>42468.774305555555</v>
      </c>
    </row>
    <row r="3953" spans="1:21">
      <c r="A3953">
        <v>3951</v>
      </c>
      <c r="B3953" s="3" t="s">
        <v>3948</v>
      </c>
      <c r="C3953" s="3" t="s">
        <v>6961</v>
      </c>
      <c r="D3953" t="str" cm="1">
        <f t="array" ref="D39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953">
        <v>200000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 s="6">
        <f>Table1[[#This Row],[pledged]]/Table1[[#This Row],[goal]]</f>
        <v>5.0000000000000004E-6</v>
      </c>
      <c r="Q3953" s="12">
        <f>Table1[[#This Row],[pledged]]/Table1[[#This Row],[backers_count]]</f>
        <v>1</v>
      </c>
      <c r="R3953" t="s">
        <v>8317</v>
      </c>
      <c r="S3953" t="s">
        <v>8318</v>
      </c>
      <c r="T3953" s="17">
        <f>(((Table1[[#This Row],[launched_at]]/60)/60)/24)+DATE(1970,1,1)</f>
        <v>42433.825717592597</v>
      </c>
      <c r="U3953" s="17">
        <f>(((Table1[[#This Row],[deadline]]/60)/60)/24)+DATE(1970,1,1)</f>
        <v>42493.784050925926</v>
      </c>
    </row>
    <row r="3954" spans="1:21">
      <c r="A3954">
        <v>3952</v>
      </c>
      <c r="B3954" s="3" t="s">
        <v>3949</v>
      </c>
      <c r="C3954" s="3" t="s">
        <v>8059</v>
      </c>
      <c r="D3954" t="str" cm="1">
        <f t="array" ref="D39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954">
        <v>26000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 s="6">
        <f>Table1[[#This Row],[pledged]]/Table1[[#This Row],[goal]]</f>
        <v>9.6153846153846159E-4</v>
      </c>
      <c r="Q3954" s="12">
        <f>Table1[[#This Row],[pledged]]/Table1[[#This Row],[backers_count]]</f>
        <v>25</v>
      </c>
      <c r="R3954" t="s">
        <v>8317</v>
      </c>
      <c r="S3954" t="s">
        <v>8318</v>
      </c>
      <c r="T3954" s="17">
        <f>(((Table1[[#This Row],[launched_at]]/60)/60)/24)+DATE(1970,1,1)</f>
        <v>42243.790393518517</v>
      </c>
      <c r="U3954" s="17">
        <f>(((Table1[[#This Row],[deadline]]/60)/60)/24)+DATE(1970,1,1)</f>
        <v>42303.790393518517</v>
      </c>
    </row>
    <row r="3955" spans="1:21">
      <c r="A3955">
        <v>3953</v>
      </c>
      <c r="B3955" s="3" t="s">
        <v>3950</v>
      </c>
      <c r="C3955" s="3" t="s">
        <v>8060</v>
      </c>
      <c r="D3955" t="str" cm="1">
        <f t="array" ref="D39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955">
        <v>17600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s="6">
        <f>Table1[[#This Row],[pledged]]/Table1[[#This Row],[goal]]</f>
        <v>0</v>
      </c>
      <c r="Q3955" s="12" t="e">
        <f>Table1[[#This Row],[pledged]]/Table1[[#This Row],[backers_count]]</f>
        <v>#DIV/0!</v>
      </c>
      <c r="R3955" t="s">
        <v>8317</v>
      </c>
      <c r="S3955" t="s">
        <v>8318</v>
      </c>
      <c r="T3955" s="17">
        <f>(((Table1[[#This Row],[launched_at]]/60)/60)/24)+DATE(1970,1,1)</f>
        <v>42550.048449074078</v>
      </c>
      <c r="U3955" s="17">
        <f>(((Table1[[#This Row],[deadline]]/60)/60)/24)+DATE(1970,1,1)</f>
        <v>42580.978472222225</v>
      </c>
    </row>
    <row r="3956" spans="1:21">
      <c r="A3956">
        <v>3954</v>
      </c>
      <c r="B3956" s="3" t="s">
        <v>3951</v>
      </c>
      <c r="C3956" s="3" t="s">
        <v>8061</v>
      </c>
      <c r="D3956" t="str" cm="1">
        <f t="array" ref="D39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956">
        <v>25000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s="6">
        <f>Table1[[#This Row],[pledged]]/Table1[[#This Row],[goal]]</f>
        <v>0</v>
      </c>
      <c r="Q3956" s="12" t="e">
        <f>Table1[[#This Row],[pledged]]/Table1[[#This Row],[backers_count]]</f>
        <v>#DIV/0!</v>
      </c>
      <c r="R3956" t="s">
        <v>8317</v>
      </c>
      <c r="S3956" t="s">
        <v>8318</v>
      </c>
      <c r="T3956" s="17">
        <f>(((Table1[[#This Row],[launched_at]]/60)/60)/24)+DATE(1970,1,1)</f>
        <v>41774.651203703703</v>
      </c>
      <c r="U3956" s="17">
        <f>(((Table1[[#This Row],[deadline]]/60)/60)/24)+DATE(1970,1,1)</f>
        <v>41834.651203703703</v>
      </c>
    </row>
    <row r="3957" spans="1:21">
      <c r="A3957">
        <v>3955</v>
      </c>
      <c r="B3957" s="3" t="s">
        <v>3952</v>
      </c>
      <c r="C3957" s="3" t="s">
        <v>8062</v>
      </c>
      <c r="D3957" t="str" cm="1">
        <f t="array" ref="D39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57">
        <v>1750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 s="6">
        <f>Table1[[#This Row],[pledged]]/Table1[[#This Row],[goal]]</f>
        <v>0.24285714285714285</v>
      </c>
      <c r="Q3957" s="12">
        <f>Table1[[#This Row],[pledged]]/Table1[[#This Row],[backers_count]]</f>
        <v>53.125</v>
      </c>
      <c r="R3957" t="s">
        <v>8317</v>
      </c>
      <c r="S3957" t="s">
        <v>8318</v>
      </c>
      <c r="T3957" s="17">
        <f>(((Table1[[#This Row],[launched_at]]/60)/60)/24)+DATE(1970,1,1)</f>
        <v>42306.848854166667</v>
      </c>
      <c r="U3957" s="17">
        <f>(((Table1[[#This Row],[deadline]]/60)/60)/24)+DATE(1970,1,1)</f>
        <v>42336.890520833331</v>
      </c>
    </row>
    <row r="3958" spans="1:21">
      <c r="A3958">
        <v>3956</v>
      </c>
      <c r="B3958" s="3" t="s">
        <v>3953</v>
      </c>
      <c r="C3958" s="3" t="s">
        <v>8063</v>
      </c>
      <c r="D3958" t="str" cm="1">
        <f t="array" ref="D39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58">
        <v>5500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s="6">
        <f>Table1[[#This Row],[pledged]]/Table1[[#This Row],[goal]]</f>
        <v>0</v>
      </c>
      <c r="Q3958" s="12" t="e">
        <f>Table1[[#This Row],[pledged]]/Table1[[#This Row],[backers_count]]</f>
        <v>#DIV/0!</v>
      </c>
      <c r="R3958" t="s">
        <v>8317</v>
      </c>
      <c r="S3958" t="s">
        <v>8318</v>
      </c>
      <c r="T3958" s="17">
        <f>(((Table1[[#This Row],[launched_at]]/60)/60)/24)+DATE(1970,1,1)</f>
        <v>42457.932025462964</v>
      </c>
      <c r="U3958" s="17">
        <f>(((Table1[[#This Row],[deadline]]/60)/60)/24)+DATE(1970,1,1)</f>
        <v>42485.013888888891</v>
      </c>
    </row>
    <row r="3959" spans="1:21">
      <c r="A3959">
        <v>3957</v>
      </c>
      <c r="B3959" s="3" t="s">
        <v>3954</v>
      </c>
      <c r="C3959" s="3" t="s">
        <v>8064</v>
      </c>
      <c r="D3959" t="str" cm="1">
        <f t="array" ref="D39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25000 to 29999</v>
      </c>
      <c r="E3959">
        <v>28000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 s="6">
        <f>Table1[[#This Row],[pledged]]/Table1[[#This Row],[goal]]</f>
        <v>2.5000000000000001E-4</v>
      </c>
      <c r="Q3959" s="12">
        <f>Table1[[#This Row],[pledged]]/Table1[[#This Row],[backers_count]]</f>
        <v>7</v>
      </c>
      <c r="R3959" t="s">
        <v>8317</v>
      </c>
      <c r="S3959" t="s">
        <v>8318</v>
      </c>
      <c r="T3959" s="17">
        <f>(((Table1[[#This Row],[launched_at]]/60)/60)/24)+DATE(1970,1,1)</f>
        <v>42513.976319444439</v>
      </c>
      <c r="U3959" s="17">
        <f>(((Table1[[#This Row],[deadline]]/60)/60)/24)+DATE(1970,1,1)</f>
        <v>42559.976319444439</v>
      </c>
    </row>
    <row r="3960" spans="1:21">
      <c r="A3960">
        <v>3958</v>
      </c>
      <c r="B3960" s="3" t="s">
        <v>3955</v>
      </c>
      <c r="C3960" s="3" t="s">
        <v>8065</v>
      </c>
      <c r="D3960" t="str" cm="1">
        <f t="array" ref="D39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60">
        <v>2000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 s="6">
        <f>Table1[[#This Row],[pledged]]/Table1[[#This Row],[goal]]</f>
        <v>0.32050000000000001</v>
      </c>
      <c r="Q3960" s="12">
        <f>Table1[[#This Row],[pledged]]/Table1[[#This Row],[backers_count]]</f>
        <v>40.0625</v>
      </c>
      <c r="R3960" t="s">
        <v>8317</v>
      </c>
      <c r="S3960" t="s">
        <v>8318</v>
      </c>
      <c r="T3960" s="17">
        <f>(((Table1[[#This Row],[launched_at]]/60)/60)/24)+DATE(1970,1,1)</f>
        <v>41816.950370370374</v>
      </c>
      <c r="U3960" s="17">
        <f>(((Table1[[#This Row],[deadline]]/60)/60)/24)+DATE(1970,1,1)</f>
        <v>41853.583333333336</v>
      </c>
    </row>
    <row r="3961" spans="1:21">
      <c r="A3961">
        <v>3959</v>
      </c>
      <c r="B3961" s="3" t="s">
        <v>3956</v>
      </c>
      <c r="C3961" s="3" t="s">
        <v>8066</v>
      </c>
      <c r="D3961" t="str" cm="1">
        <f t="array" ref="D39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61">
        <v>1200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 s="6">
        <f>Table1[[#This Row],[pledged]]/Table1[[#This Row],[goal]]</f>
        <v>0.24333333333333335</v>
      </c>
      <c r="Q3961" s="12">
        <f>Table1[[#This Row],[pledged]]/Table1[[#This Row],[backers_count]]</f>
        <v>24.333333333333332</v>
      </c>
      <c r="R3961" t="s">
        <v>8317</v>
      </c>
      <c r="S3961" t="s">
        <v>8318</v>
      </c>
      <c r="T3961" s="17">
        <f>(((Table1[[#This Row],[launched_at]]/60)/60)/24)+DATE(1970,1,1)</f>
        <v>41880.788842592592</v>
      </c>
      <c r="U3961" s="17">
        <f>(((Table1[[#This Row],[deadline]]/60)/60)/24)+DATE(1970,1,1)</f>
        <v>41910.788842592592</v>
      </c>
    </row>
    <row r="3962" spans="1:21">
      <c r="A3962">
        <v>3960</v>
      </c>
      <c r="B3962" s="3" t="s">
        <v>3957</v>
      </c>
      <c r="C3962" s="3" t="s">
        <v>8067</v>
      </c>
      <c r="D3962" t="str" cm="1">
        <f t="array" ref="D39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62">
        <v>3000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 s="6">
        <f>Table1[[#This Row],[pledged]]/Table1[[#This Row],[goal]]</f>
        <v>1.4999999999999999E-2</v>
      </c>
      <c r="Q3962" s="12">
        <f>Table1[[#This Row],[pledged]]/Table1[[#This Row],[backers_count]]</f>
        <v>11.25</v>
      </c>
      <c r="R3962" t="s">
        <v>8317</v>
      </c>
      <c r="S3962" t="s">
        <v>8318</v>
      </c>
      <c r="T3962" s="17">
        <f>(((Table1[[#This Row],[launched_at]]/60)/60)/24)+DATE(1970,1,1)</f>
        <v>42342.845555555556</v>
      </c>
      <c r="U3962" s="17">
        <f>(((Table1[[#This Row],[deadline]]/60)/60)/24)+DATE(1970,1,1)</f>
        <v>42372.845555555556</v>
      </c>
    </row>
    <row r="3963" spans="1:21">
      <c r="A3963">
        <v>3961</v>
      </c>
      <c r="B3963" s="3" t="s">
        <v>3958</v>
      </c>
      <c r="C3963" s="3" t="s">
        <v>8068</v>
      </c>
      <c r="D3963" t="str" cm="1">
        <f t="array" ref="D39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63">
        <v>5000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 s="6">
        <f>Table1[[#This Row],[pledged]]/Table1[[#This Row],[goal]]</f>
        <v>4.1999999999999997E-3</v>
      </c>
      <c r="Q3963" s="12">
        <f>Table1[[#This Row],[pledged]]/Table1[[#This Row],[backers_count]]</f>
        <v>10.5</v>
      </c>
      <c r="R3963" t="s">
        <v>8317</v>
      </c>
      <c r="S3963" t="s">
        <v>8318</v>
      </c>
      <c r="T3963" s="17">
        <f>(((Table1[[#This Row],[launched_at]]/60)/60)/24)+DATE(1970,1,1)</f>
        <v>41745.891319444447</v>
      </c>
      <c r="U3963" s="17">
        <f>(((Table1[[#This Row],[deadline]]/60)/60)/24)+DATE(1970,1,1)</f>
        <v>41767.891319444447</v>
      </c>
    </row>
    <row r="3964" spans="1:21">
      <c r="A3964">
        <v>3962</v>
      </c>
      <c r="B3964" s="3" t="s">
        <v>3959</v>
      </c>
      <c r="C3964" s="3" t="s">
        <v>8069</v>
      </c>
      <c r="D3964" t="str" cm="1">
        <f t="array" ref="D39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64">
        <v>1400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 s="6">
        <f>Table1[[#This Row],[pledged]]/Table1[[#This Row],[goal]]</f>
        <v>3.214285714285714E-2</v>
      </c>
      <c r="Q3964" s="12">
        <f>Table1[[#This Row],[pledged]]/Table1[[#This Row],[backers_count]]</f>
        <v>15</v>
      </c>
      <c r="R3964" t="s">
        <v>8317</v>
      </c>
      <c r="S3964" t="s">
        <v>8318</v>
      </c>
      <c r="T3964" s="17">
        <f>(((Table1[[#This Row],[launched_at]]/60)/60)/24)+DATE(1970,1,1)</f>
        <v>42311.621458333335</v>
      </c>
      <c r="U3964" s="17">
        <f>(((Table1[[#This Row],[deadline]]/60)/60)/24)+DATE(1970,1,1)</f>
        <v>42336.621458333335</v>
      </c>
    </row>
    <row r="3965" spans="1:21">
      <c r="A3965">
        <v>3963</v>
      </c>
      <c r="B3965" s="3" t="s">
        <v>3960</v>
      </c>
      <c r="C3965" s="3" t="s">
        <v>8070</v>
      </c>
      <c r="D3965" t="str" cm="1">
        <f t="array" ref="D39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965">
        <v>10000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s="6">
        <f>Table1[[#This Row],[pledged]]/Table1[[#This Row],[goal]]</f>
        <v>0</v>
      </c>
      <c r="Q3965" s="12" t="e">
        <f>Table1[[#This Row],[pledged]]/Table1[[#This Row],[backers_count]]</f>
        <v>#DIV/0!</v>
      </c>
      <c r="R3965" t="s">
        <v>8317</v>
      </c>
      <c r="S3965" t="s">
        <v>8318</v>
      </c>
      <c r="T3965" s="17">
        <f>(((Table1[[#This Row],[launched_at]]/60)/60)/24)+DATE(1970,1,1)</f>
        <v>42296.154131944444</v>
      </c>
      <c r="U3965" s="17">
        <f>(((Table1[[#This Row],[deadline]]/60)/60)/24)+DATE(1970,1,1)</f>
        <v>42326.195798611108</v>
      </c>
    </row>
    <row r="3966" spans="1:21">
      <c r="A3966">
        <v>3964</v>
      </c>
      <c r="B3966" s="3" t="s">
        <v>3961</v>
      </c>
      <c r="C3966" s="3" t="s">
        <v>8071</v>
      </c>
      <c r="D3966" t="str" cm="1">
        <f t="array" ref="D39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66">
        <v>2000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 s="6">
        <f>Table1[[#This Row],[pledged]]/Table1[[#This Row],[goal]]</f>
        <v>6.3E-2</v>
      </c>
      <c r="Q3966" s="12">
        <f>Table1[[#This Row],[pledged]]/Table1[[#This Row],[backers_count]]</f>
        <v>42</v>
      </c>
      <c r="R3966" t="s">
        <v>8317</v>
      </c>
      <c r="S3966" t="s">
        <v>8318</v>
      </c>
      <c r="T3966" s="17">
        <f>(((Table1[[#This Row],[launched_at]]/60)/60)/24)+DATE(1970,1,1)</f>
        <v>42053.722060185188</v>
      </c>
      <c r="U3966" s="17">
        <f>(((Table1[[#This Row],[deadline]]/60)/60)/24)+DATE(1970,1,1)</f>
        <v>42113.680393518516</v>
      </c>
    </row>
    <row r="3967" spans="1:21">
      <c r="A3967">
        <v>3965</v>
      </c>
      <c r="B3967" s="3" t="s">
        <v>3962</v>
      </c>
      <c r="C3967" s="3" t="s">
        <v>8072</v>
      </c>
      <c r="D3967" t="str" cm="1">
        <f t="array" ref="D39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67">
        <v>2000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 s="6">
        <f>Table1[[#This Row],[pledged]]/Table1[[#This Row],[goal]]</f>
        <v>0.14249999999999999</v>
      </c>
      <c r="Q3967" s="12">
        <f>Table1[[#This Row],[pledged]]/Table1[[#This Row],[backers_count]]</f>
        <v>71.25</v>
      </c>
      <c r="R3967" t="s">
        <v>8317</v>
      </c>
      <c r="S3967" t="s">
        <v>8318</v>
      </c>
      <c r="T3967" s="17">
        <f>(((Table1[[#This Row],[launched_at]]/60)/60)/24)+DATE(1970,1,1)</f>
        <v>42414.235879629632</v>
      </c>
      <c r="U3967" s="17">
        <f>(((Table1[[#This Row],[deadline]]/60)/60)/24)+DATE(1970,1,1)</f>
        <v>42474.194212962961</v>
      </c>
    </row>
    <row r="3968" spans="1:21">
      <c r="A3968">
        <v>3966</v>
      </c>
      <c r="B3968" s="3" t="s">
        <v>3963</v>
      </c>
      <c r="C3968" s="3" t="s">
        <v>8073</v>
      </c>
      <c r="D3968" t="str" cm="1">
        <f t="array" ref="D39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68">
        <v>7500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 s="6">
        <f>Table1[[#This Row],[pledged]]/Table1[[#This Row],[goal]]</f>
        <v>6.0000000000000001E-3</v>
      </c>
      <c r="Q3968" s="12">
        <f>Table1[[#This Row],[pledged]]/Table1[[#This Row],[backers_count]]</f>
        <v>22.5</v>
      </c>
      <c r="R3968" t="s">
        <v>8317</v>
      </c>
      <c r="S3968" t="s">
        <v>8318</v>
      </c>
      <c r="T3968" s="17">
        <f>(((Table1[[#This Row],[launched_at]]/60)/60)/24)+DATE(1970,1,1)</f>
        <v>41801.711550925924</v>
      </c>
      <c r="U3968" s="17">
        <f>(((Table1[[#This Row],[deadline]]/60)/60)/24)+DATE(1970,1,1)</f>
        <v>41844.124305555553</v>
      </c>
    </row>
    <row r="3969" spans="1:21">
      <c r="A3969">
        <v>3967</v>
      </c>
      <c r="B3969" s="3" t="s">
        <v>3964</v>
      </c>
      <c r="C3969" s="3" t="s">
        <v>8074</v>
      </c>
      <c r="D3969" t="str" cm="1">
        <f t="array" ref="D39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69">
        <v>1700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 s="6">
        <f>Table1[[#This Row],[pledged]]/Table1[[#This Row],[goal]]</f>
        <v>0.2411764705882353</v>
      </c>
      <c r="Q3969" s="12">
        <f>Table1[[#This Row],[pledged]]/Table1[[#This Row],[backers_count]]</f>
        <v>41</v>
      </c>
      <c r="R3969" t="s">
        <v>8317</v>
      </c>
      <c r="S3969" t="s">
        <v>8318</v>
      </c>
      <c r="T3969" s="17">
        <f>(((Table1[[#This Row],[launched_at]]/60)/60)/24)+DATE(1970,1,1)</f>
        <v>42770.290590277778</v>
      </c>
      <c r="U3969" s="17">
        <f>(((Table1[[#This Row],[deadline]]/60)/60)/24)+DATE(1970,1,1)</f>
        <v>42800.290590277778</v>
      </c>
    </row>
    <row r="3970" spans="1:21">
      <c r="A3970">
        <v>3968</v>
      </c>
      <c r="B3970" s="3" t="s">
        <v>3965</v>
      </c>
      <c r="C3970" s="3" t="s">
        <v>8075</v>
      </c>
      <c r="D3970" t="str" cm="1">
        <f t="array" ref="D39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70">
        <v>5000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 s="6">
        <f>Table1[[#This Row],[pledged]]/Table1[[#This Row],[goal]]</f>
        <v>0.10539999999999999</v>
      </c>
      <c r="Q3970" s="12">
        <f>Table1[[#This Row],[pledged]]/Table1[[#This Row],[backers_count]]</f>
        <v>47.909090909090907</v>
      </c>
      <c r="R3970" t="s">
        <v>8317</v>
      </c>
      <c r="S3970" t="s">
        <v>8318</v>
      </c>
      <c r="T3970" s="17">
        <f>(((Table1[[#This Row],[launched_at]]/60)/60)/24)+DATE(1970,1,1)</f>
        <v>42452.815659722226</v>
      </c>
      <c r="U3970" s="17">
        <f>(((Table1[[#This Row],[deadline]]/60)/60)/24)+DATE(1970,1,1)</f>
        <v>42512.815659722226</v>
      </c>
    </row>
    <row r="3971" spans="1:21">
      <c r="A3971">
        <v>3969</v>
      </c>
      <c r="B3971" s="3" t="s">
        <v>3966</v>
      </c>
      <c r="C3971" s="3" t="s">
        <v>8076</v>
      </c>
      <c r="D3971" t="str" cm="1">
        <f t="array" ref="D39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71">
        <v>2825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 s="6">
        <f>Table1[[#This Row],[pledged]]/Table1[[#This Row],[goal]]</f>
        <v>7.4690265486725665E-2</v>
      </c>
      <c r="Q3971" s="12">
        <f>Table1[[#This Row],[pledged]]/Table1[[#This Row],[backers_count]]</f>
        <v>35.166666666666664</v>
      </c>
      <c r="R3971" t="s">
        <v>8317</v>
      </c>
      <c r="S3971" t="s">
        <v>8318</v>
      </c>
      <c r="T3971" s="17">
        <f>(((Table1[[#This Row],[launched_at]]/60)/60)/24)+DATE(1970,1,1)</f>
        <v>42601.854699074072</v>
      </c>
      <c r="U3971" s="17">
        <f>(((Table1[[#This Row],[deadline]]/60)/60)/24)+DATE(1970,1,1)</f>
        <v>42611.163194444445</v>
      </c>
    </row>
    <row r="3972" spans="1:21">
      <c r="A3972">
        <v>3970</v>
      </c>
      <c r="B3972" s="3" t="s">
        <v>3967</v>
      </c>
      <c r="C3972" s="3" t="s">
        <v>8077</v>
      </c>
      <c r="D3972" t="str" cm="1">
        <f t="array" ref="D39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3972">
        <v>15000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 s="6">
        <f>Table1[[#This Row],[pledged]]/Table1[[#This Row],[goal]]</f>
        <v>7.3333333333333334E-4</v>
      </c>
      <c r="Q3972" s="12">
        <f>Table1[[#This Row],[pledged]]/Table1[[#This Row],[backers_count]]</f>
        <v>5.5</v>
      </c>
      <c r="R3972" t="s">
        <v>8317</v>
      </c>
      <c r="S3972" t="s">
        <v>8318</v>
      </c>
      <c r="T3972" s="17">
        <f>(((Table1[[#This Row],[launched_at]]/60)/60)/24)+DATE(1970,1,1)</f>
        <v>42447.863553240735</v>
      </c>
      <c r="U3972" s="17">
        <f>(((Table1[[#This Row],[deadline]]/60)/60)/24)+DATE(1970,1,1)</f>
        <v>42477.863553240735</v>
      </c>
    </row>
    <row r="3973" spans="1:21">
      <c r="A3973">
        <v>3971</v>
      </c>
      <c r="B3973" s="3" t="s">
        <v>3968</v>
      </c>
      <c r="C3973" s="3" t="s">
        <v>8078</v>
      </c>
      <c r="D3973" t="str" cm="1">
        <f t="array" ref="D39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973">
        <v>14000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 s="6">
        <f>Table1[[#This Row],[pledged]]/Table1[[#This Row],[goal]]</f>
        <v>9.7142857142857135E-3</v>
      </c>
      <c r="Q3973" s="12">
        <f>Table1[[#This Row],[pledged]]/Table1[[#This Row],[backers_count]]</f>
        <v>22.666666666666668</v>
      </c>
      <c r="R3973" t="s">
        <v>8317</v>
      </c>
      <c r="S3973" t="s">
        <v>8318</v>
      </c>
      <c r="T3973" s="17">
        <f>(((Table1[[#This Row],[launched_at]]/60)/60)/24)+DATE(1970,1,1)</f>
        <v>41811.536180555559</v>
      </c>
      <c r="U3973" s="17">
        <f>(((Table1[[#This Row],[deadline]]/60)/60)/24)+DATE(1970,1,1)</f>
        <v>41841.536180555559</v>
      </c>
    </row>
    <row r="3974" spans="1:21">
      <c r="A3974">
        <v>3972</v>
      </c>
      <c r="B3974" s="3" t="s">
        <v>3969</v>
      </c>
      <c r="C3974" s="3" t="s">
        <v>8079</v>
      </c>
      <c r="D3974" t="str" cm="1">
        <f t="array" ref="D39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74">
        <v>1000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 s="6">
        <f>Table1[[#This Row],[pledged]]/Table1[[#This Row],[goal]]</f>
        <v>0.21099999999999999</v>
      </c>
      <c r="Q3974" s="12">
        <f>Table1[[#This Row],[pledged]]/Table1[[#This Row],[backers_count]]</f>
        <v>26.375</v>
      </c>
      <c r="R3974" t="s">
        <v>8317</v>
      </c>
      <c r="S3974" t="s">
        <v>8318</v>
      </c>
      <c r="T3974" s="17">
        <f>(((Table1[[#This Row],[launched_at]]/60)/60)/24)+DATE(1970,1,1)</f>
        <v>41981.067523148144</v>
      </c>
      <c r="U3974" s="17">
        <f>(((Table1[[#This Row],[deadline]]/60)/60)/24)+DATE(1970,1,1)</f>
        <v>42041.067523148144</v>
      </c>
    </row>
    <row r="3975" spans="1:21">
      <c r="A3975">
        <v>3973</v>
      </c>
      <c r="B3975" s="3" t="s">
        <v>3970</v>
      </c>
      <c r="C3975" s="3" t="s">
        <v>8080</v>
      </c>
      <c r="D3975" t="str" cm="1">
        <f t="array" ref="D39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75">
        <v>5000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 s="6">
        <f>Table1[[#This Row],[pledged]]/Table1[[#This Row],[goal]]</f>
        <v>0.78100000000000003</v>
      </c>
      <c r="Q3975" s="12">
        <f>Table1[[#This Row],[pledged]]/Table1[[#This Row],[backers_count]]</f>
        <v>105.54054054054055</v>
      </c>
      <c r="R3975" t="s">
        <v>8317</v>
      </c>
      <c r="S3975" t="s">
        <v>8318</v>
      </c>
      <c r="T3975" s="17">
        <f>(((Table1[[#This Row],[launched_at]]/60)/60)/24)+DATE(1970,1,1)</f>
        <v>42469.68414351852</v>
      </c>
      <c r="U3975" s="17">
        <f>(((Table1[[#This Row],[deadline]]/60)/60)/24)+DATE(1970,1,1)</f>
        <v>42499.166666666672</v>
      </c>
    </row>
    <row r="3976" spans="1:21">
      <c r="A3976">
        <v>3974</v>
      </c>
      <c r="B3976" s="3" t="s">
        <v>3971</v>
      </c>
      <c r="C3976" s="3" t="s">
        <v>8081</v>
      </c>
      <c r="D3976" t="str" cm="1">
        <f t="array" ref="D39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76">
        <v>1000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 s="6">
        <f>Table1[[#This Row],[pledged]]/Table1[[#This Row],[goal]]</f>
        <v>0.32</v>
      </c>
      <c r="Q3976" s="12">
        <f>Table1[[#This Row],[pledged]]/Table1[[#This Row],[backers_count]]</f>
        <v>29.09090909090909</v>
      </c>
      <c r="R3976" t="s">
        <v>8317</v>
      </c>
      <c r="S3976" t="s">
        <v>8318</v>
      </c>
      <c r="T3976" s="17">
        <f>(((Table1[[#This Row],[launched_at]]/60)/60)/24)+DATE(1970,1,1)</f>
        <v>42493.546851851846</v>
      </c>
      <c r="U3976" s="17">
        <f>(((Table1[[#This Row],[deadline]]/60)/60)/24)+DATE(1970,1,1)</f>
        <v>42523.546851851846</v>
      </c>
    </row>
    <row r="3977" spans="1:21">
      <c r="A3977">
        <v>3975</v>
      </c>
      <c r="B3977" s="3" t="s">
        <v>3972</v>
      </c>
      <c r="C3977" s="3" t="s">
        <v>8082</v>
      </c>
      <c r="D3977" t="str" cm="1">
        <f t="array" ref="D39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977">
        <v>678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s="6">
        <f>Table1[[#This Row],[pledged]]/Table1[[#This Row],[goal]]</f>
        <v>0</v>
      </c>
      <c r="Q3977" s="12" t="e">
        <f>Table1[[#This Row],[pledged]]/Table1[[#This Row],[backers_count]]</f>
        <v>#DIV/0!</v>
      </c>
      <c r="R3977" t="s">
        <v>8317</v>
      </c>
      <c r="S3977" t="s">
        <v>8318</v>
      </c>
      <c r="T3977" s="17">
        <f>(((Table1[[#This Row],[launched_at]]/60)/60)/24)+DATE(1970,1,1)</f>
        <v>42534.866875</v>
      </c>
      <c r="U3977" s="17">
        <f>(((Table1[[#This Row],[deadline]]/60)/60)/24)+DATE(1970,1,1)</f>
        <v>42564.866875</v>
      </c>
    </row>
    <row r="3978" spans="1:21">
      <c r="A3978">
        <v>3976</v>
      </c>
      <c r="B3978" s="3" t="s">
        <v>3973</v>
      </c>
      <c r="C3978" s="3" t="s">
        <v>8083</v>
      </c>
      <c r="D3978" t="str" cm="1">
        <f t="array" ref="D39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78">
        <v>1300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 s="6">
        <f>Table1[[#This Row],[pledged]]/Table1[[#This Row],[goal]]</f>
        <v>0.47692307692307695</v>
      </c>
      <c r="Q3978" s="12">
        <f>Table1[[#This Row],[pledged]]/Table1[[#This Row],[backers_count]]</f>
        <v>62</v>
      </c>
      <c r="R3978" t="s">
        <v>8317</v>
      </c>
      <c r="S3978" t="s">
        <v>8318</v>
      </c>
      <c r="T3978" s="17">
        <f>(((Table1[[#This Row],[launched_at]]/60)/60)/24)+DATE(1970,1,1)</f>
        <v>41830.858344907407</v>
      </c>
      <c r="U3978" s="17">
        <f>(((Table1[[#This Row],[deadline]]/60)/60)/24)+DATE(1970,1,1)</f>
        <v>41852.291666666664</v>
      </c>
    </row>
    <row r="3979" spans="1:21">
      <c r="A3979">
        <v>3977</v>
      </c>
      <c r="B3979" s="3" t="s">
        <v>3974</v>
      </c>
      <c r="C3979" s="3" t="s">
        <v>8084</v>
      </c>
      <c r="D3979" t="str" cm="1">
        <f t="array" ref="D39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979">
        <v>90000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 s="6">
        <f>Table1[[#This Row],[pledged]]/Table1[[#This Row],[goal]]</f>
        <v>1.4500000000000001E-2</v>
      </c>
      <c r="Q3979" s="12">
        <f>Table1[[#This Row],[pledged]]/Table1[[#This Row],[backers_count]]</f>
        <v>217.5</v>
      </c>
      <c r="R3979" t="s">
        <v>8317</v>
      </c>
      <c r="S3979" t="s">
        <v>8318</v>
      </c>
      <c r="T3979" s="17">
        <f>(((Table1[[#This Row],[launched_at]]/60)/60)/24)+DATE(1970,1,1)</f>
        <v>42543.788564814815</v>
      </c>
      <c r="U3979" s="17">
        <f>(((Table1[[#This Row],[deadline]]/60)/60)/24)+DATE(1970,1,1)</f>
        <v>42573.788564814815</v>
      </c>
    </row>
    <row r="3980" spans="1:21">
      <c r="A3980">
        <v>3978</v>
      </c>
      <c r="B3980" s="3" t="s">
        <v>3975</v>
      </c>
      <c r="C3980" s="3" t="s">
        <v>8085</v>
      </c>
      <c r="D3980" t="str" cm="1">
        <f t="array" ref="D39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80">
        <v>2000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 s="6">
        <f>Table1[[#This Row],[pledged]]/Table1[[#This Row],[goal]]</f>
        <v>0.107</v>
      </c>
      <c r="Q3980" s="12">
        <f>Table1[[#This Row],[pledged]]/Table1[[#This Row],[backers_count]]</f>
        <v>26.75</v>
      </c>
      <c r="R3980" t="s">
        <v>8317</v>
      </c>
      <c r="S3980" t="s">
        <v>8318</v>
      </c>
      <c r="T3980" s="17">
        <f>(((Table1[[#This Row],[launched_at]]/60)/60)/24)+DATE(1970,1,1)</f>
        <v>41975.642974537041</v>
      </c>
      <c r="U3980" s="17">
        <f>(((Table1[[#This Row],[deadline]]/60)/60)/24)+DATE(1970,1,1)</f>
        <v>42035.642974537041</v>
      </c>
    </row>
    <row r="3981" spans="1:21">
      <c r="A3981">
        <v>3979</v>
      </c>
      <c r="B3981" s="3" t="s">
        <v>3976</v>
      </c>
      <c r="C3981" s="3" t="s">
        <v>8086</v>
      </c>
      <c r="D3981" t="str" cm="1">
        <f t="array" ref="D39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81">
        <v>6000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 s="6">
        <f>Table1[[#This Row],[pledged]]/Table1[[#This Row],[goal]]</f>
        <v>1.8333333333333333E-2</v>
      </c>
      <c r="Q3981" s="12">
        <f>Table1[[#This Row],[pledged]]/Table1[[#This Row],[backers_count]]</f>
        <v>18.333333333333332</v>
      </c>
      <c r="R3981" t="s">
        <v>8317</v>
      </c>
      <c r="S3981" t="s">
        <v>8318</v>
      </c>
      <c r="T3981" s="17">
        <f>(((Table1[[#This Row],[launched_at]]/60)/60)/24)+DATE(1970,1,1)</f>
        <v>42069.903437500005</v>
      </c>
      <c r="U3981" s="17">
        <f>(((Table1[[#This Row],[deadline]]/60)/60)/24)+DATE(1970,1,1)</f>
        <v>42092.833333333328</v>
      </c>
    </row>
    <row r="3982" spans="1:21">
      <c r="A3982">
        <v>3980</v>
      </c>
      <c r="B3982" s="3" t="s">
        <v>3977</v>
      </c>
      <c r="C3982" s="3" t="s">
        <v>8087</v>
      </c>
      <c r="D3982" t="str" cm="1">
        <f t="array" ref="D39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82">
        <v>2500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 s="6">
        <f>Table1[[#This Row],[pledged]]/Table1[[#This Row],[goal]]</f>
        <v>0.18</v>
      </c>
      <c r="Q3982" s="12">
        <f>Table1[[#This Row],[pledged]]/Table1[[#This Row],[backers_count]]</f>
        <v>64.285714285714292</v>
      </c>
      <c r="R3982" t="s">
        <v>8317</v>
      </c>
      <c r="S3982" t="s">
        <v>8318</v>
      </c>
      <c r="T3982" s="17">
        <f>(((Table1[[#This Row],[launched_at]]/60)/60)/24)+DATE(1970,1,1)</f>
        <v>41795.598923611113</v>
      </c>
      <c r="U3982" s="17">
        <f>(((Table1[[#This Row],[deadline]]/60)/60)/24)+DATE(1970,1,1)</f>
        <v>41825.598923611113</v>
      </c>
    </row>
    <row r="3983" spans="1:21">
      <c r="A3983">
        <v>3981</v>
      </c>
      <c r="B3983" s="3" t="s">
        <v>3358</v>
      </c>
      <c r="C3983" s="3" t="s">
        <v>7469</v>
      </c>
      <c r="D3983" t="str" cm="1">
        <f t="array" ref="D39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3983">
        <v>30000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 s="6">
        <f>Table1[[#This Row],[pledged]]/Table1[[#This Row],[goal]]</f>
        <v>4.0833333333333333E-2</v>
      </c>
      <c r="Q3983" s="12">
        <f>Table1[[#This Row],[pledged]]/Table1[[#This Row],[backers_count]]</f>
        <v>175</v>
      </c>
      <c r="R3983" t="s">
        <v>8317</v>
      </c>
      <c r="S3983" t="s">
        <v>8318</v>
      </c>
      <c r="T3983" s="17">
        <f>(((Table1[[#This Row],[launched_at]]/60)/60)/24)+DATE(1970,1,1)</f>
        <v>42508.179965277777</v>
      </c>
      <c r="U3983" s="17">
        <f>(((Table1[[#This Row],[deadline]]/60)/60)/24)+DATE(1970,1,1)</f>
        <v>42568.179965277777</v>
      </c>
    </row>
    <row r="3984" spans="1:21" ht="28.8">
      <c r="A3984">
        <v>3982</v>
      </c>
      <c r="B3984" s="3" t="s">
        <v>3978</v>
      </c>
      <c r="C3984" s="3" t="s">
        <v>8088</v>
      </c>
      <c r="D3984" t="str" cm="1">
        <f t="array" ref="D39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984">
        <v>850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 s="6">
        <f>Table1[[#This Row],[pledged]]/Table1[[#This Row],[goal]]</f>
        <v>0.2</v>
      </c>
      <c r="Q3984" s="12">
        <f>Table1[[#This Row],[pledged]]/Table1[[#This Row],[backers_count]]</f>
        <v>34</v>
      </c>
      <c r="R3984" t="s">
        <v>8317</v>
      </c>
      <c r="S3984" t="s">
        <v>8318</v>
      </c>
      <c r="T3984" s="17">
        <f>(((Table1[[#This Row],[launched_at]]/60)/60)/24)+DATE(1970,1,1)</f>
        <v>42132.809953703705</v>
      </c>
      <c r="U3984" s="17">
        <f>(((Table1[[#This Row],[deadline]]/60)/60)/24)+DATE(1970,1,1)</f>
        <v>42192.809953703705</v>
      </c>
    </row>
    <row r="3985" spans="1:21">
      <c r="A3985">
        <v>3983</v>
      </c>
      <c r="B3985" s="3" t="s">
        <v>3979</v>
      </c>
      <c r="C3985" s="3" t="s">
        <v>8089</v>
      </c>
      <c r="D3985" t="str" cm="1">
        <f t="array" ref="D39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985">
        <v>11140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 s="6">
        <f>Table1[[#This Row],[pledged]]/Table1[[#This Row],[goal]]</f>
        <v>0.34802513464991025</v>
      </c>
      <c r="Q3985" s="12">
        <f>Table1[[#This Row],[pledged]]/Table1[[#This Row],[backers_count]]</f>
        <v>84.282608695652172</v>
      </c>
      <c r="R3985" t="s">
        <v>8317</v>
      </c>
      <c r="S3985" t="s">
        <v>8318</v>
      </c>
      <c r="T3985" s="17">
        <f>(((Table1[[#This Row],[launched_at]]/60)/60)/24)+DATE(1970,1,1)</f>
        <v>41747.86986111111</v>
      </c>
      <c r="U3985" s="17">
        <f>(((Table1[[#This Row],[deadline]]/60)/60)/24)+DATE(1970,1,1)</f>
        <v>41779.290972222225</v>
      </c>
    </row>
    <row r="3986" spans="1:21">
      <c r="A3986">
        <v>3984</v>
      </c>
      <c r="B3986" s="3" t="s">
        <v>3980</v>
      </c>
      <c r="C3986" s="3" t="s">
        <v>8090</v>
      </c>
      <c r="D3986" t="str" cm="1">
        <f t="array" ref="D39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86">
        <v>1500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 s="6">
        <f>Table1[[#This Row],[pledged]]/Table1[[#This Row],[goal]]</f>
        <v>6.3333333333333339E-2</v>
      </c>
      <c r="Q3986" s="12">
        <f>Table1[[#This Row],[pledged]]/Table1[[#This Row],[backers_count]]</f>
        <v>9.5</v>
      </c>
      <c r="R3986" t="s">
        <v>8317</v>
      </c>
      <c r="S3986" t="s">
        <v>8318</v>
      </c>
      <c r="T3986" s="17">
        <f>(((Table1[[#This Row],[launched_at]]/60)/60)/24)+DATE(1970,1,1)</f>
        <v>41920.963472222218</v>
      </c>
      <c r="U3986" s="17">
        <f>(((Table1[[#This Row],[deadline]]/60)/60)/24)+DATE(1970,1,1)</f>
        <v>41951</v>
      </c>
    </row>
    <row r="3987" spans="1:21">
      <c r="A3987">
        <v>3985</v>
      </c>
      <c r="B3987" s="3" t="s">
        <v>3981</v>
      </c>
      <c r="C3987" s="3" t="s">
        <v>8091</v>
      </c>
      <c r="D3987" t="str" cm="1">
        <f t="array" ref="D39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87">
        <v>2000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 s="6">
        <f>Table1[[#This Row],[pledged]]/Table1[[#This Row],[goal]]</f>
        <v>0.32050000000000001</v>
      </c>
      <c r="Q3987" s="12">
        <f>Table1[[#This Row],[pledged]]/Table1[[#This Row],[backers_count]]</f>
        <v>33.736842105263158</v>
      </c>
      <c r="R3987" t="s">
        <v>8317</v>
      </c>
      <c r="S3987" t="s">
        <v>8318</v>
      </c>
      <c r="T3987" s="17">
        <f>(((Table1[[#This Row],[launched_at]]/60)/60)/24)+DATE(1970,1,1)</f>
        <v>42399.707407407404</v>
      </c>
      <c r="U3987" s="17">
        <f>(((Table1[[#This Row],[deadline]]/60)/60)/24)+DATE(1970,1,1)</f>
        <v>42420.878472222219</v>
      </c>
    </row>
    <row r="3988" spans="1:21">
      <c r="A3988">
        <v>3986</v>
      </c>
      <c r="B3988" s="3" t="s">
        <v>3982</v>
      </c>
      <c r="C3988" s="3" t="s">
        <v>8092</v>
      </c>
      <c r="D3988" t="str" cm="1">
        <f t="array" ref="D39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3988">
        <v>5000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 s="6">
        <f>Table1[[#This Row],[pledged]]/Table1[[#This Row],[goal]]</f>
        <v>9.7600000000000006E-2</v>
      </c>
      <c r="Q3988" s="12">
        <f>Table1[[#This Row],[pledged]]/Table1[[#This Row],[backers_count]]</f>
        <v>37.53846153846154</v>
      </c>
      <c r="R3988" t="s">
        <v>8317</v>
      </c>
      <c r="S3988" t="s">
        <v>8318</v>
      </c>
      <c r="T3988" s="17">
        <f>(((Table1[[#This Row],[launched_at]]/60)/60)/24)+DATE(1970,1,1)</f>
        <v>42467.548541666663</v>
      </c>
      <c r="U3988" s="17">
        <f>(((Table1[[#This Row],[deadline]]/60)/60)/24)+DATE(1970,1,1)</f>
        <v>42496.544444444444</v>
      </c>
    </row>
    <row r="3989" spans="1:21">
      <c r="A3989">
        <v>3987</v>
      </c>
      <c r="B3989" s="3" t="s">
        <v>3983</v>
      </c>
      <c r="C3989" s="3" t="s">
        <v>8093</v>
      </c>
      <c r="D3989" t="str" cm="1">
        <f t="array" ref="D39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989">
        <v>400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 s="6">
        <f>Table1[[#This Row],[pledged]]/Table1[[#This Row],[goal]]</f>
        <v>0.3775</v>
      </c>
      <c r="Q3989" s="12">
        <f>Table1[[#This Row],[pledged]]/Table1[[#This Row],[backers_count]]</f>
        <v>11.615384615384615</v>
      </c>
      <c r="R3989" t="s">
        <v>8317</v>
      </c>
      <c r="S3989" t="s">
        <v>8318</v>
      </c>
      <c r="T3989" s="17">
        <f>(((Table1[[#This Row],[launched_at]]/60)/60)/24)+DATE(1970,1,1)</f>
        <v>41765.92465277778</v>
      </c>
      <c r="U3989" s="17">
        <f>(((Table1[[#This Row],[deadline]]/60)/60)/24)+DATE(1970,1,1)</f>
        <v>41775.92465277778</v>
      </c>
    </row>
    <row r="3990" spans="1:21">
      <c r="A3990">
        <v>3988</v>
      </c>
      <c r="B3990" s="3" t="s">
        <v>3984</v>
      </c>
      <c r="C3990" s="3" t="s">
        <v>8094</v>
      </c>
      <c r="D3990" t="str" cm="1">
        <f t="array" ref="D39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90">
        <v>1500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 s="6">
        <f>Table1[[#This Row],[pledged]]/Table1[[#This Row],[goal]]</f>
        <v>2.1333333333333333E-2</v>
      </c>
      <c r="Q3990" s="12">
        <f>Table1[[#This Row],[pledged]]/Table1[[#This Row],[backers_count]]</f>
        <v>8</v>
      </c>
      <c r="R3990" t="s">
        <v>8317</v>
      </c>
      <c r="S3990" t="s">
        <v>8318</v>
      </c>
      <c r="T3990" s="17">
        <f>(((Table1[[#This Row],[launched_at]]/60)/60)/24)+DATE(1970,1,1)</f>
        <v>42230.08116898148</v>
      </c>
      <c r="U3990" s="17">
        <f>(((Table1[[#This Row],[deadline]]/60)/60)/24)+DATE(1970,1,1)</f>
        <v>42245.08116898148</v>
      </c>
    </row>
    <row r="3991" spans="1:21">
      <c r="A3991">
        <v>3989</v>
      </c>
      <c r="B3991" s="3" t="s">
        <v>3985</v>
      </c>
      <c r="C3991" s="3" t="s">
        <v>8095</v>
      </c>
      <c r="D3991" t="str" cm="1">
        <f t="array" ref="D39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91">
        <v>3000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s="6">
        <f>Table1[[#This Row],[pledged]]/Table1[[#This Row],[goal]]</f>
        <v>0</v>
      </c>
      <c r="Q3991" s="12" t="e">
        <f>Table1[[#This Row],[pledged]]/Table1[[#This Row],[backers_count]]</f>
        <v>#DIV/0!</v>
      </c>
      <c r="R3991" t="s">
        <v>8317</v>
      </c>
      <c r="S3991" t="s">
        <v>8318</v>
      </c>
      <c r="T3991" s="17">
        <f>(((Table1[[#This Row],[launched_at]]/60)/60)/24)+DATE(1970,1,1)</f>
        <v>42286.749780092592</v>
      </c>
      <c r="U3991" s="17">
        <f>(((Table1[[#This Row],[deadline]]/60)/60)/24)+DATE(1970,1,1)</f>
        <v>42316.791446759264</v>
      </c>
    </row>
    <row r="3992" spans="1:21">
      <c r="A3992">
        <v>3990</v>
      </c>
      <c r="B3992" s="3" t="s">
        <v>3986</v>
      </c>
      <c r="C3992" s="3" t="s">
        <v>8096</v>
      </c>
      <c r="D3992" t="str" cm="1">
        <f t="array" ref="D39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92">
        <v>1650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 s="6">
        <f>Table1[[#This Row],[pledged]]/Table1[[#This Row],[goal]]</f>
        <v>4.1818181818181817E-2</v>
      </c>
      <c r="Q3992" s="12">
        <f>Table1[[#This Row],[pledged]]/Table1[[#This Row],[backers_count]]</f>
        <v>23</v>
      </c>
      <c r="R3992" t="s">
        <v>8317</v>
      </c>
      <c r="S3992" t="s">
        <v>8318</v>
      </c>
      <c r="T3992" s="17">
        <f>(((Table1[[#This Row],[launched_at]]/60)/60)/24)+DATE(1970,1,1)</f>
        <v>42401.672372685185</v>
      </c>
      <c r="U3992" s="17">
        <f>(((Table1[[#This Row],[deadline]]/60)/60)/24)+DATE(1970,1,1)</f>
        <v>42431.672372685185</v>
      </c>
    </row>
    <row r="3993" spans="1:21">
      <c r="A3993">
        <v>3991</v>
      </c>
      <c r="B3993" s="3" t="s">
        <v>3987</v>
      </c>
      <c r="C3993" s="3" t="s">
        <v>8097</v>
      </c>
      <c r="D3993" t="str" cm="1">
        <f t="array" ref="D39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993">
        <v>500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 s="6">
        <f>Table1[[#This Row],[pledged]]/Table1[[#This Row],[goal]]</f>
        <v>0.2</v>
      </c>
      <c r="Q3993" s="12">
        <f>Table1[[#This Row],[pledged]]/Table1[[#This Row],[backers_count]]</f>
        <v>100</v>
      </c>
      <c r="R3993" t="s">
        <v>8317</v>
      </c>
      <c r="S3993" t="s">
        <v>8318</v>
      </c>
      <c r="T3993" s="17">
        <f>(((Table1[[#This Row],[launched_at]]/60)/60)/24)+DATE(1970,1,1)</f>
        <v>42125.644467592589</v>
      </c>
      <c r="U3993" s="17">
        <f>(((Table1[[#This Row],[deadline]]/60)/60)/24)+DATE(1970,1,1)</f>
        <v>42155.644467592589</v>
      </c>
    </row>
    <row r="3994" spans="1:21">
      <c r="A3994">
        <v>3992</v>
      </c>
      <c r="B3994" s="3" t="s">
        <v>3988</v>
      </c>
      <c r="C3994" s="3" t="s">
        <v>8098</v>
      </c>
      <c r="D3994" t="str" cm="1">
        <f t="array" ref="D39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3994">
        <v>10000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 s="6">
        <f>Table1[[#This Row],[pledged]]/Table1[[#This Row],[goal]]</f>
        <v>5.4100000000000002E-2</v>
      </c>
      <c r="Q3994" s="12">
        <f>Table1[[#This Row],[pledged]]/Table1[[#This Row],[backers_count]]</f>
        <v>60.111111111111114</v>
      </c>
      <c r="R3994" t="s">
        <v>8317</v>
      </c>
      <c r="S3994" t="s">
        <v>8318</v>
      </c>
      <c r="T3994" s="17">
        <f>(((Table1[[#This Row],[launched_at]]/60)/60)/24)+DATE(1970,1,1)</f>
        <v>42289.94049768518</v>
      </c>
      <c r="U3994" s="17">
        <f>(((Table1[[#This Row],[deadline]]/60)/60)/24)+DATE(1970,1,1)</f>
        <v>42349.982164351852</v>
      </c>
    </row>
    <row r="3995" spans="1:21">
      <c r="A3995">
        <v>3993</v>
      </c>
      <c r="B3995" s="3" t="s">
        <v>3989</v>
      </c>
      <c r="C3995" s="3" t="s">
        <v>8099</v>
      </c>
      <c r="D3995" t="str" cm="1">
        <f t="array" ref="D39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3995">
        <v>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 s="6">
        <f>Table1[[#This Row],[pledged]]/Table1[[#This Row],[goal]]</f>
        <v>6.0000000000000002E-5</v>
      </c>
      <c r="Q3995" s="12">
        <f>Table1[[#This Row],[pledged]]/Table1[[#This Row],[backers_count]]</f>
        <v>3</v>
      </c>
      <c r="R3995" t="s">
        <v>8317</v>
      </c>
      <c r="S3995" t="s">
        <v>8318</v>
      </c>
      <c r="T3995" s="17">
        <f>(((Table1[[#This Row],[launched_at]]/60)/60)/24)+DATE(1970,1,1)</f>
        <v>42107.864722222221</v>
      </c>
      <c r="U3995" s="17">
        <f>(((Table1[[#This Row],[deadline]]/60)/60)/24)+DATE(1970,1,1)</f>
        <v>42137.864722222221</v>
      </c>
    </row>
    <row r="3996" spans="1:21">
      <c r="A3996">
        <v>3994</v>
      </c>
      <c r="B3996" s="3" t="s">
        <v>3990</v>
      </c>
      <c r="C3996" s="3" t="s">
        <v>8100</v>
      </c>
      <c r="D3996" t="str" cm="1">
        <f t="array" ref="D39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96">
        <v>2000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 s="6">
        <f>Table1[[#This Row],[pledged]]/Table1[[#This Row],[goal]]</f>
        <v>2.5000000000000001E-3</v>
      </c>
      <c r="Q3996" s="12">
        <f>Table1[[#This Row],[pledged]]/Table1[[#This Row],[backers_count]]</f>
        <v>5</v>
      </c>
      <c r="R3996" t="s">
        <v>8317</v>
      </c>
      <c r="S3996" t="s">
        <v>8318</v>
      </c>
      <c r="T3996" s="17">
        <f>(((Table1[[#This Row],[launched_at]]/60)/60)/24)+DATE(1970,1,1)</f>
        <v>41809.389930555553</v>
      </c>
      <c r="U3996" s="17">
        <f>(((Table1[[#This Row],[deadline]]/60)/60)/24)+DATE(1970,1,1)</f>
        <v>41839.389930555553</v>
      </c>
    </row>
    <row r="3997" spans="1:21">
      <c r="A3997">
        <v>3995</v>
      </c>
      <c r="B3997" s="3" t="s">
        <v>3991</v>
      </c>
      <c r="C3997" s="3" t="s">
        <v>8101</v>
      </c>
      <c r="D3997" t="str" cm="1">
        <f t="array" ref="D39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3997">
        <v>200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 s="6">
        <f>Table1[[#This Row],[pledged]]/Table1[[#This Row],[goal]]</f>
        <v>0.35</v>
      </c>
      <c r="Q3997" s="12">
        <f>Table1[[#This Row],[pledged]]/Table1[[#This Row],[backers_count]]</f>
        <v>17.5</v>
      </c>
      <c r="R3997" t="s">
        <v>8317</v>
      </c>
      <c r="S3997" t="s">
        <v>8318</v>
      </c>
      <c r="T3997" s="17">
        <f>(((Table1[[#This Row],[launched_at]]/60)/60)/24)+DATE(1970,1,1)</f>
        <v>42019.683761574073</v>
      </c>
      <c r="U3997" s="17">
        <f>(((Table1[[#This Row],[deadline]]/60)/60)/24)+DATE(1970,1,1)</f>
        <v>42049.477083333331</v>
      </c>
    </row>
    <row r="3998" spans="1:21">
      <c r="A3998">
        <v>3996</v>
      </c>
      <c r="B3998" s="3" t="s">
        <v>3992</v>
      </c>
      <c r="C3998" s="3" t="s">
        <v>8102</v>
      </c>
      <c r="D3998" t="str" cm="1">
        <f t="array" ref="D39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98">
        <v>3000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 s="6">
        <f>Table1[[#This Row],[pledged]]/Table1[[#This Row],[goal]]</f>
        <v>0.16566666666666666</v>
      </c>
      <c r="Q3998" s="12">
        <f>Table1[[#This Row],[pledged]]/Table1[[#This Row],[backers_count]]</f>
        <v>29.235294117647058</v>
      </c>
      <c r="R3998" t="s">
        <v>8317</v>
      </c>
      <c r="S3998" t="s">
        <v>8318</v>
      </c>
      <c r="T3998" s="17">
        <f>(((Table1[[#This Row],[launched_at]]/60)/60)/24)+DATE(1970,1,1)</f>
        <v>41950.26694444444</v>
      </c>
      <c r="U3998" s="17">
        <f>(((Table1[[#This Row],[deadline]]/60)/60)/24)+DATE(1970,1,1)</f>
        <v>41963.669444444444</v>
      </c>
    </row>
    <row r="3999" spans="1:21">
      <c r="A3999">
        <v>3997</v>
      </c>
      <c r="B3999" s="3" t="s">
        <v>3993</v>
      </c>
      <c r="C3999" s="3" t="s">
        <v>8103</v>
      </c>
      <c r="D3999" t="str" cm="1">
        <f t="array" ref="D39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3999">
        <v>3000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s="6">
        <f>Table1[[#This Row],[pledged]]/Table1[[#This Row],[goal]]</f>
        <v>0</v>
      </c>
      <c r="Q3999" s="12" t="e">
        <f>Table1[[#This Row],[pledged]]/Table1[[#This Row],[backers_count]]</f>
        <v>#DIV/0!</v>
      </c>
      <c r="R3999" t="s">
        <v>8317</v>
      </c>
      <c r="S3999" t="s">
        <v>8318</v>
      </c>
      <c r="T3999" s="17">
        <f>(((Table1[[#This Row],[launched_at]]/60)/60)/24)+DATE(1970,1,1)</f>
        <v>42069.391446759255</v>
      </c>
      <c r="U3999" s="17">
        <f>(((Table1[[#This Row],[deadline]]/60)/60)/24)+DATE(1970,1,1)</f>
        <v>42099.349780092598</v>
      </c>
    </row>
    <row r="4000" spans="1:21">
      <c r="A4000">
        <v>3998</v>
      </c>
      <c r="B4000" s="3" t="s">
        <v>3994</v>
      </c>
      <c r="C4000" s="3" t="s">
        <v>8104</v>
      </c>
      <c r="D4000" t="str" cm="1">
        <f t="array" ref="D40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00">
        <v>1250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 s="6">
        <f>Table1[[#This Row],[pledged]]/Table1[[#This Row],[goal]]</f>
        <v>0.57199999999999995</v>
      </c>
      <c r="Q4000" s="12">
        <f>Table1[[#This Row],[pledged]]/Table1[[#This Row],[backers_count]]</f>
        <v>59.583333333333336</v>
      </c>
      <c r="R4000" t="s">
        <v>8317</v>
      </c>
      <c r="S4000" t="s">
        <v>8318</v>
      </c>
      <c r="T4000" s="17">
        <f>(((Table1[[#This Row],[launched_at]]/60)/60)/24)+DATE(1970,1,1)</f>
        <v>42061.963263888887</v>
      </c>
      <c r="U4000" s="17">
        <f>(((Table1[[#This Row],[deadline]]/60)/60)/24)+DATE(1970,1,1)</f>
        <v>42091.921597222223</v>
      </c>
    </row>
    <row r="4001" spans="1:21">
      <c r="A4001">
        <v>3999</v>
      </c>
      <c r="B4001" s="3" t="s">
        <v>3995</v>
      </c>
      <c r="C4001" s="3" t="s">
        <v>8105</v>
      </c>
      <c r="D4001" t="str" cm="1">
        <f t="array" ref="D40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01">
        <v>7000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 s="6">
        <f>Table1[[#This Row],[pledged]]/Table1[[#This Row],[goal]]</f>
        <v>0.16514285714285715</v>
      </c>
      <c r="Q4001" s="12">
        <f>Table1[[#This Row],[pledged]]/Table1[[#This Row],[backers_count]]</f>
        <v>82.571428571428569</v>
      </c>
      <c r="R4001" t="s">
        <v>8317</v>
      </c>
      <c r="S4001" t="s">
        <v>8318</v>
      </c>
      <c r="T4001" s="17">
        <f>(((Table1[[#This Row],[launched_at]]/60)/60)/24)+DATE(1970,1,1)</f>
        <v>41842.828680555554</v>
      </c>
      <c r="U4001" s="17">
        <f>(((Table1[[#This Row],[deadline]]/60)/60)/24)+DATE(1970,1,1)</f>
        <v>41882.827650462961</v>
      </c>
    </row>
    <row r="4002" spans="1:21">
      <c r="A4002">
        <v>4000</v>
      </c>
      <c r="B4002" s="3" t="s">
        <v>3996</v>
      </c>
      <c r="C4002" s="3" t="s">
        <v>8106</v>
      </c>
      <c r="D4002" t="str" cm="1">
        <f t="array" ref="D40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02">
        <v>8000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 s="6">
        <f>Table1[[#This Row],[pledged]]/Table1[[#This Row],[goal]]</f>
        <v>1.25E-3</v>
      </c>
      <c r="Q4002" s="12">
        <f>Table1[[#This Row],[pledged]]/Table1[[#This Row],[backers_count]]</f>
        <v>10</v>
      </c>
      <c r="R4002" t="s">
        <v>8317</v>
      </c>
      <c r="S4002" t="s">
        <v>8318</v>
      </c>
      <c r="T4002" s="17">
        <f>(((Table1[[#This Row],[launched_at]]/60)/60)/24)+DATE(1970,1,1)</f>
        <v>42437.64534722222</v>
      </c>
      <c r="U4002" s="17">
        <f>(((Table1[[#This Row],[deadline]]/60)/60)/24)+DATE(1970,1,1)</f>
        <v>42497.603680555556</v>
      </c>
    </row>
    <row r="4003" spans="1:21">
      <c r="A4003">
        <v>4001</v>
      </c>
      <c r="B4003" s="3" t="s">
        <v>3997</v>
      </c>
      <c r="C4003" s="3" t="s">
        <v>8107</v>
      </c>
      <c r="D4003" t="str" cm="1">
        <f t="array" ref="D40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03">
        <v>1200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 s="6">
        <f>Table1[[#This Row],[pledged]]/Table1[[#This Row],[goal]]</f>
        <v>0.3775</v>
      </c>
      <c r="Q4003" s="12">
        <f>Table1[[#This Row],[pledged]]/Table1[[#This Row],[backers_count]]</f>
        <v>32.357142857142854</v>
      </c>
      <c r="R4003" t="s">
        <v>8317</v>
      </c>
      <c r="S4003" t="s">
        <v>8318</v>
      </c>
      <c r="T4003" s="17">
        <f>(((Table1[[#This Row],[launched_at]]/60)/60)/24)+DATE(1970,1,1)</f>
        <v>42775.964212962965</v>
      </c>
      <c r="U4003" s="17">
        <f>(((Table1[[#This Row],[deadline]]/60)/60)/24)+DATE(1970,1,1)</f>
        <v>42795.791666666672</v>
      </c>
    </row>
    <row r="4004" spans="1:21">
      <c r="A4004">
        <v>4002</v>
      </c>
      <c r="B4004" s="3" t="s">
        <v>3998</v>
      </c>
      <c r="C4004" s="3" t="s">
        <v>8108</v>
      </c>
      <c r="D4004" t="str" cm="1">
        <f t="array" ref="D40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04">
        <v>1250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 s="6">
        <f>Table1[[#This Row],[pledged]]/Table1[[#This Row],[goal]]</f>
        <v>1.84E-2</v>
      </c>
      <c r="Q4004" s="12">
        <f>Table1[[#This Row],[pledged]]/Table1[[#This Row],[backers_count]]</f>
        <v>5.75</v>
      </c>
      <c r="R4004" t="s">
        <v>8317</v>
      </c>
      <c r="S4004" t="s">
        <v>8318</v>
      </c>
      <c r="T4004" s="17">
        <f>(((Table1[[#This Row],[launched_at]]/60)/60)/24)+DATE(1970,1,1)</f>
        <v>41879.043530092589</v>
      </c>
      <c r="U4004" s="17">
        <f>(((Table1[[#This Row],[deadline]]/60)/60)/24)+DATE(1970,1,1)</f>
        <v>41909.043530092589</v>
      </c>
    </row>
    <row r="4005" spans="1:21">
      <c r="A4005">
        <v>4003</v>
      </c>
      <c r="B4005" s="3" t="s">
        <v>3999</v>
      </c>
      <c r="C4005" s="3" t="s">
        <v>8071</v>
      </c>
      <c r="D4005" t="str" cm="1">
        <f t="array" ref="D40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05">
        <v>2000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 s="6">
        <f>Table1[[#This Row],[pledged]]/Table1[[#This Row],[goal]]</f>
        <v>0.10050000000000001</v>
      </c>
      <c r="Q4005" s="12">
        <f>Table1[[#This Row],[pledged]]/Table1[[#This Row],[backers_count]]</f>
        <v>100.5</v>
      </c>
      <c r="R4005" t="s">
        <v>8317</v>
      </c>
      <c r="S4005" t="s">
        <v>8318</v>
      </c>
      <c r="T4005" s="17">
        <f>(((Table1[[#This Row],[launched_at]]/60)/60)/24)+DATE(1970,1,1)</f>
        <v>42020.587349537032</v>
      </c>
      <c r="U4005" s="17">
        <f>(((Table1[[#This Row],[deadline]]/60)/60)/24)+DATE(1970,1,1)</f>
        <v>42050.587349537032</v>
      </c>
    </row>
    <row r="4006" spans="1:21">
      <c r="A4006">
        <v>4004</v>
      </c>
      <c r="B4006" s="3" t="s">
        <v>4000</v>
      </c>
      <c r="C4006" s="3" t="s">
        <v>8109</v>
      </c>
      <c r="D4006" t="str" cm="1">
        <f t="array" ref="D40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006">
        <v>500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 s="6">
        <f>Table1[[#This Row],[pledged]]/Table1[[#This Row],[goal]]</f>
        <v>2E-3</v>
      </c>
      <c r="Q4006" s="12">
        <f>Table1[[#This Row],[pledged]]/Table1[[#This Row],[backers_count]]</f>
        <v>1</v>
      </c>
      <c r="R4006" t="s">
        <v>8317</v>
      </c>
      <c r="S4006" t="s">
        <v>8318</v>
      </c>
      <c r="T4006" s="17">
        <f>(((Table1[[#This Row],[launched_at]]/60)/60)/24)+DATE(1970,1,1)</f>
        <v>41890.16269675926</v>
      </c>
      <c r="U4006" s="17">
        <f>(((Table1[[#This Row],[deadline]]/60)/60)/24)+DATE(1970,1,1)</f>
        <v>41920.16269675926</v>
      </c>
    </row>
    <row r="4007" spans="1:21">
      <c r="A4007">
        <v>4005</v>
      </c>
      <c r="B4007" s="3" t="s">
        <v>4001</v>
      </c>
      <c r="C4007" s="3" t="s">
        <v>8110</v>
      </c>
      <c r="D4007" t="str" cm="1">
        <f t="array" ref="D40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07">
        <v>3000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 s="6">
        <f>Table1[[#This Row],[pledged]]/Table1[[#This Row],[goal]]</f>
        <v>1.3333333333333334E-2</v>
      </c>
      <c r="Q4007" s="12">
        <f>Table1[[#This Row],[pledged]]/Table1[[#This Row],[backers_count]]</f>
        <v>20</v>
      </c>
      <c r="R4007" t="s">
        <v>8317</v>
      </c>
      <c r="S4007" t="s">
        <v>8318</v>
      </c>
      <c r="T4007" s="17">
        <f>(((Table1[[#This Row],[launched_at]]/60)/60)/24)+DATE(1970,1,1)</f>
        <v>41872.807696759257</v>
      </c>
      <c r="U4007" s="17">
        <f>(((Table1[[#This Row],[deadline]]/60)/60)/24)+DATE(1970,1,1)</f>
        <v>41932.807696759257</v>
      </c>
    </row>
    <row r="4008" spans="1:21">
      <c r="A4008">
        <v>4006</v>
      </c>
      <c r="B4008" s="3" t="s">
        <v>4002</v>
      </c>
      <c r="C4008" s="3" t="s">
        <v>8111</v>
      </c>
      <c r="D4008" t="str" cm="1">
        <f t="array" ref="D40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4008">
        <v>30000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 s="6">
        <f>Table1[[#This Row],[pledged]]/Table1[[#This Row],[goal]]</f>
        <v>6.666666666666667E-5</v>
      </c>
      <c r="Q4008" s="12">
        <f>Table1[[#This Row],[pledged]]/Table1[[#This Row],[backers_count]]</f>
        <v>2</v>
      </c>
      <c r="R4008" t="s">
        <v>8317</v>
      </c>
      <c r="S4008" t="s">
        <v>8318</v>
      </c>
      <c r="T4008" s="17">
        <f>(((Table1[[#This Row],[launched_at]]/60)/60)/24)+DATE(1970,1,1)</f>
        <v>42391.772997685184</v>
      </c>
      <c r="U4008" s="17">
        <f>(((Table1[[#This Row],[deadline]]/60)/60)/24)+DATE(1970,1,1)</f>
        <v>42416.772997685184</v>
      </c>
    </row>
    <row r="4009" spans="1:21">
      <c r="A4009">
        <v>4007</v>
      </c>
      <c r="B4009" s="3" t="s">
        <v>4003</v>
      </c>
      <c r="C4009" s="3" t="s">
        <v>8112</v>
      </c>
      <c r="D4009" t="str" cm="1">
        <f t="array" ref="D40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09">
        <v>2000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 s="6">
        <f>Table1[[#This Row],[pledged]]/Table1[[#This Row],[goal]]</f>
        <v>2.5000000000000001E-3</v>
      </c>
      <c r="Q4009" s="12">
        <f>Table1[[#This Row],[pledged]]/Table1[[#This Row],[backers_count]]</f>
        <v>5</v>
      </c>
      <c r="R4009" t="s">
        <v>8317</v>
      </c>
      <c r="S4009" t="s">
        <v>8318</v>
      </c>
      <c r="T4009" s="17">
        <f>(((Table1[[#This Row],[launched_at]]/60)/60)/24)+DATE(1970,1,1)</f>
        <v>41848.772928240738</v>
      </c>
      <c r="U4009" s="17">
        <f>(((Table1[[#This Row],[deadline]]/60)/60)/24)+DATE(1970,1,1)</f>
        <v>41877.686111111114</v>
      </c>
    </row>
    <row r="4010" spans="1:21">
      <c r="A4010">
        <v>4008</v>
      </c>
      <c r="B4010" s="3" t="s">
        <v>4004</v>
      </c>
      <c r="C4010" s="3" t="s">
        <v>8113</v>
      </c>
      <c r="D4010" t="str" cm="1">
        <f t="array" ref="D40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10">
        <v>1000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 s="6">
        <f>Table1[[#This Row],[pledged]]/Table1[[#This Row],[goal]]</f>
        <v>0.06</v>
      </c>
      <c r="Q4010" s="12">
        <f>Table1[[#This Row],[pledged]]/Table1[[#This Row],[backers_count]]</f>
        <v>15</v>
      </c>
      <c r="R4010" t="s">
        <v>8317</v>
      </c>
      <c r="S4010" t="s">
        <v>8318</v>
      </c>
      <c r="T4010" s="17">
        <f>(((Table1[[#This Row],[launched_at]]/60)/60)/24)+DATE(1970,1,1)</f>
        <v>42177.964201388888</v>
      </c>
      <c r="U4010" s="17">
        <f>(((Table1[[#This Row],[deadline]]/60)/60)/24)+DATE(1970,1,1)</f>
        <v>42207.964201388888</v>
      </c>
    </row>
    <row r="4011" spans="1:21">
      <c r="A4011">
        <v>4009</v>
      </c>
      <c r="B4011" s="3" t="s">
        <v>4005</v>
      </c>
      <c r="C4011" s="3" t="s">
        <v>8114</v>
      </c>
      <c r="D4011" t="str" cm="1">
        <f t="array" ref="D40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11">
        <v>1930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 s="6">
        <f>Table1[[#This Row],[pledged]]/Table1[[#This Row],[goal]]</f>
        <v>3.8860103626943004E-2</v>
      </c>
      <c r="Q4011" s="12">
        <f>Table1[[#This Row],[pledged]]/Table1[[#This Row],[backers_count]]</f>
        <v>25</v>
      </c>
      <c r="R4011" t="s">
        <v>8317</v>
      </c>
      <c r="S4011" t="s">
        <v>8318</v>
      </c>
      <c r="T4011" s="17">
        <f>(((Table1[[#This Row],[launched_at]]/60)/60)/24)+DATE(1970,1,1)</f>
        <v>41851.700925925928</v>
      </c>
      <c r="U4011" s="17">
        <f>(((Table1[[#This Row],[deadline]]/60)/60)/24)+DATE(1970,1,1)</f>
        <v>41891.700925925928</v>
      </c>
    </row>
    <row r="4012" spans="1:21">
      <c r="A4012">
        <v>4010</v>
      </c>
      <c r="B4012" s="3" t="s">
        <v>4006</v>
      </c>
      <c r="C4012" s="3" t="s">
        <v>8115</v>
      </c>
      <c r="D4012" t="str" cm="1">
        <f t="array" ref="D40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12">
        <v>7200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 s="6">
        <f>Table1[[#This Row],[pledged]]/Table1[[#This Row],[goal]]</f>
        <v>0.24194444444444443</v>
      </c>
      <c r="Q4012" s="12">
        <f>Table1[[#This Row],[pledged]]/Table1[[#This Row],[backers_count]]</f>
        <v>45.842105263157897</v>
      </c>
      <c r="R4012" t="s">
        <v>8317</v>
      </c>
      <c r="S4012" t="s">
        <v>8318</v>
      </c>
      <c r="T4012" s="17">
        <f>(((Table1[[#This Row],[launched_at]]/60)/60)/24)+DATE(1970,1,1)</f>
        <v>41921.770439814813</v>
      </c>
      <c r="U4012" s="17">
        <f>(((Table1[[#This Row],[deadline]]/60)/60)/24)+DATE(1970,1,1)</f>
        <v>41938.770439814813</v>
      </c>
    </row>
    <row r="4013" spans="1:21">
      <c r="A4013">
        <v>4011</v>
      </c>
      <c r="B4013" s="3" t="s">
        <v>4007</v>
      </c>
      <c r="C4013" s="3" t="s">
        <v>8116</v>
      </c>
      <c r="D4013" t="str" cm="1">
        <f t="array" ref="D40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013">
        <v>250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 s="6">
        <f>Table1[[#This Row],[pledged]]/Table1[[#This Row],[goal]]</f>
        <v>7.5999999999999998E-2</v>
      </c>
      <c r="Q4013" s="12">
        <f>Table1[[#This Row],[pledged]]/Table1[[#This Row],[backers_count]]</f>
        <v>4.75</v>
      </c>
      <c r="R4013" t="s">
        <v>8317</v>
      </c>
      <c r="S4013" t="s">
        <v>8318</v>
      </c>
      <c r="T4013" s="17">
        <f>(((Table1[[#This Row],[launched_at]]/60)/60)/24)+DATE(1970,1,1)</f>
        <v>42002.54488425926</v>
      </c>
      <c r="U4013" s="17">
        <f>(((Table1[[#This Row],[deadline]]/60)/60)/24)+DATE(1970,1,1)</f>
        <v>42032.54488425926</v>
      </c>
    </row>
    <row r="4014" spans="1:21">
      <c r="A4014">
        <v>4012</v>
      </c>
      <c r="B4014" s="3" t="s">
        <v>4008</v>
      </c>
      <c r="C4014" s="3" t="s">
        <v>8117</v>
      </c>
      <c r="D4014" t="str" cm="1">
        <f t="array" ref="D40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014">
        <v>575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s="6">
        <f>Table1[[#This Row],[pledged]]/Table1[[#This Row],[goal]]</f>
        <v>0</v>
      </c>
      <c r="Q4014" s="12" t="e">
        <f>Table1[[#This Row],[pledged]]/Table1[[#This Row],[backers_count]]</f>
        <v>#DIV/0!</v>
      </c>
      <c r="R4014" t="s">
        <v>8317</v>
      </c>
      <c r="S4014" t="s">
        <v>8318</v>
      </c>
      <c r="T4014" s="17">
        <f>(((Table1[[#This Row],[launched_at]]/60)/60)/24)+DATE(1970,1,1)</f>
        <v>42096.544548611113</v>
      </c>
      <c r="U4014" s="17">
        <f>(((Table1[[#This Row],[deadline]]/60)/60)/24)+DATE(1970,1,1)</f>
        <v>42126.544548611113</v>
      </c>
    </row>
    <row r="4015" spans="1:21">
      <c r="A4015">
        <v>4013</v>
      </c>
      <c r="B4015" s="3" t="s">
        <v>4009</v>
      </c>
      <c r="C4015" s="3" t="s">
        <v>8118</v>
      </c>
      <c r="D4015" t="str" cm="1">
        <f t="array" ref="D40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15">
        <v>2000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 s="6">
        <f>Table1[[#This Row],[pledged]]/Table1[[#This Row],[goal]]</f>
        <v>1.2999999999999999E-2</v>
      </c>
      <c r="Q4015" s="12">
        <f>Table1[[#This Row],[pledged]]/Table1[[#This Row],[backers_count]]</f>
        <v>13</v>
      </c>
      <c r="R4015" t="s">
        <v>8317</v>
      </c>
      <c r="S4015" t="s">
        <v>8318</v>
      </c>
      <c r="T4015" s="17">
        <f>(((Table1[[#This Row],[launched_at]]/60)/60)/24)+DATE(1970,1,1)</f>
        <v>42021.301192129627</v>
      </c>
      <c r="U4015" s="17">
        <f>(((Table1[[#This Row],[deadline]]/60)/60)/24)+DATE(1970,1,1)</f>
        <v>42051.301192129627</v>
      </c>
    </row>
    <row r="4016" spans="1:21">
      <c r="A4016">
        <v>4014</v>
      </c>
      <c r="B4016" s="3" t="s">
        <v>4010</v>
      </c>
      <c r="C4016" s="3" t="s">
        <v>8119</v>
      </c>
      <c r="D4016" t="str" cm="1">
        <f t="array" ref="D401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16">
        <v>9000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s="6">
        <f>Table1[[#This Row],[pledged]]/Table1[[#This Row],[goal]]</f>
        <v>0</v>
      </c>
      <c r="Q4016" s="12" t="e">
        <f>Table1[[#This Row],[pledged]]/Table1[[#This Row],[backers_count]]</f>
        <v>#DIV/0!</v>
      </c>
      <c r="R4016" t="s">
        <v>8317</v>
      </c>
      <c r="S4016" t="s">
        <v>8318</v>
      </c>
      <c r="T4016" s="17">
        <f>(((Table1[[#This Row],[launched_at]]/60)/60)/24)+DATE(1970,1,1)</f>
        <v>42419.246168981481</v>
      </c>
      <c r="U4016" s="17">
        <f>(((Table1[[#This Row],[deadline]]/60)/60)/24)+DATE(1970,1,1)</f>
        <v>42434.246168981481</v>
      </c>
    </row>
    <row r="4017" spans="1:21">
      <c r="A4017">
        <v>4015</v>
      </c>
      <c r="B4017" s="3" t="s">
        <v>4011</v>
      </c>
      <c r="C4017" s="3" t="s">
        <v>8120</v>
      </c>
      <c r="D4017" t="str" cm="1">
        <f t="array" ref="D401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17">
        <v>7000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 s="6">
        <f>Table1[[#This Row],[pledged]]/Table1[[#This Row],[goal]]</f>
        <v>1.4285714285714287E-4</v>
      </c>
      <c r="Q4017" s="12">
        <f>Table1[[#This Row],[pledged]]/Table1[[#This Row],[backers_count]]</f>
        <v>1</v>
      </c>
      <c r="R4017" t="s">
        <v>8317</v>
      </c>
      <c r="S4017" t="s">
        <v>8318</v>
      </c>
      <c r="T4017" s="17">
        <f>(((Table1[[#This Row],[launched_at]]/60)/60)/24)+DATE(1970,1,1)</f>
        <v>42174.780821759254</v>
      </c>
      <c r="U4017" s="17">
        <f>(((Table1[[#This Row],[deadline]]/60)/60)/24)+DATE(1970,1,1)</f>
        <v>42204.780821759254</v>
      </c>
    </row>
    <row r="4018" spans="1:21">
      <c r="A4018">
        <v>4016</v>
      </c>
      <c r="B4018" s="3" t="s">
        <v>4012</v>
      </c>
      <c r="C4018" s="3" t="s">
        <v>8121</v>
      </c>
      <c r="D4018" t="str" cm="1">
        <f t="array" ref="D401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018">
        <v>500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 s="6">
        <f>Table1[[#This Row],[pledged]]/Table1[[#This Row],[goal]]</f>
        <v>0.14000000000000001</v>
      </c>
      <c r="Q4018" s="12">
        <f>Table1[[#This Row],[pledged]]/Table1[[#This Row],[backers_count]]</f>
        <v>10</v>
      </c>
      <c r="R4018" t="s">
        <v>8317</v>
      </c>
      <c r="S4018" t="s">
        <v>8318</v>
      </c>
      <c r="T4018" s="17">
        <f>(((Table1[[#This Row],[launched_at]]/60)/60)/24)+DATE(1970,1,1)</f>
        <v>41869.872685185182</v>
      </c>
      <c r="U4018" s="17">
        <f>(((Table1[[#This Row],[deadline]]/60)/60)/24)+DATE(1970,1,1)</f>
        <v>41899.872685185182</v>
      </c>
    </row>
    <row r="4019" spans="1:21">
      <c r="A4019">
        <v>4017</v>
      </c>
      <c r="B4019" s="3" t="s">
        <v>4013</v>
      </c>
      <c r="C4019" s="3" t="s">
        <v>8122</v>
      </c>
      <c r="D4019" t="str" cm="1">
        <f t="array" ref="D401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019">
        <v>10000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 s="6">
        <f>Table1[[#This Row],[pledged]]/Table1[[#This Row],[goal]]</f>
        <v>1.0500000000000001E-2</v>
      </c>
      <c r="Q4019" s="12">
        <f>Table1[[#This Row],[pledged]]/Table1[[#This Row],[backers_count]]</f>
        <v>52.5</v>
      </c>
      <c r="R4019" t="s">
        <v>8317</v>
      </c>
      <c r="S4019" t="s">
        <v>8318</v>
      </c>
      <c r="T4019" s="17">
        <f>(((Table1[[#This Row],[launched_at]]/60)/60)/24)+DATE(1970,1,1)</f>
        <v>41856.672152777777</v>
      </c>
      <c r="U4019" s="17">
        <f>(((Table1[[#This Row],[deadline]]/60)/60)/24)+DATE(1970,1,1)</f>
        <v>41886.672152777777</v>
      </c>
    </row>
    <row r="4020" spans="1:21">
      <c r="A4020">
        <v>4018</v>
      </c>
      <c r="B4020" s="3" t="s">
        <v>4014</v>
      </c>
      <c r="C4020" s="3" t="s">
        <v>8123</v>
      </c>
      <c r="D4020" t="str" cm="1">
        <f t="array" ref="D402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20">
        <v>1500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 s="6">
        <f>Table1[[#This Row],[pledged]]/Table1[[#This Row],[goal]]</f>
        <v>8.666666666666667E-2</v>
      </c>
      <c r="Q4020" s="12">
        <f>Table1[[#This Row],[pledged]]/Table1[[#This Row],[backers_count]]</f>
        <v>32.5</v>
      </c>
      <c r="R4020" t="s">
        <v>8317</v>
      </c>
      <c r="S4020" t="s">
        <v>8318</v>
      </c>
      <c r="T4020" s="17">
        <f>(((Table1[[#This Row],[launched_at]]/60)/60)/24)+DATE(1970,1,1)</f>
        <v>42620.91097222222</v>
      </c>
      <c r="U4020" s="17">
        <f>(((Table1[[#This Row],[deadline]]/60)/60)/24)+DATE(1970,1,1)</f>
        <v>42650.91097222222</v>
      </c>
    </row>
    <row r="4021" spans="1:21">
      <c r="A4021">
        <v>4019</v>
      </c>
      <c r="B4021" s="3" t="s">
        <v>4015</v>
      </c>
      <c r="C4021" s="3" t="s">
        <v>8124</v>
      </c>
      <c r="D4021" t="str" cm="1">
        <f t="array" ref="D402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21">
        <v>3500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 s="6">
        <f>Table1[[#This Row],[pledged]]/Table1[[#This Row],[goal]]</f>
        <v>8.2857142857142851E-3</v>
      </c>
      <c r="Q4021" s="12">
        <f>Table1[[#This Row],[pledged]]/Table1[[#This Row],[backers_count]]</f>
        <v>7.25</v>
      </c>
      <c r="R4021" t="s">
        <v>8317</v>
      </c>
      <c r="S4021" t="s">
        <v>8318</v>
      </c>
      <c r="T4021" s="17">
        <f>(((Table1[[#This Row],[launched_at]]/60)/60)/24)+DATE(1970,1,1)</f>
        <v>42417.675879629634</v>
      </c>
      <c r="U4021" s="17">
        <f>(((Table1[[#This Row],[deadline]]/60)/60)/24)+DATE(1970,1,1)</f>
        <v>42475.686111111107</v>
      </c>
    </row>
    <row r="4022" spans="1:21">
      <c r="A4022">
        <v>4020</v>
      </c>
      <c r="B4022" s="3" t="s">
        <v>4016</v>
      </c>
      <c r="C4022" s="3" t="s">
        <v>8125</v>
      </c>
      <c r="D4022" t="str" cm="1">
        <f t="array" ref="D402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022">
        <v>600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 s="6">
        <f>Table1[[#This Row],[pledged]]/Table1[[#This Row],[goal]]</f>
        <v>0.16666666666666666</v>
      </c>
      <c r="Q4022" s="12">
        <f>Table1[[#This Row],[pledged]]/Table1[[#This Row],[backers_count]]</f>
        <v>33.333333333333336</v>
      </c>
      <c r="R4022" t="s">
        <v>8317</v>
      </c>
      <c r="S4022" t="s">
        <v>8318</v>
      </c>
      <c r="T4022" s="17">
        <f>(((Table1[[#This Row],[launched_at]]/60)/60)/24)+DATE(1970,1,1)</f>
        <v>42057.190960648149</v>
      </c>
      <c r="U4022" s="17">
        <f>(((Table1[[#This Row],[deadline]]/60)/60)/24)+DATE(1970,1,1)</f>
        <v>42087.149293981478</v>
      </c>
    </row>
    <row r="4023" spans="1:21">
      <c r="A4023">
        <v>4021</v>
      </c>
      <c r="B4023" s="3" t="s">
        <v>4017</v>
      </c>
      <c r="C4023" s="3" t="s">
        <v>8126</v>
      </c>
      <c r="D4023" t="str" cm="1">
        <f t="array" ref="D402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4023">
        <v>15000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 s="6">
        <f>Table1[[#This Row],[pledged]]/Table1[[#This Row],[goal]]</f>
        <v>8.3333333333333332E-3</v>
      </c>
      <c r="Q4023" s="12">
        <f>Table1[[#This Row],[pledged]]/Table1[[#This Row],[backers_count]]</f>
        <v>62.5</v>
      </c>
      <c r="R4023" t="s">
        <v>8317</v>
      </c>
      <c r="S4023" t="s">
        <v>8318</v>
      </c>
      <c r="T4023" s="17">
        <f>(((Table1[[#This Row],[launched_at]]/60)/60)/24)+DATE(1970,1,1)</f>
        <v>41878.911550925928</v>
      </c>
      <c r="U4023" s="17">
        <f>(((Table1[[#This Row],[deadline]]/60)/60)/24)+DATE(1970,1,1)</f>
        <v>41938.911550925928</v>
      </c>
    </row>
    <row r="4024" spans="1:21">
      <c r="A4024">
        <v>4022</v>
      </c>
      <c r="B4024" s="3" t="s">
        <v>4018</v>
      </c>
      <c r="C4024" s="3" t="s">
        <v>8127</v>
      </c>
      <c r="D4024" t="str" cm="1">
        <f t="array" ref="D402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4024">
        <v>18000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 s="6">
        <f>Table1[[#This Row],[pledged]]/Table1[[#This Row],[goal]]</f>
        <v>0.69561111111111107</v>
      </c>
      <c r="Q4024" s="12">
        <f>Table1[[#This Row],[pledged]]/Table1[[#This Row],[backers_count]]</f>
        <v>63.558375634517766</v>
      </c>
      <c r="R4024" t="s">
        <v>8317</v>
      </c>
      <c r="S4024" t="s">
        <v>8318</v>
      </c>
      <c r="T4024" s="17">
        <f>(((Table1[[#This Row],[launched_at]]/60)/60)/24)+DATE(1970,1,1)</f>
        <v>41990.584108796291</v>
      </c>
      <c r="U4024" s="17">
        <f>(((Table1[[#This Row],[deadline]]/60)/60)/24)+DATE(1970,1,1)</f>
        <v>42036.120833333334</v>
      </c>
    </row>
    <row r="4025" spans="1:21">
      <c r="A4025">
        <v>4023</v>
      </c>
      <c r="B4025" s="3" t="s">
        <v>4019</v>
      </c>
      <c r="C4025" s="3" t="s">
        <v>8128</v>
      </c>
      <c r="D4025" t="str" cm="1">
        <f t="array" ref="D402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25">
        <v>7000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s="6">
        <f>Table1[[#This Row],[pledged]]/Table1[[#This Row],[goal]]</f>
        <v>0</v>
      </c>
      <c r="Q4025" s="12" t="e">
        <f>Table1[[#This Row],[pledged]]/Table1[[#This Row],[backers_count]]</f>
        <v>#DIV/0!</v>
      </c>
      <c r="R4025" t="s">
        <v>8317</v>
      </c>
      <c r="S4025" t="s">
        <v>8318</v>
      </c>
      <c r="T4025" s="17">
        <f>(((Table1[[#This Row],[launched_at]]/60)/60)/24)+DATE(1970,1,1)</f>
        <v>42408.999571759254</v>
      </c>
      <c r="U4025" s="17">
        <f>(((Table1[[#This Row],[deadline]]/60)/60)/24)+DATE(1970,1,1)</f>
        <v>42453.957905092597</v>
      </c>
    </row>
    <row r="4026" spans="1:21">
      <c r="A4026">
        <v>4024</v>
      </c>
      <c r="B4026" s="3" t="s">
        <v>4020</v>
      </c>
      <c r="C4026" s="3" t="s">
        <v>8129</v>
      </c>
      <c r="D4026" t="str" cm="1">
        <f t="array" ref="D402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026">
        <v>800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 s="6">
        <f>Table1[[#This Row],[pledged]]/Table1[[#This Row],[goal]]</f>
        <v>1.2500000000000001E-2</v>
      </c>
      <c r="Q4026" s="12">
        <f>Table1[[#This Row],[pledged]]/Table1[[#This Row],[backers_count]]</f>
        <v>10</v>
      </c>
      <c r="R4026" t="s">
        <v>8317</v>
      </c>
      <c r="S4026" t="s">
        <v>8318</v>
      </c>
      <c r="T4026" s="17">
        <f>(((Table1[[#This Row],[launched_at]]/60)/60)/24)+DATE(1970,1,1)</f>
        <v>42217.670104166667</v>
      </c>
      <c r="U4026" s="17">
        <f>(((Table1[[#This Row],[deadline]]/60)/60)/24)+DATE(1970,1,1)</f>
        <v>42247.670104166667</v>
      </c>
    </row>
    <row r="4027" spans="1:21">
      <c r="A4027">
        <v>4025</v>
      </c>
      <c r="B4027" s="3" t="s">
        <v>4021</v>
      </c>
      <c r="C4027" s="3" t="s">
        <v>8130</v>
      </c>
      <c r="D4027" t="str" cm="1">
        <f t="array" ref="D402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27">
        <v>5000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 s="6">
        <f>Table1[[#This Row],[pledged]]/Table1[[#This Row],[goal]]</f>
        <v>0.05</v>
      </c>
      <c r="Q4027" s="12">
        <f>Table1[[#This Row],[pledged]]/Table1[[#This Row],[backers_count]]</f>
        <v>62.5</v>
      </c>
      <c r="R4027" t="s">
        <v>8317</v>
      </c>
      <c r="S4027" t="s">
        <v>8318</v>
      </c>
      <c r="T4027" s="17">
        <f>(((Table1[[#This Row],[launched_at]]/60)/60)/24)+DATE(1970,1,1)</f>
        <v>42151.237685185188</v>
      </c>
      <c r="U4027" s="17">
        <f>(((Table1[[#This Row],[deadline]]/60)/60)/24)+DATE(1970,1,1)</f>
        <v>42211.237685185188</v>
      </c>
    </row>
    <row r="4028" spans="1:21">
      <c r="A4028">
        <v>4026</v>
      </c>
      <c r="B4028" s="3" t="s">
        <v>4022</v>
      </c>
      <c r="C4028" s="3" t="s">
        <v>8131</v>
      </c>
      <c r="D4028" t="str" cm="1">
        <f t="array" ref="D402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28">
        <v>4000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s="6">
        <f>Table1[[#This Row],[pledged]]/Table1[[#This Row],[goal]]</f>
        <v>0</v>
      </c>
      <c r="Q4028" s="12" t="e">
        <f>Table1[[#This Row],[pledged]]/Table1[[#This Row],[backers_count]]</f>
        <v>#DIV/0!</v>
      </c>
      <c r="R4028" t="s">
        <v>8317</v>
      </c>
      <c r="S4028" t="s">
        <v>8318</v>
      </c>
      <c r="T4028" s="17">
        <f>(((Table1[[#This Row],[launched_at]]/60)/60)/24)+DATE(1970,1,1)</f>
        <v>42282.655543981484</v>
      </c>
      <c r="U4028" s="17">
        <f>(((Table1[[#This Row],[deadline]]/60)/60)/24)+DATE(1970,1,1)</f>
        <v>42342.697210648148</v>
      </c>
    </row>
    <row r="4029" spans="1:21">
      <c r="A4029">
        <v>4027</v>
      </c>
      <c r="B4029" s="3" t="s">
        <v>4023</v>
      </c>
      <c r="C4029" s="3" t="s">
        <v>8132</v>
      </c>
      <c r="D4029" t="str" cm="1">
        <f t="array" ref="D402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29">
        <v>3000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 s="6">
        <f>Table1[[#This Row],[pledged]]/Table1[[#This Row],[goal]]</f>
        <v>7.166666666666667E-2</v>
      </c>
      <c r="Q4029" s="12">
        <f>Table1[[#This Row],[pledged]]/Table1[[#This Row],[backers_count]]</f>
        <v>30.714285714285715</v>
      </c>
      <c r="R4029" t="s">
        <v>8317</v>
      </c>
      <c r="S4029" t="s">
        <v>8318</v>
      </c>
      <c r="T4029" s="17">
        <f>(((Table1[[#This Row],[launched_at]]/60)/60)/24)+DATE(1970,1,1)</f>
        <v>42768.97084490741</v>
      </c>
      <c r="U4029" s="17">
        <f>(((Table1[[#This Row],[deadline]]/60)/60)/24)+DATE(1970,1,1)</f>
        <v>42789.041666666672</v>
      </c>
    </row>
    <row r="4030" spans="1:21">
      <c r="A4030">
        <v>4028</v>
      </c>
      <c r="B4030" s="3" t="s">
        <v>4024</v>
      </c>
      <c r="C4030" s="3" t="s">
        <v>8133</v>
      </c>
      <c r="D4030" t="str" cm="1">
        <f t="array" ref="D403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30">
        <v>2000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 s="6">
        <f>Table1[[#This Row],[pledged]]/Table1[[#This Row],[goal]]</f>
        <v>0.28050000000000003</v>
      </c>
      <c r="Q4030" s="12">
        <f>Table1[[#This Row],[pledged]]/Table1[[#This Row],[backers_count]]</f>
        <v>51</v>
      </c>
      <c r="R4030" t="s">
        <v>8317</v>
      </c>
      <c r="S4030" t="s">
        <v>8318</v>
      </c>
      <c r="T4030" s="17">
        <f>(((Table1[[#This Row],[launched_at]]/60)/60)/24)+DATE(1970,1,1)</f>
        <v>41765.938657407409</v>
      </c>
      <c r="U4030" s="17">
        <f>(((Table1[[#This Row],[deadline]]/60)/60)/24)+DATE(1970,1,1)</f>
        <v>41795.938657407409</v>
      </c>
    </row>
    <row r="4031" spans="1:21">
      <c r="A4031">
        <v>4029</v>
      </c>
      <c r="B4031" s="3" t="s">
        <v>4025</v>
      </c>
      <c r="C4031" s="3" t="s">
        <v>8134</v>
      </c>
      <c r="D4031" t="str" cm="1">
        <f t="array" ref="D403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4031">
        <v>20000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s="6">
        <f>Table1[[#This Row],[pledged]]/Table1[[#This Row],[goal]]</f>
        <v>0</v>
      </c>
      <c r="Q4031" s="12" t="e">
        <f>Table1[[#This Row],[pledged]]/Table1[[#This Row],[backers_count]]</f>
        <v>#DIV/0!</v>
      </c>
      <c r="R4031" t="s">
        <v>8317</v>
      </c>
      <c r="S4031" t="s">
        <v>8318</v>
      </c>
      <c r="T4031" s="17">
        <f>(((Table1[[#This Row],[launched_at]]/60)/60)/24)+DATE(1970,1,1)</f>
        <v>42322.025115740747</v>
      </c>
      <c r="U4031" s="17">
        <f>(((Table1[[#This Row],[deadline]]/60)/60)/24)+DATE(1970,1,1)</f>
        <v>42352.025115740747</v>
      </c>
    </row>
    <row r="4032" spans="1:21" ht="28.8">
      <c r="A4032">
        <v>4030</v>
      </c>
      <c r="B4032" s="3" t="s">
        <v>4026</v>
      </c>
      <c r="C4032" s="3" t="s">
        <v>8135</v>
      </c>
      <c r="D4032" t="str" cm="1">
        <f t="array" ref="D403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32">
        <v>2500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 s="6">
        <f>Table1[[#This Row],[pledged]]/Table1[[#This Row],[goal]]</f>
        <v>0.16</v>
      </c>
      <c r="Q4032" s="12">
        <f>Table1[[#This Row],[pledged]]/Table1[[#This Row],[backers_count]]</f>
        <v>66.666666666666671</v>
      </c>
      <c r="R4032" t="s">
        <v>8317</v>
      </c>
      <c r="S4032" t="s">
        <v>8318</v>
      </c>
      <c r="T4032" s="17">
        <f>(((Table1[[#This Row],[launched_at]]/60)/60)/24)+DATE(1970,1,1)</f>
        <v>42374.655081018514</v>
      </c>
      <c r="U4032" s="17">
        <f>(((Table1[[#This Row],[deadline]]/60)/60)/24)+DATE(1970,1,1)</f>
        <v>42403.784027777772</v>
      </c>
    </row>
    <row r="4033" spans="1:21">
      <c r="A4033">
        <v>4031</v>
      </c>
      <c r="B4033" s="3" t="s">
        <v>4027</v>
      </c>
      <c r="C4033" s="3" t="s">
        <v>8136</v>
      </c>
      <c r="D4033" t="str" cm="1">
        <f t="array" ref="D403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33">
        <v>5000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s="6">
        <f>Table1[[#This Row],[pledged]]/Table1[[#This Row],[goal]]</f>
        <v>0</v>
      </c>
      <c r="Q4033" s="12" t="e">
        <f>Table1[[#This Row],[pledged]]/Table1[[#This Row],[backers_count]]</f>
        <v>#DIV/0!</v>
      </c>
      <c r="R4033" t="s">
        <v>8317</v>
      </c>
      <c r="S4033" t="s">
        <v>8318</v>
      </c>
      <c r="T4033" s="17">
        <f>(((Table1[[#This Row],[launched_at]]/60)/60)/24)+DATE(1970,1,1)</f>
        <v>41941.585231481484</v>
      </c>
      <c r="U4033" s="17">
        <f>(((Table1[[#This Row],[deadline]]/60)/60)/24)+DATE(1970,1,1)</f>
        <v>41991.626898148148</v>
      </c>
    </row>
    <row r="4034" spans="1:21">
      <c r="A4034">
        <v>4032</v>
      </c>
      <c r="B4034" s="3" t="s">
        <v>4028</v>
      </c>
      <c r="C4034" s="3" t="s">
        <v>8137</v>
      </c>
      <c r="D4034" t="str" cm="1">
        <f t="array" ref="D403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34">
        <v>6048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 s="6">
        <f>Table1[[#This Row],[pledged]]/Table1[[#This Row],[goal]]</f>
        <v>6.8287037037037035E-2</v>
      </c>
      <c r="Q4034" s="12">
        <f>Table1[[#This Row],[pledged]]/Table1[[#This Row],[backers_count]]</f>
        <v>59</v>
      </c>
      <c r="R4034" t="s">
        <v>8317</v>
      </c>
      <c r="S4034" t="s">
        <v>8318</v>
      </c>
      <c r="T4034" s="17">
        <f>(((Table1[[#This Row],[launched_at]]/60)/60)/24)+DATE(1970,1,1)</f>
        <v>42293.809212962966</v>
      </c>
      <c r="U4034" s="17">
        <f>(((Table1[[#This Row],[deadline]]/60)/60)/24)+DATE(1970,1,1)</f>
        <v>42353.85087962963</v>
      </c>
    </row>
    <row r="4035" spans="1:21">
      <c r="A4035">
        <v>4033</v>
      </c>
      <c r="B4035" s="3" t="s">
        <v>4029</v>
      </c>
      <c r="C4035" s="3" t="s">
        <v>8138</v>
      </c>
      <c r="D4035" t="str" cm="1">
        <f t="array" ref="D403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4035">
        <v>23900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 s="6">
        <f>Table1[[#This Row],[pledged]]/Table1[[#This Row],[goal]]</f>
        <v>0.25698702928870293</v>
      </c>
      <c r="Q4035" s="12">
        <f>Table1[[#This Row],[pledged]]/Table1[[#This Row],[backers_count]]</f>
        <v>65.340319148936175</v>
      </c>
      <c r="R4035" t="s">
        <v>8317</v>
      </c>
      <c r="S4035" t="s">
        <v>8318</v>
      </c>
      <c r="T4035" s="17">
        <f>(((Table1[[#This Row],[launched_at]]/60)/60)/24)+DATE(1970,1,1)</f>
        <v>42614.268796296295</v>
      </c>
      <c r="U4035" s="17">
        <f>(((Table1[[#This Row],[deadline]]/60)/60)/24)+DATE(1970,1,1)</f>
        <v>42645.375</v>
      </c>
    </row>
    <row r="4036" spans="1:21">
      <c r="A4036">
        <v>4034</v>
      </c>
      <c r="B4036" s="3" t="s">
        <v>4030</v>
      </c>
      <c r="C4036" s="3" t="s">
        <v>8139</v>
      </c>
      <c r="D4036" t="str" cm="1">
        <f t="array" ref="D403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036">
        <v>13500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 s="6">
        <f>Table1[[#This Row],[pledged]]/Table1[[#This Row],[goal]]</f>
        <v>1.4814814814814815E-2</v>
      </c>
      <c r="Q4036" s="12">
        <f>Table1[[#This Row],[pledged]]/Table1[[#This Row],[backers_count]]</f>
        <v>100</v>
      </c>
      <c r="R4036" t="s">
        <v>8317</v>
      </c>
      <c r="S4036" t="s">
        <v>8318</v>
      </c>
      <c r="T4036" s="17">
        <f>(((Table1[[#This Row],[launched_at]]/60)/60)/24)+DATE(1970,1,1)</f>
        <v>42067.947337962964</v>
      </c>
      <c r="U4036" s="17">
        <f>(((Table1[[#This Row],[deadline]]/60)/60)/24)+DATE(1970,1,1)</f>
        <v>42097.905671296292</v>
      </c>
    </row>
    <row r="4037" spans="1:21">
      <c r="A4037">
        <v>4035</v>
      </c>
      <c r="B4037" s="3" t="s">
        <v>4031</v>
      </c>
      <c r="C4037" s="3" t="s">
        <v>8140</v>
      </c>
      <c r="D4037" t="str" cm="1">
        <f t="array" ref="D403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037">
        <v>10000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 s="6">
        <f>Table1[[#This Row],[pledged]]/Table1[[#This Row],[goal]]</f>
        <v>0.36849999999999999</v>
      </c>
      <c r="Q4037" s="12">
        <f>Table1[[#This Row],[pledged]]/Table1[[#This Row],[backers_count]]</f>
        <v>147.4</v>
      </c>
      <c r="R4037" t="s">
        <v>8317</v>
      </c>
      <c r="S4037" t="s">
        <v>8318</v>
      </c>
      <c r="T4037" s="17">
        <f>(((Table1[[#This Row],[launched_at]]/60)/60)/24)+DATE(1970,1,1)</f>
        <v>41903.882951388885</v>
      </c>
      <c r="U4037" s="17">
        <f>(((Table1[[#This Row],[deadline]]/60)/60)/24)+DATE(1970,1,1)</f>
        <v>41933.882951388885</v>
      </c>
    </row>
    <row r="4038" spans="1:21">
      <c r="A4038">
        <v>4036</v>
      </c>
      <c r="B4038" s="3" t="s">
        <v>4032</v>
      </c>
      <c r="C4038" s="3" t="s">
        <v>7438</v>
      </c>
      <c r="D4038" t="str" cm="1">
        <f t="array" ref="D403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38">
        <v>6000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 s="6">
        <f>Table1[[#This Row],[pledged]]/Table1[[#This Row],[goal]]</f>
        <v>0.47049999999999997</v>
      </c>
      <c r="Q4038" s="12">
        <f>Table1[[#This Row],[pledged]]/Table1[[#This Row],[backers_count]]</f>
        <v>166.05882352941177</v>
      </c>
      <c r="R4038" t="s">
        <v>8317</v>
      </c>
      <c r="S4038" t="s">
        <v>8318</v>
      </c>
      <c r="T4038" s="17">
        <f>(((Table1[[#This Row],[launched_at]]/60)/60)/24)+DATE(1970,1,1)</f>
        <v>41804.937083333331</v>
      </c>
      <c r="U4038" s="17">
        <f>(((Table1[[#This Row],[deadline]]/60)/60)/24)+DATE(1970,1,1)</f>
        <v>41821.9375</v>
      </c>
    </row>
    <row r="4039" spans="1:21">
      <c r="A4039">
        <v>4037</v>
      </c>
      <c r="B4039" s="3" t="s">
        <v>4033</v>
      </c>
      <c r="C4039" s="3" t="s">
        <v>8141</v>
      </c>
      <c r="D4039" t="str" cm="1">
        <f t="array" ref="D403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039">
        <v>700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 s="6">
        <f>Table1[[#This Row],[pledged]]/Table1[[#This Row],[goal]]</f>
        <v>0.11428571428571428</v>
      </c>
      <c r="Q4039" s="12">
        <f>Table1[[#This Row],[pledged]]/Table1[[#This Row],[backers_count]]</f>
        <v>40</v>
      </c>
      <c r="R4039" t="s">
        <v>8317</v>
      </c>
      <c r="S4039" t="s">
        <v>8318</v>
      </c>
      <c r="T4039" s="17">
        <f>(((Table1[[#This Row],[launched_at]]/60)/60)/24)+DATE(1970,1,1)</f>
        <v>42497.070775462969</v>
      </c>
      <c r="U4039" s="17">
        <f>(((Table1[[#This Row],[deadline]]/60)/60)/24)+DATE(1970,1,1)</f>
        <v>42514.600694444445</v>
      </c>
    </row>
    <row r="4040" spans="1:21">
      <c r="A4040">
        <v>4038</v>
      </c>
      <c r="B4040" s="3" t="s">
        <v>4034</v>
      </c>
      <c r="C4040" s="3" t="s">
        <v>8142</v>
      </c>
      <c r="D4040" t="str" cm="1">
        <f t="array" ref="D404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40">
        <v>2500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 s="6">
        <f>Table1[[#This Row],[pledged]]/Table1[[#This Row],[goal]]</f>
        <v>0.12039999999999999</v>
      </c>
      <c r="Q4040" s="12">
        <f>Table1[[#This Row],[pledged]]/Table1[[#This Row],[backers_count]]</f>
        <v>75.25</v>
      </c>
      <c r="R4040" t="s">
        <v>8317</v>
      </c>
      <c r="S4040" t="s">
        <v>8318</v>
      </c>
      <c r="T4040" s="17">
        <f>(((Table1[[#This Row],[launched_at]]/60)/60)/24)+DATE(1970,1,1)</f>
        <v>41869.798726851855</v>
      </c>
      <c r="U4040" s="17">
        <f>(((Table1[[#This Row],[deadline]]/60)/60)/24)+DATE(1970,1,1)</f>
        <v>41929.798726851855</v>
      </c>
    </row>
    <row r="4041" spans="1:21">
      <c r="A4041">
        <v>4039</v>
      </c>
      <c r="B4041" s="3" t="s">
        <v>4035</v>
      </c>
      <c r="C4041" s="3" t="s">
        <v>8143</v>
      </c>
      <c r="D4041" t="str" cm="1">
        <f t="array" ref="D404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041">
        <v>500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 s="6">
        <f>Table1[[#This Row],[pledged]]/Table1[[#This Row],[goal]]</f>
        <v>0.6</v>
      </c>
      <c r="Q4041" s="12">
        <f>Table1[[#This Row],[pledged]]/Table1[[#This Row],[backers_count]]</f>
        <v>60</v>
      </c>
      <c r="R4041" t="s">
        <v>8317</v>
      </c>
      <c r="S4041" t="s">
        <v>8318</v>
      </c>
      <c r="T4041" s="17">
        <f>(((Table1[[#This Row],[launched_at]]/60)/60)/24)+DATE(1970,1,1)</f>
        <v>42305.670914351853</v>
      </c>
      <c r="U4041" s="17">
        <f>(((Table1[[#This Row],[deadline]]/60)/60)/24)+DATE(1970,1,1)</f>
        <v>42339.249305555553</v>
      </c>
    </row>
    <row r="4042" spans="1:21">
      <c r="A4042">
        <v>4040</v>
      </c>
      <c r="B4042" s="3" t="s">
        <v>4036</v>
      </c>
      <c r="C4042" s="3" t="s">
        <v>8144</v>
      </c>
      <c r="D4042" t="str" cm="1">
        <f t="array" ref="D404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42">
        <v>8000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 s="6">
        <f>Table1[[#This Row],[pledged]]/Table1[[#This Row],[goal]]</f>
        <v>0.3125</v>
      </c>
      <c r="Q4042" s="12">
        <f>Table1[[#This Row],[pledged]]/Table1[[#This Row],[backers_count]]</f>
        <v>1250</v>
      </c>
      <c r="R4042" t="s">
        <v>8317</v>
      </c>
      <c r="S4042" t="s">
        <v>8318</v>
      </c>
      <c r="T4042" s="17">
        <f>(((Table1[[#This Row],[launched_at]]/60)/60)/24)+DATE(1970,1,1)</f>
        <v>42144.231527777782</v>
      </c>
      <c r="U4042" s="17">
        <f>(((Table1[[#This Row],[deadline]]/60)/60)/24)+DATE(1970,1,1)</f>
        <v>42203.125</v>
      </c>
    </row>
    <row r="4043" spans="1:21">
      <c r="A4043">
        <v>4041</v>
      </c>
      <c r="B4043" s="3" t="s">
        <v>4037</v>
      </c>
      <c r="C4043" s="3" t="s">
        <v>8145</v>
      </c>
      <c r="D4043" t="str" cm="1">
        <f t="array" ref="D404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43">
        <v>5000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 s="6">
        <f>Table1[[#This Row],[pledged]]/Table1[[#This Row],[goal]]</f>
        <v>4.1999999999999997E-3</v>
      </c>
      <c r="Q4043" s="12">
        <f>Table1[[#This Row],[pledged]]/Table1[[#This Row],[backers_count]]</f>
        <v>10.5</v>
      </c>
      <c r="R4043" t="s">
        <v>8317</v>
      </c>
      <c r="S4043" t="s">
        <v>8318</v>
      </c>
      <c r="T4043" s="17">
        <f>(((Table1[[#This Row],[launched_at]]/60)/60)/24)+DATE(1970,1,1)</f>
        <v>42559.474004629628</v>
      </c>
      <c r="U4043" s="17">
        <f>(((Table1[[#This Row],[deadline]]/60)/60)/24)+DATE(1970,1,1)</f>
        <v>42619.474004629628</v>
      </c>
    </row>
    <row r="4044" spans="1:21">
      <c r="A4044">
        <v>4042</v>
      </c>
      <c r="B4044" s="3" t="s">
        <v>4038</v>
      </c>
      <c r="C4044" s="3" t="s">
        <v>8146</v>
      </c>
      <c r="D4044" t="str" cm="1">
        <f t="array" ref="D404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044">
        <v>10000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 s="6">
        <f>Table1[[#This Row],[pledged]]/Table1[[#This Row],[goal]]</f>
        <v>2.0999999999999999E-3</v>
      </c>
      <c r="Q4044" s="12">
        <f>Table1[[#This Row],[pledged]]/Table1[[#This Row],[backers_count]]</f>
        <v>7</v>
      </c>
      <c r="R4044" t="s">
        <v>8317</v>
      </c>
      <c r="S4044" t="s">
        <v>8318</v>
      </c>
      <c r="T4044" s="17">
        <f>(((Table1[[#This Row],[launched_at]]/60)/60)/24)+DATE(1970,1,1)</f>
        <v>41995.084074074075</v>
      </c>
      <c r="U4044" s="17">
        <f>(((Table1[[#This Row],[deadline]]/60)/60)/24)+DATE(1970,1,1)</f>
        <v>42024.802777777775</v>
      </c>
    </row>
    <row r="4045" spans="1:21">
      <c r="A4045">
        <v>4043</v>
      </c>
      <c r="B4045" s="3" t="s">
        <v>4039</v>
      </c>
      <c r="C4045" s="3" t="s">
        <v>8147</v>
      </c>
      <c r="D4045" t="str" cm="1">
        <f t="array" ref="D404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045">
        <v>300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s="6">
        <f>Table1[[#This Row],[pledged]]/Table1[[#This Row],[goal]]</f>
        <v>0</v>
      </c>
      <c r="Q4045" s="12" t="e">
        <f>Table1[[#This Row],[pledged]]/Table1[[#This Row],[backers_count]]</f>
        <v>#DIV/0!</v>
      </c>
      <c r="R4045" t="s">
        <v>8317</v>
      </c>
      <c r="S4045" t="s">
        <v>8318</v>
      </c>
      <c r="T4045" s="17">
        <f>(((Table1[[#This Row],[launched_at]]/60)/60)/24)+DATE(1970,1,1)</f>
        <v>41948.957465277781</v>
      </c>
      <c r="U4045" s="17">
        <f>(((Table1[[#This Row],[deadline]]/60)/60)/24)+DATE(1970,1,1)</f>
        <v>41963.957465277781</v>
      </c>
    </row>
    <row r="4046" spans="1:21">
      <c r="A4046">
        <v>4044</v>
      </c>
      <c r="B4046" s="3" t="s">
        <v>4040</v>
      </c>
      <c r="C4046" s="3" t="s">
        <v>8148</v>
      </c>
      <c r="D4046" t="str" cm="1">
        <f t="array" ref="D404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046">
        <v>600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 s="6">
        <f>Table1[[#This Row],[pledged]]/Table1[[#This Row],[goal]]</f>
        <v>0.375</v>
      </c>
      <c r="Q4046" s="12">
        <f>Table1[[#This Row],[pledged]]/Table1[[#This Row],[backers_count]]</f>
        <v>56.25</v>
      </c>
      <c r="R4046" t="s">
        <v>8317</v>
      </c>
      <c r="S4046" t="s">
        <v>8318</v>
      </c>
      <c r="T4046" s="17">
        <f>(((Table1[[#This Row],[launched_at]]/60)/60)/24)+DATE(1970,1,1)</f>
        <v>42074.219699074078</v>
      </c>
      <c r="U4046" s="17">
        <f>(((Table1[[#This Row],[deadline]]/60)/60)/24)+DATE(1970,1,1)</f>
        <v>42104.208333333328</v>
      </c>
    </row>
    <row r="4047" spans="1:21">
      <c r="A4047">
        <v>4045</v>
      </c>
      <c r="B4047" s="3" t="s">
        <v>4041</v>
      </c>
      <c r="C4047" s="3" t="s">
        <v>8149</v>
      </c>
      <c r="D4047" t="str" cm="1">
        <f t="array" ref="D404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47">
        <v>5000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 s="6">
        <f>Table1[[#This Row],[pledged]]/Table1[[#This Row],[goal]]</f>
        <v>2.0000000000000001E-4</v>
      </c>
      <c r="Q4047" s="12">
        <f>Table1[[#This Row],[pledged]]/Table1[[#This Row],[backers_count]]</f>
        <v>1</v>
      </c>
      <c r="R4047" t="s">
        <v>8317</v>
      </c>
      <c r="S4047" t="s">
        <v>8318</v>
      </c>
      <c r="T4047" s="17">
        <f>(((Table1[[#This Row],[launched_at]]/60)/60)/24)+DATE(1970,1,1)</f>
        <v>41842.201261574075</v>
      </c>
      <c r="U4047" s="17">
        <f>(((Table1[[#This Row],[deadline]]/60)/60)/24)+DATE(1970,1,1)</f>
        <v>41872.201261574075</v>
      </c>
    </row>
    <row r="4048" spans="1:21">
      <c r="A4048">
        <v>4046</v>
      </c>
      <c r="B4048" s="3" t="s">
        <v>4042</v>
      </c>
      <c r="C4048" s="3" t="s">
        <v>8150</v>
      </c>
      <c r="D4048" t="str" cm="1">
        <f t="array" ref="D404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48">
        <v>5600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 s="6">
        <f>Table1[[#This Row],[pledged]]/Table1[[#This Row],[goal]]</f>
        <v>8.2142857142857142E-2</v>
      </c>
      <c r="Q4048" s="12">
        <f>Table1[[#This Row],[pledged]]/Table1[[#This Row],[backers_count]]</f>
        <v>38.333333333333336</v>
      </c>
      <c r="R4048" t="s">
        <v>8317</v>
      </c>
      <c r="S4048" t="s">
        <v>8318</v>
      </c>
      <c r="T4048" s="17">
        <f>(((Table1[[#This Row],[launched_at]]/60)/60)/24)+DATE(1970,1,1)</f>
        <v>41904.650578703702</v>
      </c>
      <c r="U4048" s="17">
        <f>(((Table1[[#This Row],[deadline]]/60)/60)/24)+DATE(1970,1,1)</f>
        <v>41934.650578703702</v>
      </c>
    </row>
    <row r="4049" spans="1:21">
      <c r="A4049">
        <v>4047</v>
      </c>
      <c r="B4049" s="3" t="s">
        <v>4043</v>
      </c>
      <c r="C4049" s="3" t="s">
        <v>8151</v>
      </c>
      <c r="D4049" t="str" cm="1">
        <f t="array" ref="D404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49">
        <v>5000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 s="6">
        <f>Table1[[#This Row],[pledged]]/Table1[[#This Row],[goal]]</f>
        <v>2.1999999999999999E-2</v>
      </c>
      <c r="Q4049" s="12">
        <f>Table1[[#This Row],[pledged]]/Table1[[#This Row],[backers_count]]</f>
        <v>27.5</v>
      </c>
      <c r="R4049" t="s">
        <v>8317</v>
      </c>
      <c r="S4049" t="s">
        <v>8318</v>
      </c>
      <c r="T4049" s="17">
        <f>(((Table1[[#This Row],[launched_at]]/60)/60)/24)+DATE(1970,1,1)</f>
        <v>41991.022488425922</v>
      </c>
      <c r="U4049" s="17">
        <f>(((Table1[[#This Row],[deadline]]/60)/60)/24)+DATE(1970,1,1)</f>
        <v>42015.041666666672</v>
      </c>
    </row>
    <row r="4050" spans="1:21">
      <c r="A4050">
        <v>4048</v>
      </c>
      <c r="B4050" s="3" t="s">
        <v>4044</v>
      </c>
      <c r="C4050" s="3" t="s">
        <v>8152</v>
      </c>
      <c r="D4050" t="str" cm="1">
        <f t="array" ref="D405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4050">
        <v>17000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 s="6">
        <f>Table1[[#This Row],[pledged]]/Table1[[#This Row],[goal]]</f>
        <v>0.17652941176470588</v>
      </c>
      <c r="Q4050" s="12">
        <f>Table1[[#This Row],[pledged]]/Table1[[#This Row],[backers_count]]</f>
        <v>32.978021978021978</v>
      </c>
      <c r="R4050" t="s">
        <v>8317</v>
      </c>
      <c r="S4050" t="s">
        <v>8318</v>
      </c>
      <c r="T4050" s="17">
        <f>(((Table1[[#This Row],[launched_at]]/60)/60)/24)+DATE(1970,1,1)</f>
        <v>42436.509108796294</v>
      </c>
      <c r="U4050" s="17">
        <f>(((Table1[[#This Row],[deadline]]/60)/60)/24)+DATE(1970,1,1)</f>
        <v>42471.467442129629</v>
      </c>
    </row>
    <row r="4051" spans="1:21">
      <c r="A4051">
        <v>4049</v>
      </c>
      <c r="B4051" s="3" t="s">
        <v>4045</v>
      </c>
      <c r="C4051" s="3" t="s">
        <v>8153</v>
      </c>
      <c r="D4051" t="str" cm="1">
        <f t="array" ref="D405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4051">
        <v>20000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 s="6">
        <f>Table1[[#This Row],[pledged]]/Table1[[#This Row],[goal]]</f>
        <v>8.0000000000000004E-4</v>
      </c>
      <c r="Q4051" s="12">
        <f>Table1[[#This Row],[pledged]]/Table1[[#This Row],[backers_count]]</f>
        <v>16</v>
      </c>
      <c r="R4051" t="s">
        <v>8317</v>
      </c>
      <c r="S4051" t="s">
        <v>8318</v>
      </c>
      <c r="T4051" s="17">
        <f>(((Table1[[#This Row],[launched_at]]/60)/60)/24)+DATE(1970,1,1)</f>
        <v>42169.958506944444</v>
      </c>
      <c r="U4051" s="17">
        <f>(((Table1[[#This Row],[deadline]]/60)/60)/24)+DATE(1970,1,1)</f>
        <v>42199.958506944444</v>
      </c>
    </row>
    <row r="4052" spans="1:21">
      <c r="A4052">
        <v>4050</v>
      </c>
      <c r="B4052" s="3" t="s">
        <v>4046</v>
      </c>
      <c r="C4052" s="3" t="s">
        <v>8154</v>
      </c>
      <c r="D4052" t="str" cm="1">
        <f t="array" ref="D405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52">
        <v>1500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 s="6">
        <f>Table1[[#This Row],[pledged]]/Table1[[#This Row],[goal]]</f>
        <v>6.6666666666666664E-4</v>
      </c>
      <c r="Q4052" s="12">
        <f>Table1[[#This Row],[pledged]]/Table1[[#This Row],[backers_count]]</f>
        <v>1</v>
      </c>
      <c r="R4052" t="s">
        <v>8317</v>
      </c>
      <c r="S4052" t="s">
        <v>8318</v>
      </c>
      <c r="T4052" s="17">
        <f>(((Table1[[#This Row],[launched_at]]/60)/60)/24)+DATE(1970,1,1)</f>
        <v>41905.636469907404</v>
      </c>
      <c r="U4052" s="17">
        <f>(((Table1[[#This Row],[deadline]]/60)/60)/24)+DATE(1970,1,1)</f>
        <v>41935.636469907404</v>
      </c>
    </row>
    <row r="4053" spans="1:21">
      <c r="A4053">
        <v>4051</v>
      </c>
      <c r="B4053" s="3" t="s">
        <v>4047</v>
      </c>
      <c r="C4053" s="3" t="s">
        <v>8155</v>
      </c>
      <c r="D4053" t="str" cm="1">
        <f t="array" ref="D405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053">
        <v>500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s="6">
        <f>Table1[[#This Row],[pledged]]/Table1[[#This Row],[goal]]</f>
        <v>0</v>
      </c>
      <c r="Q4053" s="12" t="e">
        <f>Table1[[#This Row],[pledged]]/Table1[[#This Row],[backers_count]]</f>
        <v>#DIV/0!</v>
      </c>
      <c r="R4053" t="s">
        <v>8317</v>
      </c>
      <c r="S4053" t="s">
        <v>8318</v>
      </c>
      <c r="T4053" s="17">
        <f>(((Table1[[#This Row],[launched_at]]/60)/60)/24)+DATE(1970,1,1)</f>
        <v>41761.810150462967</v>
      </c>
      <c r="U4053" s="17">
        <f>(((Table1[[#This Row],[deadline]]/60)/60)/24)+DATE(1970,1,1)</f>
        <v>41768.286805555559</v>
      </c>
    </row>
    <row r="4054" spans="1:21" ht="28.8">
      <c r="A4054">
        <v>4052</v>
      </c>
      <c r="B4054" s="3" t="s">
        <v>4048</v>
      </c>
      <c r="C4054" s="3" t="s">
        <v>8156</v>
      </c>
      <c r="D4054" t="str" cm="1">
        <f t="array" ref="D405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54">
        <v>3000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 s="6">
        <f>Table1[[#This Row],[pledged]]/Table1[[#This Row],[goal]]</f>
        <v>0.37533333333333335</v>
      </c>
      <c r="Q4054" s="12">
        <f>Table1[[#This Row],[pledged]]/Table1[[#This Row],[backers_count]]</f>
        <v>86.615384615384613</v>
      </c>
      <c r="R4054" t="s">
        <v>8317</v>
      </c>
      <c r="S4054" t="s">
        <v>8318</v>
      </c>
      <c r="T4054" s="17">
        <f>(((Table1[[#This Row],[launched_at]]/60)/60)/24)+DATE(1970,1,1)</f>
        <v>41865.878657407404</v>
      </c>
      <c r="U4054" s="17">
        <f>(((Table1[[#This Row],[deadline]]/60)/60)/24)+DATE(1970,1,1)</f>
        <v>41925.878657407404</v>
      </c>
    </row>
    <row r="4055" spans="1:21">
      <c r="A4055">
        <v>4053</v>
      </c>
      <c r="B4055" s="3" t="s">
        <v>4049</v>
      </c>
      <c r="C4055" s="3" t="s">
        <v>8157</v>
      </c>
      <c r="D4055" t="str" cm="1">
        <f t="array" ref="D405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055">
        <v>500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 s="6">
        <f>Table1[[#This Row],[pledged]]/Table1[[#This Row],[goal]]</f>
        <v>0.22</v>
      </c>
      <c r="Q4055" s="12">
        <f>Table1[[#This Row],[pledged]]/Table1[[#This Row],[backers_count]]</f>
        <v>55</v>
      </c>
      <c r="R4055" t="s">
        <v>8317</v>
      </c>
      <c r="S4055" t="s">
        <v>8318</v>
      </c>
      <c r="T4055" s="17">
        <f>(((Table1[[#This Row],[launched_at]]/60)/60)/24)+DATE(1970,1,1)</f>
        <v>41928.690138888887</v>
      </c>
      <c r="U4055" s="17">
        <f>(((Table1[[#This Row],[deadline]]/60)/60)/24)+DATE(1970,1,1)</f>
        <v>41958.833333333328</v>
      </c>
    </row>
    <row r="4056" spans="1:21">
      <c r="A4056">
        <v>4054</v>
      </c>
      <c r="B4056" s="3" t="s">
        <v>4050</v>
      </c>
      <c r="C4056" s="3" t="s">
        <v>8158</v>
      </c>
      <c r="D4056" t="str" cm="1">
        <f t="array" ref="D405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56">
        <v>8880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s="6">
        <f>Table1[[#This Row],[pledged]]/Table1[[#This Row],[goal]]</f>
        <v>0</v>
      </c>
      <c r="Q4056" s="12" t="e">
        <f>Table1[[#This Row],[pledged]]/Table1[[#This Row],[backers_count]]</f>
        <v>#DIV/0!</v>
      </c>
      <c r="R4056" t="s">
        <v>8317</v>
      </c>
      <c r="S4056" t="s">
        <v>8318</v>
      </c>
      <c r="T4056" s="17">
        <f>(((Table1[[#This Row],[launched_at]]/60)/60)/24)+DATE(1970,1,1)</f>
        <v>42613.841261574074</v>
      </c>
      <c r="U4056" s="17">
        <f>(((Table1[[#This Row],[deadline]]/60)/60)/24)+DATE(1970,1,1)</f>
        <v>42644.166666666672</v>
      </c>
    </row>
    <row r="4057" spans="1:21">
      <c r="A4057">
        <v>4055</v>
      </c>
      <c r="B4057" s="3" t="s">
        <v>4051</v>
      </c>
      <c r="C4057" s="3" t="s">
        <v>8159</v>
      </c>
      <c r="D4057" t="str" cm="1">
        <f t="array" ref="D405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57">
        <v>5000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 s="6">
        <f>Table1[[#This Row],[pledged]]/Table1[[#This Row],[goal]]</f>
        <v>0.1762</v>
      </c>
      <c r="Q4057" s="12">
        <f>Table1[[#This Row],[pledged]]/Table1[[#This Row],[backers_count]]</f>
        <v>41.952380952380949</v>
      </c>
      <c r="R4057" t="s">
        <v>8317</v>
      </c>
      <c r="S4057" t="s">
        <v>8318</v>
      </c>
      <c r="T4057" s="17">
        <f>(((Table1[[#This Row],[launched_at]]/60)/60)/24)+DATE(1970,1,1)</f>
        <v>41779.648506944446</v>
      </c>
      <c r="U4057" s="17">
        <f>(((Table1[[#This Row],[deadline]]/60)/60)/24)+DATE(1970,1,1)</f>
        <v>41809.648506944446</v>
      </c>
    </row>
    <row r="4058" spans="1:21">
      <c r="A4058">
        <v>4056</v>
      </c>
      <c r="B4058" s="3" t="s">
        <v>4052</v>
      </c>
      <c r="C4058" s="3" t="s">
        <v>8160</v>
      </c>
      <c r="D4058" t="str" cm="1">
        <f t="array" ref="D405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58">
        <v>1500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 s="6">
        <f>Table1[[#This Row],[pledged]]/Table1[[#This Row],[goal]]</f>
        <v>0.53</v>
      </c>
      <c r="Q4058" s="12">
        <f>Table1[[#This Row],[pledged]]/Table1[[#This Row],[backers_count]]</f>
        <v>88.333333333333329</v>
      </c>
      <c r="R4058" t="s">
        <v>8317</v>
      </c>
      <c r="S4058" t="s">
        <v>8318</v>
      </c>
      <c r="T4058" s="17">
        <f>(((Table1[[#This Row],[launched_at]]/60)/60)/24)+DATE(1970,1,1)</f>
        <v>42534.933321759265</v>
      </c>
      <c r="U4058" s="17">
        <f>(((Table1[[#This Row],[deadline]]/60)/60)/24)+DATE(1970,1,1)</f>
        <v>42554.832638888889</v>
      </c>
    </row>
    <row r="4059" spans="1:21">
      <c r="A4059">
        <v>4057</v>
      </c>
      <c r="B4059" s="3" t="s">
        <v>4053</v>
      </c>
      <c r="C4059" s="3" t="s">
        <v>8161</v>
      </c>
      <c r="D4059" t="str" cm="1">
        <f t="array" ref="D405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59">
        <v>3500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 s="6">
        <f>Table1[[#This Row],[pledged]]/Table1[[#This Row],[goal]]</f>
        <v>0.22142857142857142</v>
      </c>
      <c r="Q4059" s="12">
        <f>Table1[[#This Row],[pledged]]/Table1[[#This Row],[backers_count]]</f>
        <v>129.16666666666666</v>
      </c>
      <c r="R4059" t="s">
        <v>8317</v>
      </c>
      <c r="S4059" t="s">
        <v>8318</v>
      </c>
      <c r="T4059" s="17">
        <f>(((Table1[[#This Row],[launched_at]]/60)/60)/24)+DATE(1970,1,1)</f>
        <v>42310.968518518523</v>
      </c>
      <c r="U4059" s="17">
        <f>(((Table1[[#This Row],[deadline]]/60)/60)/24)+DATE(1970,1,1)</f>
        <v>42333.958333333328</v>
      </c>
    </row>
    <row r="4060" spans="1:21">
      <c r="A4060">
        <v>4058</v>
      </c>
      <c r="B4060" s="3" t="s">
        <v>4054</v>
      </c>
      <c r="C4060" s="3" t="s">
        <v>8162</v>
      </c>
      <c r="D4060" t="str" cm="1">
        <f t="array" ref="D406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60">
        <v>3750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 s="6">
        <f>Table1[[#This Row],[pledged]]/Table1[[#This Row],[goal]]</f>
        <v>2.5333333333333333E-2</v>
      </c>
      <c r="Q4060" s="12">
        <f>Table1[[#This Row],[pledged]]/Table1[[#This Row],[backers_count]]</f>
        <v>23.75</v>
      </c>
      <c r="R4060" t="s">
        <v>8317</v>
      </c>
      <c r="S4060" t="s">
        <v>8318</v>
      </c>
      <c r="T4060" s="17">
        <f>(((Table1[[#This Row],[launched_at]]/60)/60)/24)+DATE(1970,1,1)</f>
        <v>42446.060694444444</v>
      </c>
      <c r="U4060" s="17">
        <f>(((Table1[[#This Row],[deadline]]/60)/60)/24)+DATE(1970,1,1)</f>
        <v>42461.165972222225</v>
      </c>
    </row>
    <row r="4061" spans="1:21">
      <c r="A4061">
        <v>4059</v>
      </c>
      <c r="B4061" s="3" t="s">
        <v>4055</v>
      </c>
      <c r="C4061" s="3" t="s">
        <v>8163</v>
      </c>
      <c r="D4061" t="str" cm="1">
        <f t="array" ref="D406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061">
        <v>10000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 s="6">
        <f>Table1[[#This Row],[pledged]]/Table1[[#This Row],[goal]]</f>
        <v>2.5000000000000001E-2</v>
      </c>
      <c r="Q4061" s="12">
        <f>Table1[[#This Row],[pledged]]/Table1[[#This Row],[backers_count]]</f>
        <v>35.714285714285715</v>
      </c>
      <c r="R4061" t="s">
        <v>8317</v>
      </c>
      <c r="S4061" t="s">
        <v>8318</v>
      </c>
      <c r="T4061" s="17">
        <f>(((Table1[[#This Row],[launched_at]]/60)/60)/24)+DATE(1970,1,1)</f>
        <v>41866.640648148146</v>
      </c>
      <c r="U4061" s="17">
        <f>(((Table1[[#This Row],[deadline]]/60)/60)/24)+DATE(1970,1,1)</f>
        <v>41898.125</v>
      </c>
    </row>
    <row r="4062" spans="1:21">
      <c r="A4062">
        <v>4060</v>
      </c>
      <c r="B4062" s="3" t="s">
        <v>4056</v>
      </c>
      <c r="C4062" s="3" t="s">
        <v>8164</v>
      </c>
      <c r="D4062" t="str" cm="1">
        <f t="array" ref="D406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062">
        <v>10000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 s="6">
        <f>Table1[[#This Row],[pledged]]/Table1[[#This Row],[goal]]</f>
        <v>2.8500000000000001E-2</v>
      </c>
      <c r="Q4062" s="12">
        <f>Table1[[#This Row],[pledged]]/Table1[[#This Row],[backers_count]]</f>
        <v>57</v>
      </c>
      <c r="R4062" t="s">
        <v>8317</v>
      </c>
      <c r="S4062" t="s">
        <v>8318</v>
      </c>
      <c r="T4062" s="17">
        <f>(((Table1[[#This Row],[launched_at]]/60)/60)/24)+DATE(1970,1,1)</f>
        <v>41779.695092592592</v>
      </c>
      <c r="U4062" s="17">
        <f>(((Table1[[#This Row],[deadline]]/60)/60)/24)+DATE(1970,1,1)</f>
        <v>41813.666666666664</v>
      </c>
    </row>
    <row r="4063" spans="1:21">
      <c r="A4063">
        <v>4061</v>
      </c>
      <c r="B4063" s="3" t="s">
        <v>4057</v>
      </c>
      <c r="C4063" s="3" t="s">
        <v>8165</v>
      </c>
      <c r="D4063" t="str" cm="1">
        <f t="array" ref="D406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063">
        <v>525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s="6">
        <f>Table1[[#This Row],[pledged]]/Table1[[#This Row],[goal]]</f>
        <v>0</v>
      </c>
      <c r="Q4063" s="12" t="e">
        <f>Table1[[#This Row],[pledged]]/Table1[[#This Row],[backers_count]]</f>
        <v>#DIV/0!</v>
      </c>
      <c r="R4063" t="s">
        <v>8317</v>
      </c>
      <c r="S4063" t="s">
        <v>8318</v>
      </c>
      <c r="T4063" s="17">
        <f>(((Table1[[#This Row],[launched_at]]/60)/60)/24)+DATE(1970,1,1)</f>
        <v>42421.141469907408</v>
      </c>
      <c r="U4063" s="17">
        <f>(((Table1[[#This Row],[deadline]]/60)/60)/24)+DATE(1970,1,1)</f>
        <v>42481.099803240737</v>
      </c>
    </row>
    <row r="4064" spans="1:21">
      <c r="A4064">
        <v>4062</v>
      </c>
      <c r="B4064" s="3" t="s">
        <v>4058</v>
      </c>
      <c r="C4064" s="3" t="s">
        <v>8166</v>
      </c>
      <c r="D4064" t="str" cm="1">
        <f t="array" ref="D406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4064">
        <v>20000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 s="6">
        <f>Table1[[#This Row],[pledged]]/Table1[[#This Row],[goal]]</f>
        <v>2.4500000000000001E-2</v>
      </c>
      <c r="Q4064" s="12">
        <f>Table1[[#This Row],[pledged]]/Table1[[#This Row],[backers_count]]</f>
        <v>163.33333333333334</v>
      </c>
      <c r="R4064" t="s">
        <v>8317</v>
      </c>
      <c r="S4064" t="s">
        <v>8318</v>
      </c>
      <c r="T4064" s="17">
        <f>(((Table1[[#This Row],[launched_at]]/60)/60)/24)+DATE(1970,1,1)</f>
        <v>42523.739212962959</v>
      </c>
      <c r="U4064" s="17">
        <f>(((Table1[[#This Row],[deadline]]/60)/60)/24)+DATE(1970,1,1)</f>
        <v>42553.739212962959</v>
      </c>
    </row>
    <row r="4065" spans="1:21">
      <c r="A4065">
        <v>4063</v>
      </c>
      <c r="B4065" s="3" t="s">
        <v>4059</v>
      </c>
      <c r="C4065" s="3" t="s">
        <v>8167</v>
      </c>
      <c r="D4065" t="str" cm="1">
        <f t="array" ref="D406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65">
        <v>9500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 s="6">
        <f>Table1[[#This Row],[pledged]]/Table1[[#This Row],[goal]]</f>
        <v>1.4210526315789474E-2</v>
      </c>
      <c r="Q4065" s="12">
        <f>Table1[[#This Row],[pledged]]/Table1[[#This Row],[backers_count]]</f>
        <v>15</v>
      </c>
      <c r="R4065" t="s">
        <v>8317</v>
      </c>
      <c r="S4065" t="s">
        <v>8318</v>
      </c>
      <c r="T4065" s="17">
        <f>(((Table1[[#This Row],[launched_at]]/60)/60)/24)+DATE(1970,1,1)</f>
        <v>41787.681527777779</v>
      </c>
      <c r="U4065" s="17">
        <f>(((Table1[[#This Row],[deadline]]/60)/60)/24)+DATE(1970,1,1)</f>
        <v>41817.681527777779</v>
      </c>
    </row>
    <row r="4066" spans="1:21">
      <c r="A4066">
        <v>4064</v>
      </c>
      <c r="B4066" s="3" t="s">
        <v>4060</v>
      </c>
      <c r="C4066" s="3" t="s">
        <v>8168</v>
      </c>
      <c r="D4066" t="str" cm="1">
        <f t="array" ref="D406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66">
        <v>2000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 s="6">
        <f>Table1[[#This Row],[pledged]]/Table1[[#This Row],[goal]]</f>
        <v>0.1925</v>
      </c>
      <c r="Q4066" s="12">
        <f>Table1[[#This Row],[pledged]]/Table1[[#This Row],[backers_count]]</f>
        <v>64.166666666666671</v>
      </c>
      <c r="R4066" t="s">
        <v>8317</v>
      </c>
      <c r="S4066" t="s">
        <v>8318</v>
      </c>
      <c r="T4066" s="17">
        <f>(((Table1[[#This Row],[launched_at]]/60)/60)/24)+DATE(1970,1,1)</f>
        <v>42093.588263888887</v>
      </c>
      <c r="U4066" s="17">
        <f>(((Table1[[#This Row],[deadline]]/60)/60)/24)+DATE(1970,1,1)</f>
        <v>42123.588263888887</v>
      </c>
    </row>
    <row r="4067" spans="1:21">
      <c r="A4067">
        <v>4065</v>
      </c>
      <c r="B4067" s="3" t="s">
        <v>4061</v>
      </c>
      <c r="C4067" s="3" t="s">
        <v>8169</v>
      </c>
      <c r="D4067" t="str" cm="1">
        <f t="array" ref="D406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67">
        <v>4000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 s="6">
        <f>Table1[[#This Row],[pledged]]/Table1[[#This Row],[goal]]</f>
        <v>6.7499999999999999E-3</v>
      </c>
      <c r="Q4067" s="12">
        <f>Table1[[#This Row],[pledged]]/Table1[[#This Row],[backers_count]]</f>
        <v>6.75</v>
      </c>
      <c r="R4067" t="s">
        <v>8317</v>
      </c>
      <c r="S4067" t="s">
        <v>8318</v>
      </c>
      <c r="T4067" s="17">
        <f>(((Table1[[#This Row],[launched_at]]/60)/60)/24)+DATE(1970,1,1)</f>
        <v>41833.951516203706</v>
      </c>
      <c r="U4067" s="17">
        <f>(((Table1[[#This Row],[deadline]]/60)/60)/24)+DATE(1970,1,1)</f>
        <v>41863.951516203706</v>
      </c>
    </row>
    <row r="4068" spans="1:21">
      <c r="A4068">
        <v>4066</v>
      </c>
      <c r="B4068" s="3" t="s">
        <v>4062</v>
      </c>
      <c r="C4068" s="3" t="s">
        <v>8170</v>
      </c>
      <c r="D4068" t="str" cm="1">
        <f t="array" ref="D406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4068">
        <v>15000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 s="6">
        <f>Table1[[#This Row],[pledged]]/Table1[[#This Row],[goal]]</f>
        <v>1.6666666666666668E-3</v>
      </c>
      <c r="Q4068" s="12">
        <f>Table1[[#This Row],[pledged]]/Table1[[#This Row],[backers_count]]</f>
        <v>25</v>
      </c>
      <c r="R4068" t="s">
        <v>8317</v>
      </c>
      <c r="S4068" t="s">
        <v>8318</v>
      </c>
      <c r="T4068" s="17">
        <f>(((Table1[[#This Row],[launched_at]]/60)/60)/24)+DATE(1970,1,1)</f>
        <v>42479.039212962962</v>
      </c>
      <c r="U4068" s="17">
        <f>(((Table1[[#This Row],[deadline]]/60)/60)/24)+DATE(1970,1,1)</f>
        <v>42509.039212962962</v>
      </c>
    </row>
    <row r="4069" spans="1:21">
      <c r="A4069">
        <v>4067</v>
      </c>
      <c r="B4069" s="3" t="s">
        <v>4063</v>
      </c>
      <c r="C4069" s="3" t="s">
        <v>7998</v>
      </c>
      <c r="D4069" t="str" cm="1">
        <f t="array" ref="D406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69">
        <v>5000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 s="6">
        <f>Table1[[#This Row],[pledged]]/Table1[[#This Row],[goal]]</f>
        <v>0.60899999999999999</v>
      </c>
      <c r="Q4069" s="12">
        <f>Table1[[#This Row],[pledged]]/Table1[[#This Row],[backers_count]]</f>
        <v>179.11764705882354</v>
      </c>
      <c r="R4069" t="s">
        <v>8317</v>
      </c>
      <c r="S4069" t="s">
        <v>8318</v>
      </c>
      <c r="T4069" s="17">
        <f>(((Table1[[#This Row],[launched_at]]/60)/60)/24)+DATE(1970,1,1)</f>
        <v>42235.117476851854</v>
      </c>
      <c r="U4069" s="17">
        <f>(((Table1[[#This Row],[deadline]]/60)/60)/24)+DATE(1970,1,1)</f>
        <v>42275.117476851854</v>
      </c>
    </row>
    <row r="4070" spans="1:21">
      <c r="A4070">
        <v>4068</v>
      </c>
      <c r="B4070" s="3" t="s">
        <v>4064</v>
      </c>
      <c r="C4070" s="3" t="s">
        <v>8171</v>
      </c>
      <c r="D4070" t="str" cm="1">
        <f t="array" ref="D407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70">
        <v>3495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 s="6">
        <f>Table1[[#This Row],[pledged]]/Table1[[#This Row],[goal]]</f>
        <v>0.01</v>
      </c>
      <c r="Q4070" s="12">
        <f>Table1[[#This Row],[pledged]]/Table1[[#This Row],[backers_count]]</f>
        <v>34.950000000000003</v>
      </c>
      <c r="R4070" t="s">
        <v>8317</v>
      </c>
      <c r="S4070" t="s">
        <v>8318</v>
      </c>
      <c r="T4070" s="17">
        <f>(((Table1[[#This Row],[launched_at]]/60)/60)/24)+DATE(1970,1,1)</f>
        <v>42718.963599537034</v>
      </c>
      <c r="U4070" s="17">
        <f>(((Table1[[#This Row],[deadline]]/60)/60)/24)+DATE(1970,1,1)</f>
        <v>42748.961805555555</v>
      </c>
    </row>
    <row r="4071" spans="1:21">
      <c r="A4071">
        <v>4069</v>
      </c>
      <c r="B4071" s="3" t="s">
        <v>4065</v>
      </c>
      <c r="C4071" s="3" t="s">
        <v>8172</v>
      </c>
      <c r="D4071" t="str" cm="1">
        <f t="array" ref="D407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71">
        <v>1250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 s="6">
        <f>Table1[[#This Row],[pledged]]/Table1[[#This Row],[goal]]</f>
        <v>0.34399999999999997</v>
      </c>
      <c r="Q4071" s="12">
        <f>Table1[[#This Row],[pledged]]/Table1[[#This Row],[backers_count]]</f>
        <v>33.07692307692308</v>
      </c>
      <c r="R4071" t="s">
        <v>8317</v>
      </c>
      <c r="S4071" t="s">
        <v>8318</v>
      </c>
      <c r="T4071" s="17">
        <f>(((Table1[[#This Row],[launched_at]]/60)/60)/24)+DATE(1970,1,1)</f>
        <v>42022.661527777775</v>
      </c>
      <c r="U4071" s="17">
        <f>(((Table1[[#This Row],[deadline]]/60)/60)/24)+DATE(1970,1,1)</f>
        <v>42063.5</v>
      </c>
    </row>
    <row r="4072" spans="1:21">
      <c r="A4072">
        <v>4070</v>
      </c>
      <c r="B4072" s="3" t="s">
        <v>4066</v>
      </c>
      <c r="C4072" s="3" t="s">
        <v>8173</v>
      </c>
      <c r="D4072" t="str" cm="1">
        <f t="array" ref="D407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72">
        <v>1000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 s="6">
        <f>Table1[[#This Row],[pledged]]/Table1[[#This Row],[goal]]</f>
        <v>0.16500000000000001</v>
      </c>
      <c r="Q4072" s="12">
        <f>Table1[[#This Row],[pledged]]/Table1[[#This Row],[backers_count]]</f>
        <v>27.5</v>
      </c>
      <c r="R4072" t="s">
        <v>8317</v>
      </c>
      <c r="S4072" t="s">
        <v>8318</v>
      </c>
      <c r="T4072" s="17">
        <f>(((Table1[[#This Row],[launched_at]]/60)/60)/24)+DATE(1970,1,1)</f>
        <v>42031.666898148149</v>
      </c>
      <c r="U4072" s="17">
        <f>(((Table1[[#This Row],[deadline]]/60)/60)/24)+DATE(1970,1,1)</f>
        <v>42064.125</v>
      </c>
    </row>
    <row r="4073" spans="1:21">
      <c r="A4073">
        <v>4071</v>
      </c>
      <c r="B4073" s="3" t="s">
        <v>4067</v>
      </c>
      <c r="C4073" s="3" t="s">
        <v>8174</v>
      </c>
      <c r="D4073" t="str" cm="1">
        <f t="array" ref="D407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20000 to 24999</v>
      </c>
      <c r="E4073">
        <v>20000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s="6">
        <f>Table1[[#This Row],[pledged]]/Table1[[#This Row],[goal]]</f>
        <v>0</v>
      </c>
      <c r="Q4073" s="12" t="e">
        <f>Table1[[#This Row],[pledged]]/Table1[[#This Row],[backers_count]]</f>
        <v>#DIV/0!</v>
      </c>
      <c r="R4073" t="s">
        <v>8317</v>
      </c>
      <c r="S4073" t="s">
        <v>8318</v>
      </c>
      <c r="T4073" s="17">
        <f>(((Table1[[#This Row],[launched_at]]/60)/60)/24)+DATE(1970,1,1)</f>
        <v>42700.804756944446</v>
      </c>
      <c r="U4073" s="17">
        <f>(((Table1[[#This Row],[deadline]]/60)/60)/24)+DATE(1970,1,1)</f>
        <v>42730.804756944446</v>
      </c>
    </row>
    <row r="4074" spans="1:21">
      <c r="A4074">
        <v>4072</v>
      </c>
      <c r="B4074" s="3" t="s">
        <v>4068</v>
      </c>
      <c r="C4074" s="3" t="s">
        <v>8175</v>
      </c>
      <c r="D4074" t="str" cm="1">
        <f t="array" ref="D407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74">
        <v>1000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 s="6">
        <f>Table1[[#This Row],[pledged]]/Table1[[#This Row],[goal]]</f>
        <v>4.0000000000000001E-3</v>
      </c>
      <c r="Q4074" s="12">
        <f>Table1[[#This Row],[pledged]]/Table1[[#This Row],[backers_count]]</f>
        <v>2</v>
      </c>
      <c r="R4074" t="s">
        <v>8317</v>
      </c>
      <c r="S4074" t="s">
        <v>8318</v>
      </c>
      <c r="T4074" s="17">
        <f>(((Table1[[#This Row],[launched_at]]/60)/60)/24)+DATE(1970,1,1)</f>
        <v>41812.77443287037</v>
      </c>
      <c r="U4074" s="17">
        <f>(((Table1[[#This Row],[deadline]]/60)/60)/24)+DATE(1970,1,1)</f>
        <v>41872.77443287037</v>
      </c>
    </row>
    <row r="4075" spans="1:21">
      <c r="A4075">
        <v>4073</v>
      </c>
      <c r="B4075" s="3" t="s">
        <v>4069</v>
      </c>
      <c r="C4075" s="3" t="s">
        <v>8176</v>
      </c>
      <c r="D4075" t="str" cm="1">
        <f t="array" ref="D407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75">
        <v>3500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 s="6">
        <f>Table1[[#This Row],[pledged]]/Table1[[#This Row],[goal]]</f>
        <v>1.0571428571428572E-2</v>
      </c>
      <c r="Q4075" s="12">
        <f>Table1[[#This Row],[pledged]]/Table1[[#This Row],[backers_count]]</f>
        <v>18.5</v>
      </c>
      <c r="R4075" t="s">
        <v>8317</v>
      </c>
      <c r="S4075" t="s">
        <v>8318</v>
      </c>
      <c r="T4075" s="17">
        <f>(((Table1[[#This Row],[launched_at]]/60)/60)/24)+DATE(1970,1,1)</f>
        <v>42078.34520833334</v>
      </c>
      <c r="U4075" s="17">
        <f>(((Table1[[#This Row],[deadline]]/60)/60)/24)+DATE(1970,1,1)</f>
        <v>42133.166666666672</v>
      </c>
    </row>
    <row r="4076" spans="1:21">
      <c r="A4076">
        <v>4074</v>
      </c>
      <c r="B4076" s="3" t="s">
        <v>4070</v>
      </c>
      <c r="C4076" s="3" t="s">
        <v>8177</v>
      </c>
      <c r="D4076" t="str" cm="1">
        <f t="array" ref="D407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76">
        <v>2750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 s="6">
        <f>Table1[[#This Row],[pledged]]/Table1[[#This Row],[goal]]</f>
        <v>0.26727272727272727</v>
      </c>
      <c r="Q4076" s="12">
        <f>Table1[[#This Row],[pledged]]/Table1[[#This Row],[backers_count]]</f>
        <v>35</v>
      </c>
      <c r="R4076" t="s">
        <v>8317</v>
      </c>
      <c r="S4076" t="s">
        <v>8318</v>
      </c>
      <c r="T4076" s="17">
        <f>(((Table1[[#This Row],[launched_at]]/60)/60)/24)+DATE(1970,1,1)</f>
        <v>42283.552951388891</v>
      </c>
      <c r="U4076" s="17">
        <f>(((Table1[[#This Row],[deadline]]/60)/60)/24)+DATE(1970,1,1)</f>
        <v>42313.594618055555</v>
      </c>
    </row>
    <row r="4077" spans="1:21">
      <c r="A4077">
        <v>4075</v>
      </c>
      <c r="B4077" s="3" t="s">
        <v>4071</v>
      </c>
      <c r="C4077" s="3" t="s">
        <v>8178</v>
      </c>
      <c r="D4077" t="str" cm="1">
        <f t="array" ref="D407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77">
        <v>2000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 s="6">
        <f>Table1[[#This Row],[pledged]]/Table1[[#This Row],[goal]]</f>
        <v>0.28799999999999998</v>
      </c>
      <c r="Q4077" s="12">
        <f>Table1[[#This Row],[pledged]]/Table1[[#This Row],[backers_count]]</f>
        <v>44.307692307692307</v>
      </c>
      <c r="R4077" t="s">
        <v>8317</v>
      </c>
      <c r="S4077" t="s">
        <v>8318</v>
      </c>
      <c r="T4077" s="17">
        <f>(((Table1[[#This Row],[launched_at]]/60)/60)/24)+DATE(1970,1,1)</f>
        <v>41779.045937499999</v>
      </c>
      <c r="U4077" s="17">
        <f>(((Table1[[#This Row],[deadline]]/60)/60)/24)+DATE(1970,1,1)</f>
        <v>41820.727777777778</v>
      </c>
    </row>
    <row r="4078" spans="1:21">
      <c r="A4078">
        <v>4076</v>
      </c>
      <c r="B4078" s="3" t="s">
        <v>4072</v>
      </c>
      <c r="C4078" s="3" t="s">
        <v>8179</v>
      </c>
      <c r="D4078" t="str" cm="1">
        <f t="array" ref="D407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078">
        <v>700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s="6">
        <f>Table1[[#This Row],[pledged]]/Table1[[#This Row],[goal]]</f>
        <v>0</v>
      </c>
      <c r="Q4078" s="12" t="e">
        <f>Table1[[#This Row],[pledged]]/Table1[[#This Row],[backers_count]]</f>
        <v>#DIV/0!</v>
      </c>
      <c r="R4078" t="s">
        <v>8317</v>
      </c>
      <c r="S4078" t="s">
        <v>8318</v>
      </c>
      <c r="T4078" s="17">
        <f>(((Table1[[#This Row],[launched_at]]/60)/60)/24)+DATE(1970,1,1)</f>
        <v>41905.795706018522</v>
      </c>
      <c r="U4078" s="17">
        <f>(((Table1[[#This Row],[deadline]]/60)/60)/24)+DATE(1970,1,1)</f>
        <v>41933.82708333333</v>
      </c>
    </row>
    <row r="4079" spans="1:21">
      <c r="A4079">
        <v>4077</v>
      </c>
      <c r="B4079" s="3" t="s">
        <v>4073</v>
      </c>
      <c r="C4079" s="3" t="s">
        <v>8180</v>
      </c>
      <c r="D4079" t="str" cm="1">
        <f t="array" ref="D407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15000 to 19999</v>
      </c>
      <c r="E4079">
        <v>15000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 s="6">
        <f>Table1[[#This Row],[pledged]]/Table1[[#This Row],[goal]]</f>
        <v>8.8999999999999996E-2</v>
      </c>
      <c r="Q4079" s="12">
        <f>Table1[[#This Row],[pledged]]/Table1[[#This Row],[backers_count]]</f>
        <v>222.5</v>
      </c>
      <c r="R4079" t="s">
        <v>8317</v>
      </c>
      <c r="S4079" t="s">
        <v>8318</v>
      </c>
      <c r="T4079" s="17">
        <f>(((Table1[[#This Row],[launched_at]]/60)/60)/24)+DATE(1970,1,1)</f>
        <v>42695.7105787037</v>
      </c>
      <c r="U4079" s="17">
        <f>(((Table1[[#This Row],[deadline]]/60)/60)/24)+DATE(1970,1,1)</f>
        <v>42725.7105787037</v>
      </c>
    </row>
    <row r="4080" spans="1:21">
      <c r="A4080">
        <v>4078</v>
      </c>
      <c r="B4080" s="3" t="s">
        <v>4074</v>
      </c>
      <c r="C4080" s="3" t="s">
        <v>8181</v>
      </c>
      <c r="D4080" t="str" cm="1">
        <f t="array" ref="D408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080">
        <v>250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s="6">
        <f>Table1[[#This Row],[pledged]]/Table1[[#This Row],[goal]]</f>
        <v>0</v>
      </c>
      <c r="Q4080" s="12" t="e">
        <f>Table1[[#This Row],[pledged]]/Table1[[#This Row],[backers_count]]</f>
        <v>#DIV/0!</v>
      </c>
      <c r="R4080" t="s">
        <v>8317</v>
      </c>
      <c r="S4080" t="s">
        <v>8318</v>
      </c>
      <c r="T4080" s="17">
        <f>(((Table1[[#This Row],[launched_at]]/60)/60)/24)+DATE(1970,1,1)</f>
        <v>42732.787523148145</v>
      </c>
      <c r="U4080" s="17">
        <f>(((Table1[[#This Row],[deadline]]/60)/60)/24)+DATE(1970,1,1)</f>
        <v>42762.787523148145</v>
      </c>
    </row>
    <row r="4081" spans="1:21">
      <c r="A4081">
        <v>4079</v>
      </c>
      <c r="B4081" s="3" t="s">
        <v>4075</v>
      </c>
      <c r="C4081" s="3" t="s">
        <v>8182</v>
      </c>
      <c r="D4081" t="str" cm="1">
        <f t="array" ref="D408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81">
        <v>3000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 s="6">
        <f>Table1[[#This Row],[pledged]]/Table1[[#This Row],[goal]]</f>
        <v>1.6666666666666668E-3</v>
      </c>
      <c r="Q4081" s="12">
        <f>Table1[[#This Row],[pledged]]/Table1[[#This Row],[backers_count]]</f>
        <v>5</v>
      </c>
      <c r="R4081" t="s">
        <v>8317</v>
      </c>
      <c r="S4081" t="s">
        <v>8318</v>
      </c>
      <c r="T4081" s="17">
        <f>(((Table1[[#This Row],[launched_at]]/60)/60)/24)+DATE(1970,1,1)</f>
        <v>42510.938900462963</v>
      </c>
      <c r="U4081" s="17">
        <f>(((Table1[[#This Row],[deadline]]/60)/60)/24)+DATE(1970,1,1)</f>
        <v>42540.938900462963</v>
      </c>
    </row>
    <row r="4082" spans="1:21">
      <c r="A4082">
        <v>4080</v>
      </c>
      <c r="B4082" s="3" t="s">
        <v>4076</v>
      </c>
      <c r="C4082" s="3" t="s">
        <v>8183</v>
      </c>
      <c r="D4082" t="str" cm="1">
        <f t="array" ref="D408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82">
        <v>3000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s="6">
        <f>Table1[[#This Row],[pledged]]/Table1[[#This Row],[goal]]</f>
        <v>0</v>
      </c>
      <c r="Q4082" s="12" t="e">
        <f>Table1[[#This Row],[pledged]]/Table1[[#This Row],[backers_count]]</f>
        <v>#DIV/0!</v>
      </c>
      <c r="R4082" t="s">
        <v>8317</v>
      </c>
      <c r="S4082" t="s">
        <v>8318</v>
      </c>
      <c r="T4082" s="17">
        <f>(((Table1[[#This Row],[launched_at]]/60)/60)/24)+DATE(1970,1,1)</f>
        <v>42511.698101851856</v>
      </c>
      <c r="U4082" s="17">
        <f>(((Table1[[#This Row],[deadline]]/60)/60)/24)+DATE(1970,1,1)</f>
        <v>42535.787500000006</v>
      </c>
    </row>
    <row r="4083" spans="1:21">
      <c r="A4083">
        <v>4081</v>
      </c>
      <c r="B4083" s="3" t="s">
        <v>4077</v>
      </c>
      <c r="C4083" s="3" t="s">
        <v>8184</v>
      </c>
      <c r="D4083" t="str" cm="1">
        <f t="array" ref="D408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83">
        <v>2224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 s="6">
        <f>Table1[[#This Row],[pledged]]/Table1[[#This Row],[goal]]</f>
        <v>0.15737410071942445</v>
      </c>
      <c r="Q4083" s="12">
        <f>Table1[[#This Row],[pledged]]/Table1[[#This Row],[backers_count]]</f>
        <v>29.166666666666668</v>
      </c>
      <c r="R4083" t="s">
        <v>8317</v>
      </c>
      <c r="S4083" t="s">
        <v>8318</v>
      </c>
      <c r="T4083" s="17">
        <f>(((Table1[[#This Row],[launched_at]]/60)/60)/24)+DATE(1970,1,1)</f>
        <v>42041.581307870365</v>
      </c>
      <c r="U4083" s="17">
        <f>(((Table1[[#This Row],[deadline]]/60)/60)/24)+DATE(1970,1,1)</f>
        <v>42071.539641203708</v>
      </c>
    </row>
    <row r="4084" spans="1:21">
      <c r="A4084">
        <v>4082</v>
      </c>
      <c r="B4084" s="3" t="s">
        <v>4078</v>
      </c>
      <c r="C4084" s="3" t="s">
        <v>8185</v>
      </c>
      <c r="D4084" t="str" cm="1">
        <f t="array" ref="D408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084">
        <v>150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 s="6">
        <f>Table1[[#This Row],[pledged]]/Table1[[#This Row],[goal]]</f>
        <v>0.02</v>
      </c>
      <c r="Q4084" s="12">
        <f>Table1[[#This Row],[pledged]]/Table1[[#This Row],[backers_count]]</f>
        <v>1.5</v>
      </c>
      <c r="R4084" t="s">
        <v>8317</v>
      </c>
      <c r="S4084" t="s">
        <v>8318</v>
      </c>
      <c r="T4084" s="17">
        <f>(((Table1[[#This Row],[launched_at]]/60)/60)/24)+DATE(1970,1,1)</f>
        <v>42307.189270833333</v>
      </c>
      <c r="U4084" s="17">
        <f>(((Table1[[#This Row],[deadline]]/60)/60)/24)+DATE(1970,1,1)</f>
        <v>42322.958333333328</v>
      </c>
    </row>
    <row r="4085" spans="1:21">
      <c r="A4085">
        <v>4083</v>
      </c>
      <c r="B4085" s="3" t="s">
        <v>4079</v>
      </c>
      <c r="C4085" s="3" t="s">
        <v>8186</v>
      </c>
      <c r="D4085" t="str" cm="1">
        <f t="array" ref="D408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85">
        <v>3500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 s="6">
        <f>Table1[[#This Row],[pledged]]/Table1[[#This Row],[goal]]</f>
        <v>0.21685714285714286</v>
      </c>
      <c r="Q4085" s="12">
        <f>Table1[[#This Row],[pledged]]/Table1[[#This Row],[backers_count]]</f>
        <v>126.5</v>
      </c>
      <c r="R4085" t="s">
        <v>8317</v>
      </c>
      <c r="S4085" t="s">
        <v>8318</v>
      </c>
      <c r="T4085" s="17">
        <f>(((Table1[[#This Row],[launched_at]]/60)/60)/24)+DATE(1970,1,1)</f>
        <v>42353.761759259258</v>
      </c>
      <c r="U4085" s="17">
        <f>(((Table1[[#This Row],[deadline]]/60)/60)/24)+DATE(1970,1,1)</f>
        <v>42383.761759259258</v>
      </c>
    </row>
    <row r="4086" spans="1:21" ht="28.8">
      <c r="A4086">
        <v>4084</v>
      </c>
      <c r="B4086" s="3" t="s">
        <v>4080</v>
      </c>
      <c r="C4086" s="3" t="s">
        <v>8187</v>
      </c>
      <c r="D4086" t="str" cm="1">
        <f t="array" ref="D408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86">
        <v>3000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 s="6">
        <f>Table1[[#This Row],[pledged]]/Table1[[#This Row],[goal]]</f>
        <v>3.3333333333333335E-3</v>
      </c>
      <c r="Q4086" s="12">
        <f>Table1[[#This Row],[pledged]]/Table1[[#This Row],[backers_count]]</f>
        <v>10</v>
      </c>
      <c r="R4086" t="s">
        <v>8317</v>
      </c>
      <c r="S4086" t="s">
        <v>8318</v>
      </c>
      <c r="T4086" s="17">
        <f>(((Table1[[#This Row],[launched_at]]/60)/60)/24)+DATE(1970,1,1)</f>
        <v>42622.436412037037</v>
      </c>
      <c r="U4086" s="17">
        <f>(((Table1[[#This Row],[deadline]]/60)/60)/24)+DATE(1970,1,1)</f>
        <v>42652.436412037037</v>
      </c>
    </row>
    <row r="4087" spans="1:21">
      <c r="A4087">
        <v>4085</v>
      </c>
      <c r="B4087" s="3" t="s">
        <v>4081</v>
      </c>
      <c r="C4087" s="3" t="s">
        <v>8188</v>
      </c>
      <c r="D4087" t="str" cm="1">
        <f t="array" ref="D408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87">
        <v>3500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 s="6">
        <f>Table1[[#This Row],[pledged]]/Table1[[#This Row],[goal]]</f>
        <v>2.8571428571428571E-3</v>
      </c>
      <c r="Q4087" s="12">
        <f>Table1[[#This Row],[pledged]]/Table1[[#This Row],[backers_count]]</f>
        <v>10</v>
      </c>
      <c r="R4087" t="s">
        <v>8317</v>
      </c>
      <c r="S4087" t="s">
        <v>8318</v>
      </c>
      <c r="T4087" s="17">
        <f>(((Table1[[#This Row],[launched_at]]/60)/60)/24)+DATE(1970,1,1)</f>
        <v>42058.603877314818</v>
      </c>
      <c r="U4087" s="17">
        <f>(((Table1[[#This Row],[deadline]]/60)/60)/24)+DATE(1970,1,1)</f>
        <v>42087.165972222225</v>
      </c>
    </row>
    <row r="4088" spans="1:21">
      <c r="A4088">
        <v>4086</v>
      </c>
      <c r="B4088" s="3" t="s">
        <v>4082</v>
      </c>
      <c r="C4088" s="3" t="s">
        <v>8189</v>
      </c>
      <c r="D4088" t="str" cm="1">
        <f t="array" ref="D408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88">
        <v>1000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 s="6">
        <f>Table1[[#This Row],[pledged]]/Table1[[#This Row],[goal]]</f>
        <v>4.7E-2</v>
      </c>
      <c r="Q4088" s="12">
        <f>Table1[[#This Row],[pledged]]/Table1[[#This Row],[backers_count]]</f>
        <v>9.4</v>
      </c>
      <c r="R4088" t="s">
        <v>8317</v>
      </c>
      <c r="S4088" t="s">
        <v>8318</v>
      </c>
      <c r="T4088" s="17">
        <f>(((Table1[[#This Row],[launched_at]]/60)/60)/24)+DATE(1970,1,1)</f>
        <v>42304.940960648149</v>
      </c>
      <c r="U4088" s="17">
        <f>(((Table1[[#This Row],[deadline]]/60)/60)/24)+DATE(1970,1,1)</f>
        <v>42329.166666666672</v>
      </c>
    </row>
    <row r="4089" spans="1:21">
      <c r="A4089">
        <v>4087</v>
      </c>
      <c r="B4089" s="3" t="s">
        <v>4083</v>
      </c>
      <c r="C4089" s="3" t="s">
        <v>8190</v>
      </c>
      <c r="D4089" t="str" cm="1">
        <f t="array" ref="D408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89">
        <v>9600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s="6">
        <f>Table1[[#This Row],[pledged]]/Table1[[#This Row],[goal]]</f>
        <v>0</v>
      </c>
      <c r="Q4089" s="12" t="e">
        <f>Table1[[#This Row],[pledged]]/Table1[[#This Row],[backers_count]]</f>
        <v>#DIV/0!</v>
      </c>
      <c r="R4089" t="s">
        <v>8317</v>
      </c>
      <c r="S4089" t="s">
        <v>8318</v>
      </c>
      <c r="T4089" s="17">
        <f>(((Table1[[#This Row],[launched_at]]/60)/60)/24)+DATE(1970,1,1)</f>
        <v>42538.742893518516</v>
      </c>
      <c r="U4089" s="17">
        <f>(((Table1[[#This Row],[deadline]]/60)/60)/24)+DATE(1970,1,1)</f>
        <v>42568.742893518516</v>
      </c>
    </row>
    <row r="4090" spans="1:21">
      <c r="A4090">
        <v>4088</v>
      </c>
      <c r="B4090" s="3" t="s">
        <v>4084</v>
      </c>
      <c r="C4090" s="3" t="s">
        <v>8191</v>
      </c>
      <c r="D4090" t="str" cm="1">
        <f t="array" ref="D409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90">
        <v>2000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 s="6">
        <f>Table1[[#This Row],[pledged]]/Table1[[#This Row],[goal]]</f>
        <v>0.108</v>
      </c>
      <c r="Q4090" s="12">
        <f>Table1[[#This Row],[pledged]]/Table1[[#This Row],[backers_count]]</f>
        <v>72</v>
      </c>
      <c r="R4090" t="s">
        <v>8317</v>
      </c>
      <c r="S4090" t="s">
        <v>8318</v>
      </c>
      <c r="T4090" s="17">
        <f>(((Table1[[#This Row],[launched_at]]/60)/60)/24)+DATE(1970,1,1)</f>
        <v>41990.612546296295</v>
      </c>
      <c r="U4090" s="17">
        <f>(((Table1[[#This Row],[deadline]]/60)/60)/24)+DATE(1970,1,1)</f>
        <v>42020.434722222228</v>
      </c>
    </row>
    <row r="4091" spans="1:21">
      <c r="A4091">
        <v>4089</v>
      </c>
      <c r="B4091" s="3" t="s">
        <v>4085</v>
      </c>
      <c r="C4091" s="3" t="s">
        <v>8192</v>
      </c>
      <c r="D4091" t="str" cm="1">
        <f t="array" ref="D409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091">
        <v>5000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 s="6">
        <f>Table1[[#This Row],[pledged]]/Table1[[#This Row],[goal]]</f>
        <v>4.8000000000000001E-2</v>
      </c>
      <c r="Q4091" s="12">
        <f>Table1[[#This Row],[pledged]]/Table1[[#This Row],[backers_count]]</f>
        <v>30</v>
      </c>
      <c r="R4091" t="s">
        <v>8317</v>
      </c>
      <c r="S4091" t="s">
        <v>8318</v>
      </c>
      <c r="T4091" s="17">
        <f>(((Table1[[#This Row],[launched_at]]/60)/60)/24)+DATE(1970,1,1)</f>
        <v>42122.732499999998</v>
      </c>
      <c r="U4091" s="17">
        <f>(((Table1[[#This Row],[deadline]]/60)/60)/24)+DATE(1970,1,1)</f>
        <v>42155.732638888891</v>
      </c>
    </row>
    <row r="4092" spans="1:21">
      <c r="A4092">
        <v>4090</v>
      </c>
      <c r="B4092" s="3" t="s">
        <v>4086</v>
      </c>
      <c r="C4092" s="3" t="s">
        <v>8193</v>
      </c>
      <c r="D4092" t="str" cm="1">
        <f t="array" ref="D409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92">
        <v>1000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 s="6">
        <f>Table1[[#This Row],[pledged]]/Table1[[#This Row],[goal]]</f>
        <v>3.2000000000000001E-2</v>
      </c>
      <c r="Q4092" s="12">
        <f>Table1[[#This Row],[pledged]]/Table1[[#This Row],[backers_count]]</f>
        <v>10.666666666666666</v>
      </c>
      <c r="R4092" t="s">
        <v>8317</v>
      </c>
      <c r="S4092" t="s">
        <v>8318</v>
      </c>
      <c r="T4092" s="17">
        <f>(((Table1[[#This Row],[launched_at]]/60)/60)/24)+DATE(1970,1,1)</f>
        <v>42209.67288194444</v>
      </c>
      <c r="U4092" s="17">
        <f>(((Table1[[#This Row],[deadline]]/60)/60)/24)+DATE(1970,1,1)</f>
        <v>42223.625</v>
      </c>
    </row>
    <row r="4093" spans="1:21">
      <c r="A4093">
        <v>4091</v>
      </c>
      <c r="B4093" s="3" t="s">
        <v>4087</v>
      </c>
      <c r="C4093" s="3" t="s">
        <v>8194</v>
      </c>
      <c r="D4093" t="str" cm="1">
        <f t="array" ref="D409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93">
        <v>1600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 s="6">
        <f>Table1[[#This Row],[pledged]]/Table1[[#This Row],[goal]]</f>
        <v>0.1275</v>
      </c>
      <c r="Q4093" s="12">
        <f>Table1[[#This Row],[pledged]]/Table1[[#This Row],[backers_count]]</f>
        <v>25.5</v>
      </c>
      <c r="R4093" t="s">
        <v>8317</v>
      </c>
      <c r="S4093" t="s">
        <v>8318</v>
      </c>
      <c r="T4093" s="17">
        <f>(((Table1[[#This Row],[launched_at]]/60)/60)/24)+DATE(1970,1,1)</f>
        <v>41990.506377314814</v>
      </c>
      <c r="U4093" s="17">
        <f>(((Table1[[#This Row],[deadline]]/60)/60)/24)+DATE(1970,1,1)</f>
        <v>42020.506377314814</v>
      </c>
    </row>
    <row r="4094" spans="1:21">
      <c r="A4094">
        <v>4092</v>
      </c>
      <c r="B4094" s="3" t="s">
        <v>4088</v>
      </c>
      <c r="C4094" s="3" t="s">
        <v>8195</v>
      </c>
      <c r="D4094" t="str" cm="1">
        <f t="array" ref="D409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4094">
        <v>110000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 s="6">
        <f>Table1[[#This Row],[pledged]]/Table1[[#This Row],[goal]]</f>
        <v>1.8181818181818181E-4</v>
      </c>
      <c r="Q4094" s="12">
        <f>Table1[[#This Row],[pledged]]/Table1[[#This Row],[backers_count]]</f>
        <v>20</v>
      </c>
      <c r="R4094" t="s">
        <v>8317</v>
      </c>
      <c r="S4094" t="s">
        <v>8318</v>
      </c>
      <c r="T4094" s="17">
        <f>(((Table1[[#This Row],[launched_at]]/60)/60)/24)+DATE(1970,1,1)</f>
        <v>42039.194988425923</v>
      </c>
      <c r="U4094" s="17">
        <f>(((Table1[[#This Row],[deadline]]/60)/60)/24)+DATE(1970,1,1)</f>
        <v>42099.153321759266</v>
      </c>
    </row>
    <row r="4095" spans="1:21">
      <c r="A4095">
        <v>4093</v>
      </c>
      <c r="B4095" s="3" t="s">
        <v>4089</v>
      </c>
      <c r="C4095" s="3" t="s">
        <v>8196</v>
      </c>
      <c r="D4095" t="str" cm="1">
        <f t="array" ref="D409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95">
        <v>2500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 s="6">
        <f>Table1[[#This Row],[pledged]]/Table1[[#This Row],[goal]]</f>
        <v>2.4E-2</v>
      </c>
      <c r="Q4095" s="12">
        <f>Table1[[#This Row],[pledged]]/Table1[[#This Row],[backers_count]]</f>
        <v>15</v>
      </c>
      <c r="R4095" t="s">
        <v>8317</v>
      </c>
      <c r="S4095" t="s">
        <v>8318</v>
      </c>
      <c r="T4095" s="17">
        <f>(((Table1[[#This Row],[launched_at]]/60)/60)/24)+DATE(1970,1,1)</f>
        <v>42178.815891203703</v>
      </c>
      <c r="U4095" s="17">
        <f>(((Table1[[#This Row],[deadline]]/60)/60)/24)+DATE(1970,1,1)</f>
        <v>42238.815891203703</v>
      </c>
    </row>
    <row r="4096" spans="1:21">
      <c r="A4096">
        <v>4094</v>
      </c>
      <c r="B4096" s="3" t="s">
        <v>4090</v>
      </c>
      <c r="C4096" s="3" t="s">
        <v>8197</v>
      </c>
      <c r="D4096" t="str" cm="1">
        <f t="array" ref="D409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96">
        <v>2000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 s="6">
        <f>Table1[[#This Row],[pledged]]/Table1[[#This Row],[goal]]</f>
        <v>0.36499999999999999</v>
      </c>
      <c r="Q4096" s="12">
        <f>Table1[[#This Row],[pledged]]/Table1[[#This Row],[backers_count]]</f>
        <v>91.25</v>
      </c>
      <c r="R4096" t="s">
        <v>8317</v>
      </c>
      <c r="S4096" t="s">
        <v>8318</v>
      </c>
      <c r="T4096" s="17">
        <f>(((Table1[[#This Row],[launched_at]]/60)/60)/24)+DATE(1970,1,1)</f>
        <v>41890.086805555555</v>
      </c>
      <c r="U4096" s="17">
        <f>(((Table1[[#This Row],[deadline]]/60)/60)/24)+DATE(1970,1,1)</f>
        <v>41934.207638888889</v>
      </c>
    </row>
    <row r="4097" spans="1:21">
      <c r="A4097">
        <v>4095</v>
      </c>
      <c r="B4097" s="3" t="s">
        <v>4091</v>
      </c>
      <c r="C4097" s="3" t="s">
        <v>8198</v>
      </c>
      <c r="D4097" t="str" cm="1">
        <f t="array" ref="D409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4097">
        <v>30000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 s="6">
        <f>Table1[[#This Row],[pledged]]/Table1[[#This Row],[goal]]</f>
        <v>2.6666666666666668E-2</v>
      </c>
      <c r="Q4097" s="12">
        <f>Table1[[#This Row],[pledged]]/Table1[[#This Row],[backers_count]]</f>
        <v>800</v>
      </c>
      <c r="R4097" t="s">
        <v>8317</v>
      </c>
      <c r="S4097" t="s">
        <v>8318</v>
      </c>
      <c r="T4097" s="17">
        <f>(((Table1[[#This Row],[launched_at]]/60)/60)/24)+DATE(1970,1,1)</f>
        <v>42693.031828703708</v>
      </c>
      <c r="U4097" s="17">
        <f>(((Table1[[#This Row],[deadline]]/60)/60)/24)+DATE(1970,1,1)</f>
        <v>42723.031828703708</v>
      </c>
    </row>
    <row r="4098" spans="1:21">
      <c r="A4098">
        <v>4096</v>
      </c>
      <c r="B4098" s="3" t="s">
        <v>4092</v>
      </c>
      <c r="C4098" s="3" t="s">
        <v>8199</v>
      </c>
      <c r="D4098" t="str" cm="1">
        <f t="array" ref="D409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098">
        <v>3500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 s="6">
        <f>Table1[[#This Row],[pledged]]/Table1[[#This Row],[goal]]</f>
        <v>0.11428571428571428</v>
      </c>
      <c r="Q4098" s="12">
        <f>Table1[[#This Row],[pledged]]/Table1[[#This Row],[backers_count]]</f>
        <v>80</v>
      </c>
      <c r="R4098" t="s">
        <v>8317</v>
      </c>
      <c r="S4098" t="s">
        <v>8318</v>
      </c>
      <c r="T4098" s="17">
        <f>(((Table1[[#This Row],[launched_at]]/60)/60)/24)+DATE(1970,1,1)</f>
        <v>42750.530312499999</v>
      </c>
      <c r="U4098" s="17">
        <f>(((Table1[[#This Row],[deadline]]/60)/60)/24)+DATE(1970,1,1)</f>
        <v>42794.368749999994</v>
      </c>
    </row>
    <row r="4099" spans="1:21">
      <c r="A4099">
        <v>4097</v>
      </c>
      <c r="B4099" s="3" t="s">
        <v>4093</v>
      </c>
      <c r="C4099" s="3" t="s">
        <v>8200</v>
      </c>
      <c r="D4099" t="str" cm="1">
        <f t="array" ref="D409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10000 to 14999</v>
      </c>
      <c r="E4099">
        <v>10000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s="6">
        <f>Table1[[#This Row],[pledged]]/Table1[[#This Row],[goal]]</f>
        <v>0</v>
      </c>
      <c r="Q4099" s="12" t="e">
        <f>Table1[[#This Row],[pledged]]/Table1[[#This Row],[backers_count]]</f>
        <v>#DIV/0!</v>
      </c>
      <c r="R4099" t="s">
        <v>8317</v>
      </c>
      <c r="S4099" t="s">
        <v>8318</v>
      </c>
      <c r="T4099" s="17">
        <f>(((Table1[[#This Row],[launched_at]]/60)/60)/24)+DATE(1970,1,1)</f>
        <v>42344.824502314819</v>
      </c>
      <c r="U4099" s="17">
        <f>(((Table1[[#This Row],[deadline]]/60)/60)/24)+DATE(1970,1,1)</f>
        <v>42400.996527777781</v>
      </c>
    </row>
    <row r="4100" spans="1:21">
      <c r="A4100">
        <v>4098</v>
      </c>
      <c r="B4100" s="3" t="s">
        <v>4094</v>
      </c>
      <c r="C4100" s="3" t="s">
        <v>8201</v>
      </c>
      <c r="D4100" t="str" cm="1">
        <f t="array" ref="D410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Greater than or equal to 50000</v>
      </c>
      <c r="E4100">
        <v>75000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s="6">
        <f>Table1[[#This Row],[pledged]]/Table1[[#This Row],[goal]]</f>
        <v>0</v>
      </c>
      <c r="Q4100" s="12" t="e">
        <f>Table1[[#This Row],[pledged]]/Table1[[#This Row],[backers_count]]</f>
        <v>#DIV/0!</v>
      </c>
      <c r="R4100" t="s">
        <v>8317</v>
      </c>
      <c r="S4100" t="s">
        <v>8318</v>
      </c>
      <c r="T4100" s="17">
        <f>(((Table1[[#This Row],[launched_at]]/60)/60)/24)+DATE(1970,1,1)</f>
        <v>42495.722187499996</v>
      </c>
      <c r="U4100" s="17">
        <f>(((Table1[[#This Row],[deadline]]/60)/60)/24)+DATE(1970,1,1)</f>
        <v>42525.722187499996</v>
      </c>
    </row>
    <row r="4101" spans="1:21">
      <c r="A4101">
        <v>4099</v>
      </c>
      <c r="B4101" s="3" t="s">
        <v>4095</v>
      </c>
      <c r="C4101" s="3" t="s">
        <v>8202</v>
      </c>
      <c r="D4101" t="str" cm="1">
        <f t="array" ref="D410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101">
        <v>4500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 s="6">
        <f>Table1[[#This Row],[pledged]]/Table1[[#This Row],[goal]]</f>
        <v>1.1111111111111112E-2</v>
      </c>
      <c r="Q4101" s="12">
        <f>Table1[[#This Row],[pledged]]/Table1[[#This Row],[backers_count]]</f>
        <v>50</v>
      </c>
      <c r="R4101" t="s">
        <v>8317</v>
      </c>
      <c r="S4101" t="s">
        <v>8318</v>
      </c>
      <c r="T4101" s="17">
        <f>(((Table1[[#This Row],[launched_at]]/60)/60)/24)+DATE(1970,1,1)</f>
        <v>42570.850381944445</v>
      </c>
      <c r="U4101" s="17">
        <f>(((Table1[[#This Row],[deadline]]/60)/60)/24)+DATE(1970,1,1)</f>
        <v>42615.850381944445</v>
      </c>
    </row>
    <row r="4102" spans="1:21">
      <c r="A4102">
        <v>4100</v>
      </c>
      <c r="B4102" s="3" t="s">
        <v>4096</v>
      </c>
      <c r="C4102" s="3" t="s">
        <v>8203</v>
      </c>
      <c r="D4102" t="str" cm="1">
        <f t="array" ref="D410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102">
        <v>270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s="6">
        <f>Table1[[#This Row],[pledged]]/Table1[[#This Row],[goal]]</f>
        <v>0</v>
      </c>
      <c r="Q4102" s="12" t="e">
        <f>Table1[[#This Row],[pledged]]/Table1[[#This Row],[backers_count]]</f>
        <v>#DIV/0!</v>
      </c>
      <c r="R4102" t="s">
        <v>8317</v>
      </c>
      <c r="S4102" t="s">
        <v>8318</v>
      </c>
      <c r="T4102" s="17">
        <f>(((Table1[[#This Row],[launched_at]]/60)/60)/24)+DATE(1970,1,1)</f>
        <v>41927.124884259261</v>
      </c>
      <c r="U4102" s="17">
        <f>(((Table1[[#This Row],[deadline]]/60)/60)/24)+DATE(1970,1,1)</f>
        <v>41937.124884259261</v>
      </c>
    </row>
    <row r="4103" spans="1:21">
      <c r="A4103">
        <v>4101</v>
      </c>
      <c r="B4103" s="3" t="s">
        <v>4097</v>
      </c>
      <c r="C4103" s="3" t="s">
        <v>8204</v>
      </c>
      <c r="D4103" t="str" cm="1">
        <f t="array" ref="D410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103">
        <v>600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s="6">
        <f>Table1[[#This Row],[pledged]]/Table1[[#This Row],[goal]]</f>
        <v>0</v>
      </c>
      <c r="Q4103" s="12" t="e">
        <f>Table1[[#This Row],[pledged]]/Table1[[#This Row],[backers_count]]</f>
        <v>#DIV/0!</v>
      </c>
      <c r="R4103" t="s">
        <v>8317</v>
      </c>
      <c r="S4103" t="s">
        <v>8318</v>
      </c>
      <c r="T4103" s="17">
        <f>(((Table1[[#This Row],[launched_at]]/60)/60)/24)+DATE(1970,1,1)</f>
        <v>42730.903726851851</v>
      </c>
      <c r="U4103" s="17">
        <f>(((Table1[[#This Row],[deadline]]/60)/60)/24)+DATE(1970,1,1)</f>
        <v>42760.903726851851</v>
      </c>
    </row>
    <row r="4104" spans="1:21">
      <c r="A4104">
        <v>4102</v>
      </c>
      <c r="B4104" s="3" t="s">
        <v>4098</v>
      </c>
      <c r="C4104" s="3" t="s">
        <v>8205</v>
      </c>
      <c r="D4104" t="str" cm="1">
        <f t="array" ref="D410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104">
        <v>500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 s="6">
        <f>Table1[[#This Row],[pledged]]/Table1[[#This Row],[goal]]</f>
        <v>0.27400000000000002</v>
      </c>
      <c r="Q4104" s="12">
        <f>Table1[[#This Row],[pledged]]/Table1[[#This Row],[backers_count]]</f>
        <v>22.833333333333332</v>
      </c>
      <c r="R4104" t="s">
        <v>8317</v>
      </c>
      <c r="S4104" t="s">
        <v>8318</v>
      </c>
      <c r="T4104" s="17">
        <f>(((Table1[[#This Row],[launched_at]]/60)/60)/24)+DATE(1970,1,1)</f>
        <v>42475.848067129627</v>
      </c>
      <c r="U4104" s="17">
        <f>(((Table1[[#This Row],[deadline]]/60)/60)/24)+DATE(1970,1,1)</f>
        <v>42505.848067129627</v>
      </c>
    </row>
    <row r="4105" spans="1:21">
      <c r="A4105">
        <v>4103</v>
      </c>
      <c r="B4105" s="3" t="s">
        <v>4099</v>
      </c>
      <c r="C4105" s="3" t="s">
        <v>8206</v>
      </c>
      <c r="D4105" t="str" cm="1">
        <f t="array" ref="D410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105">
        <v>1000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 s="6">
        <f>Table1[[#This Row],[pledged]]/Table1[[#This Row],[goal]]</f>
        <v>0.1</v>
      </c>
      <c r="Q4105" s="12">
        <f>Table1[[#This Row],[pledged]]/Table1[[#This Row],[backers_count]]</f>
        <v>16.666666666666668</v>
      </c>
      <c r="R4105" t="s">
        <v>8317</v>
      </c>
      <c r="S4105" t="s">
        <v>8318</v>
      </c>
      <c r="T4105" s="17">
        <f>(((Table1[[#This Row],[launched_at]]/60)/60)/24)+DATE(1970,1,1)</f>
        <v>42188.83293981482</v>
      </c>
      <c r="U4105" s="17">
        <f>(((Table1[[#This Row],[deadline]]/60)/60)/24)+DATE(1970,1,1)</f>
        <v>42242.772222222222</v>
      </c>
    </row>
    <row r="4106" spans="1:21">
      <c r="A4106">
        <v>4104</v>
      </c>
      <c r="B4106" s="3" t="s">
        <v>4100</v>
      </c>
      <c r="C4106" s="3" t="s">
        <v>8207</v>
      </c>
      <c r="D4106" t="str" cm="1">
        <f t="array" ref="D4106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106">
        <v>3000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 s="6">
        <f>Table1[[#This Row],[pledged]]/Table1[[#This Row],[goal]]</f>
        <v>0.21366666666666667</v>
      </c>
      <c r="Q4106" s="12">
        <f>Table1[[#This Row],[pledged]]/Table1[[#This Row],[backers_count]]</f>
        <v>45.785714285714285</v>
      </c>
      <c r="R4106" t="s">
        <v>8317</v>
      </c>
      <c r="S4106" t="s">
        <v>8318</v>
      </c>
      <c r="T4106" s="17">
        <f>(((Table1[[#This Row],[launched_at]]/60)/60)/24)+DATE(1970,1,1)</f>
        <v>42640.278171296297</v>
      </c>
      <c r="U4106" s="17">
        <f>(((Table1[[#This Row],[deadline]]/60)/60)/24)+DATE(1970,1,1)</f>
        <v>42670.278171296297</v>
      </c>
    </row>
    <row r="4107" spans="1:21">
      <c r="A4107">
        <v>4105</v>
      </c>
      <c r="B4107" s="3" t="s">
        <v>4101</v>
      </c>
      <c r="C4107" s="3" t="s">
        <v>8208</v>
      </c>
      <c r="D4107" t="str" cm="1">
        <f t="array" ref="D4107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30000 to 34999</v>
      </c>
      <c r="E4107">
        <v>33000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 s="6">
        <f>Table1[[#This Row],[pledged]]/Table1[[#This Row],[goal]]</f>
        <v>6.9696969696969702E-2</v>
      </c>
      <c r="Q4107" s="12">
        <f>Table1[[#This Row],[pledged]]/Table1[[#This Row],[backers_count]]</f>
        <v>383.33333333333331</v>
      </c>
      <c r="R4107" t="s">
        <v>8317</v>
      </c>
      <c r="S4107" t="s">
        <v>8318</v>
      </c>
      <c r="T4107" s="17">
        <f>(((Table1[[#This Row],[launched_at]]/60)/60)/24)+DATE(1970,1,1)</f>
        <v>42697.010520833333</v>
      </c>
      <c r="U4107" s="17">
        <f>(((Table1[[#This Row],[deadline]]/60)/60)/24)+DATE(1970,1,1)</f>
        <v>42730.010520833333</v>
      </c>
    </row>
    <row r="4108" spans="1:21">
      <c r="A4108">
        <v>4106</v>
      </c>
      <c r="B4108" s="3" t="s">
        <v>4102</v>
      </c>
      <c r="C4108" s="3" t="s">
        <v>8209</v>
      </c>
      <c r="D4108" t="str" cm="1">
        <f t="array" ref="D4108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5000 to 9999</v>
      </c>
      <c r="E4108">
        <v>5000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 s="6">
        <f>Table1[[#This Row],[pledged]]/Table1[[#This Row],[goal]]</f>
        <v>0.70599999999999996</v>
      </c>
      <c r="Q4108" s="12">
        <f>Table1[[#This Row],[pledged]]/Table1[[#This Row],[backers_count]]</f>
        <v>106.96969696969697</v>
      </c>
      <c r="R4108" t="s">
        <v>8317</v>
      </c>
      <c r="S4108" t="s">
        <v>8318</v>
      </c>
      <c r="T4108" s="17">
        <f>(((Table1[[#This Row],[launched_at]]/60)/60)/24)+DATE(1970,1,1)</f>
        <v>42053.049375000002</v>
      </c>
      <c r="U4108" s="17">
        <f>(((Table1[[#This Row],[deadline]]/60)/60)/24)+DATE(1970,1,1)</f>
        <v>42096.041666666672</v>
      </c>
    </row>
    <row r="4109" spans="1:21">
      <c r="A4109">
        <v>4107</v>
      </c>
      <c r="B4109" s="3" t="s">
        <v>4103</v>
      </c>
      <c r="C4109" s="3" t="s">
        <v>8210</v>
      </c>
      <c r="D4109" t="str" cm="1">
        <f t="array" ref="D4109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109">
        <v>2000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 s="6">
        <f>Table1[[#This Row],[pledged]]/Table1[[#This Row],[goal]]</f>
        <v>2.0500000000000001E-2</v>
      </c>
      <c r="Q4109" s="12">
        <f>Table1[[#This Row],[pledged]]/Table1[[#This Row],[backers_count]]</f>
        <v>10.25</v>
      </c>
      <c r="R4109" t="s">
        <v>8317</v>
      </c>
      <c r="S4109" t="s">
        <v>8318</v>
      </c>
      <c r="T4109" s="17">
        <f>(((Table1[[#This Row],[launched_at]]/60)/60)/24)+DATE(1970,1,1)</f>
        <v>41883.916678240741</v>
      </c>
      <c r="U4109" s="17">
        <f>(((Table1[[#This Row],[deadline]]/60)/60)/24)+DATE(1970,1,1)</f>
        <v>41906.916678240741</v>
      </c>
    </row>
    <row r="4110" spans="1:21">
      <c r="A4110">
        <v>4108</v>
      </c>
      <c r="B4110" s="3" t="s">
        <v>4104</v>
      </c>
      <c r="C4110" s="3" t="s">
        <v>8211</v>
      </c>
      <c r="D4110" t="str" cm="1">
        <f t="array" ref="D4110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110">
        <v>3000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 s="6">
        <f>Table1[[#This Row],[pledged]]/Table1[[#This Row],[goal]]</f>
        <v>1.9666666666666666E-2</v>
      </c>
      <c r="Q4110" s="12">
        <f>Table1[[#This Row],[pledged]]/Table1[[#This Row],[backers_count]]</f>
        <v>59</v>
      </c>
      <c r="R4110" t="s">
        <v>8317</v>
      </c>
      <c r="S4110" t="s">
        <v>8318</v>
      </c>
      <c r="T4110" s="17">
        <f>(((Table1[[#This Row],[launched_at]]/60)/60)/24)+DATE(1970,1,1)</f>
        <v>42767.031678240746</v>
      </c>
      <c r="U4110" s="17">
        <f>(((Table1[[#This Row],[deadline]]/60)/60)/24)+DATE(1970,1,1)</f>
        <v>42797.208333333328</v>
      </c>
    </row>
    <row r="4111" spans="1:21">
      <c r="A4111">
        <v>4109</v>
      </c>
      <c r="B4111" s="3" t="s">
        <v>4105</v>
      </c>
      <c r="C4111" s="3" t="s">
        <v>8212</v>
      </c>
      <c r="D4111" t="str" cm="1">
        <f t="array" ref="D4111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111">
        <v>500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s="6">
        <f>Table1[[#This Row],[pledged]]/Table1[[#This Row],[goal]]</f>
        <v>0</v>
      </c>
      <c r="Q4111" s="12" t="e">
        <f>Table1[[#This Row],[pledged]]/Table1[[#This Row],[backers_count]]</f>
        <v>#DIV/0!</v>
      </c>
      <c r="R4111" t="s">
        <v>8317</v>
      </c>
      <c r="S4111" t="s">
        <v>8318</v>
      </c>
      <c r="T4111" s="17">
        <f>(((Table1[[#This Row],[launched_at]]/60)/60)/24)+DATE(1970,1,1)</f>
        <v>42307.539398148147</v>
      </c>
      <c r="U4111" s="17">
        <f>(((Table1[[#This Row],[deadline]]/60)/60)/24)+DATE(1970,1,1)</f>
        <v>42337.581064814818</v>
      </c>
    </row>
    <row r="4112" spans="1:21">
      <c r="A4112">
        <v>4110</v>
      </c>
      <c r="B4112" s="3" t="s">
        <v>4106</v>
      </c>
      <c r="C4112" s="3" t="s">
        <v>8213</v>
      </c>
      <c r="D4112" t="str" cm="1">
        <f t="array" ref="D4112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Less than 1000</v>
      </c>
      <c r="E4112">
        <v>300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 s="6">
        <f>Table1[[#This Row],[pledged]]/Table1[[#This Row],[goal]]</f>
        <v>0.28666666666666668</v>
      </c>
      <c r="Q4112" s="12">
        <f>Table1[[#This Row],[pledged]]/Table1[[#This Row],[backers_count]]</f>
        <v>14.333333333333334</v>
      </c>
      <c r="R4112" t="s">
        <v>8317</v>
      </c>
      <c r="S4112" t="s">
        <v>8318</v>
      </c>
      <c r="T4112" s="17">
        <f>(((Table1[[#This Row],[launched_at]]/60)/60)/24)+DATE(1970,1,1)</f>
        <v>42512.626747685179</v>
      </c>
      <c r="U4112" s="17">
        <f>(((Table1[[#This Row],[deadline]]/60)/60)/24)+DATE(1970,1,1)</f>
        <v>42572.626747685179</v>
      </c>
    </row>
    <row r="4113" spans="1:21">
      <c r="A4113">
        <v>4111</v>
      </c>
      <c r="B4113" s="3" t="s">
        <v>4107</v>
      </c>
      <c r="C4113" s="3" t="s">
        <v>8214</v>
      </c>
      <c r="D4113" t="str" cm="1">
        <f t="array" ref="D4113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113">
        <v>3000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 s="6">
        <f>Table1[[#This Row],[pledged]]/Table1[[#This Row],[goal]]</f>
        <v>3.1333333333333331E-2</v>
      </c>
      <c r="Q4113" s="12">
        <f>Table1[[#This Row],[pledged]]/Table1[[#This Row],[backers_count]]</f>
        <v>15.666666666666666</v>
      </c>
      <c r="R4113" t="s">
        <v>8317</v>
      </c>
      <c r="S4113" t="s">
        <v>8318</v>
      </c>
      <c r="T4113" s="17">
        <f>(((Table1[[#This Row],[launched_at]]/60)/60)/24)+DATE(1970,1,1)</f>
        <v>42029.135879629626</v>
      </c>
      <c r="U4113" s="17">
        <f>(((Table1[[#This Row],[deadline]]/60)/60)/24)+DATE(1970,1,1)</f>
        <v>42059.135879629626</v>
      </c>
    </row>
    <row r="4114" spans="1:21">
      <c r="A4114">
        <v>4112</v>
      </c>
      <c r="B4114" s="3" t="s">
        <v>4108</v>
      </c>
      <c r="C4114" s="3" t="s">
        <v>6961</v>
      </c>
      <c r="D4114" t="str" cm="1">
        <f t="array" ref="D4114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114">
        <v>2500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 s="6">
        <f>Table1[[#This Row],[pledged]]/Table1[[#This Row],[goal]]</f>
        <v>4.0000000000000002E-4</v>
      </c>
      <c r="Q4114" s="12">
        <f>Table1[[#This Row],[pledged]]/Table1[[#This Row],[backers_count]]</f>
        <v>1</v>
      </c>
      <c r="R4114" t="s">
        <v>8317</v>
      </c>
      <c r="S4114" t="s">
        <v>8318</v>
      </c>
      <c r="T4114" s="17">
        <f>(((Table1[[#This Row],[launched_at]]/60)/60)/24)+DATE(1970,1,1)</f>
        <v>42400.946597222224</v>
      </c>
      <c r="U4114" s="17">
        <f>(((Table1[[#This Row],[deadline]]/60)/60)/24)+DATE(1970,1,1)</f>
        <v>42428</v>
      </c>
    </row>
    <row r="4115" spans="1:21">
      <c r="A4115">
        <v>4113</v>
      </c>
      <c r="B4115" s="3" t="s">
        <v>4109</v>
      </c>
      <c r="C4115" s="3" t="s">
        <v>8215</v>
      </c>
      <c r="D4115" t="str" cm="1">
        <f t="array" ref="D4115">_xlfn.IFS(Table1[[#This Row],[goal]]&lt;1000,"Less than 1000",Table1[[#This Row],[goal]]&lt;=4999,"1000 to 4999",Table1[[#This Row],[goal]]&lt;=9999,"5000 to 9999",Table1[[#This Row],[goal]]&lt;=14999,"10000 to 14999",Table1[[#This Row],[goal]]&lt;=19999,"15000 to 19999",Table1[[#This Row],[goal]]&lt;=24999,"20000 to 24999",Table1[[#This Row],[goal]]&lt;=29999,"25000 to 29999",Table1[[#This Row],[goal]]&lt;=34999,"30000 to 34999",Table1[[#This Row],[goal]]&lt;=39999,"35000 to 39999",Table1[[#This Row],[goal]]&lt;=44999,"40000 to 44999",Table1[[#This Row],[goal]]&lt;=49999,"45000 to 49999",TRUE,"Greater than or equal to 50000")</f>
        <v>1000 to 4999</v>
      </c>
      <c r="E4115">
        <v>1500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 s="6">
        <f>Table1[[#This Row],[pledged]]/Table1[[#This Row],[goal]]</f>
        <v>2E-3</v>
      </c>
      <c r="Q4115" s="12">
        <f>Table1[[#This Row],[pledged]]/Table1[[#This Row],[backers_count]]</f>
        <v>1</v>
      </c>
      <c r="R4115" t="s">
        <v>8317</v>
      </c>
      <c r="S4115" t="s">
        <v>8318</v>
      </c>
      <c r="T4115" s="17">
        <f>(((Table1[[#This Row],[launched_at]]/60)/60)/24)+DATE(1970,1,1)</f>
        <v>42358.573182870372</v>
      </c>
      <c r="U4115" s="17">
        <f>(((Table1[[#This Row],[deadline]]/60)/60)/24)+DATE(1970,1,1)</f>
        <v>42377.273611111115</v>
      </c>
    </row>
  </sheetData>
  <conditionalFormatting sqref="F4116:F1048576 G1:G4115">
    <cfRule type="containsText" dxfId="13" priority="8" operator="containsText" text="Live">
      <formula>NOT(ISERROR(SEARCH("Live",F1)))</formula>
    </cfRule>
    <cfRule type="containsText" dxfId="12" priority="9" operator="containsText" text="canceled">
      <formula>NOT(ISERROR(SEARCH("canceled",F1)))</formula>
    </cfRule>
    <cfRule type="containsText" dxfId="11" priority="10" operator="containsText" text="failed">
      <formula>NOT(ISERROR(SEARCH("failed",F1)))</formula>
    </cfRule>
    <cfRule type="containsText" dxfId="10" priority="11" operator="containsText" text="Successful">
      <formula>NOT(ISERROR(SEARCH("Successful",F1)))</formula>
    </cfRule>
  </conditionalFormatting>
  <conditionalFormatting sqref="O4116:O1048576 P2:P4115">
    <cfRule type="cellIs" dxfId="9" priority="4" operator="greaterThanOrEqual">
      <formula>2</formula>
    </cfRule>
    <cfRule type="cellIs" dxfId="8" priority="5" operator="greaterThanOrEqual">
      <formula>1</formula>
    </cfRule>
    <cfRule type="cellIs" dxfId="7" priority="6" operator="greaterThanOrEqual">
      <formula>0</formula>
    </cfRule>
  </conditionalFormatting>
  <conditionalFormatting sqref="M2:M411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{B9C11B9D-B05A-4C27-9520-A562C50CB422}</x14:id>
        </ext>
      </extLst>
    </cfRule>
  </conditionalFormatting>
  <conditionalFormatting sqref="Q1:Q104857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{C138088B-3952-42DF-9E08-F427E75BC070}</x14:id>
        </ext>
      </extLst>
    </cfRule>
  </conditionalFormatting>
  <conditionalFormatting sqref="E1:E104857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{B36C03F5-5396-4006-8AAC-AE0570E158BB}</x14:id>
        </ext>
      </extLst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9C11B9D-B05A-4C27-9520-A562C50CB42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M2:M4115</xm:sqref>
        </x14:conditionalFormatting>
        <x14:conditionalFormatting xmlns:xm="http://schemas.microsoft.com/office/excel/2006/main">
          <x14:cfRule type="dataBar" id="{C138088B-3952-42DF-9E08-F427E75BC0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Q1:Q1048576</xm:sqref>
        </x14:conditionalFormatting>
        <x14:conditionalFormatting xmlns:xm="http://schemas.microsoft.com/office/excel/2006/main">
          <x14:cfRule type="dataBar" id="{B36C03F5-5396-4006-8AAC-AE0570E158B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E1:E1048576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85B01-1D20-4E17-BC41-C68BD45B117E}">
  <dimension ref="A1:F14"/>
  <sheetViews>
    <sheetView workbookViewId="0">
      <selection activeCell="D18" sqref="D18"/>
    </sheetView>
  </sheetViews>
  <sheetFormatPr defaultRowHeight="14.4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3" t="s">
        <v>8223</v>
      </c>
      <c r="B1" t="s">
        <v>8365</v>
      </c>
    </row>
    <row r="3" spans="1:6">
      <c r="A3" s="13" t="s">
        <v>8363</v>
      </c>
      <c r="B3" s="13" t="s">
        <v>8364</v>
      </c>
    </row>
    <row r="4" spans="1:6">
      <c r="A4" s="13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14" t="s">
        <v>8310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>
      <c r="A6" s="14" t="s">
        <v>8336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>
      <c r="A7" s="14" t="s">
        <v>8333</v>
      </c>
      <c r="B7" s="15"/>
      <c r="C7" s="15">
        <v>140</v>
      </c>
      <c r="D7" s="15"/>
      <c r="E7" s="15">
        <v>80</v>
      </c>
      <c r="F7" s="15">
        <v>220</v>
      </c>
    </row>
    <row r="8" spans="1:6">
      <c r="A8" s="14" t="s">
        <v>8331</v>
      </c>
      <c r="B8" s="15">
        <v>24</v>
      </c>
      <c r="C8" s="15"/>
      <c r="D8" s="15"/>
      <c r="E8" s="15"/>
      <c r="F8" s="15">
        <v>24</v>
      </c>
    </row>
    <row r="9" spans="1:6">
      <c r="A9" s="14" t="s">
        <v>8325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>
      <c r="A10" s="14" t="s">
        <v>8338</v>
      </c>
      <c r="B10" s="15"/>
      <c r="C10" s="15">
        <v>117</v>
      </c>
      <c r="D10" s="15"/>
      <c r="E10" s="15">
        <v>103</v>
      </c>
      <c r="F10" s="15">
        <v>220</v>
      </c>
    </row>
    <row r="11" spans="1:6">
      <c r="A11" s="14" t="s">
        <v>8322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>
      <c r="A12" s="14" t="s">
        <v>8319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>
      <c r="A13" s="14" t="s">
        <v>8317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>
      <c r="A14" s="14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149A5-5247-4168-B64C-E360EDF313A2}">
  <dimension ref="A1:F47"/>
  <sheetViews>
    <sheetView workbookViewId="0">
      <selection activeCell="T11" sqref="T11"/>
    </sheetView>
  </sheetViews>
  <sheetFormatPr defaultRowHeight="14.4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3" t="s">
        <v>8223</v>
      </c>
      <c r="B1" t="s">
        <v>8365</v>
      </c>
    </row>
    <row r="2" spans="1:6">
      <c r="A2" s="13" t="s">
        <v>8308</v>
      </c>
      <c r="B2" t="s">
        <v>8365</v>
      </c>
    </row>
    <row r="4" spans="1:6">
      <c r="A4" s="13" t="s">
        <v>8363</v>
      </c>
      <c r="B4" s="13" t="s">
        <v>8364</v>
      </c>
    </row>
    <row r="5" spans="1:6">
      <c r="A5" s="13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>
      <c r="A6" s="14" t="s">
        <v>8316</v>
      </c>
      <c r="B6" s="15"/>
      <c r="C6" s="15">
        <v>100</v>
      </c>
      <c r="D6" s="15"/>
      <c r="E6" s="15"/>
      <c r="F6" s="15">
        <v>100</v>
      </c>
    </row>
    <row r="7" spans="1:6">
      <c r="A7" s="14" t="s">
        <v>8344</v>
      </c>
      <c r="B7" s="15">
        <v>20</v>
      </c>
      <c r="C7" s="15"/>
      <c r="D7" s="15"/>
      <c r="E7" s="15"/>
      <c r="F7" s="15">
        <v>20</v>
      </c>
    </row>
    <row r="8" spans="1:6">
      <c r="A8" s="14" t="s">
        <v>8332</v>
      </c>
      <c r="B8" s="15">
        <v>24</v>
      </c>
      <c r="C8" s="15"/>
      <c r="D8" s="15"/>
      <c r="E8" s="15"/>
      <c r="F8" s="15">
        <v>24</v>
      </c>
    </row>
    <row r="9" spans="1:6">
      <c r="A9" s="14" t="s">
        <v>8358</v>
      </c>
      <c r="B9" s="15"/>
      <c r="C9" s="15">
        <v>40</v>
      </c>
      <c r="D9" s="15"/>
      <c r="E9" s="15"/>
      <c r="F9" s="15">
        <v>40</v>
      </c>
    </row>
    <row r="10" spans="1:6">
      <c r="A10" s="14" t="s">
        <v>8354</v>
      </c>
      <c r="B10" s="15"/>
      <c r="C10" s="15"/>
      <c r="D10" s="15"/>
      <c r="E10" s="15">
        <v>40</v>
      </c>
      <c r="F10" s="15">
        <v>40</v>
      </c>
    </row>
    <row r="11" spans="1:6">
      <c r="A11" s="14" t="s">
        <v>8315</v>
      </c>
      <c r="B11" s="15"/>
      <c r="C11" s="15"/>
      <c r="D11" s="15"/>
      <c r="E11" s="15">
        <v>180</v>
      </c>
      <c r="F11" s="15">
        <v>180</v>
      </c>
    </row>
    <row r="12" spans="1:6">
      <c r="A12" s="14" t="s">
        <v>8314</v>
      </c>
      <c r="B12" s="15"/>
      <c r="C12" s="15">
        <v>80</v>
      </c>
      <c r="D12" s="15"/>
      <c r="E12" s="15"/>
      <c r="F12" s="15">
        <v>80</v>
      </c>
    </row>
    <row r="13" spans="1:6">
      <c r="A13" s="14" t="s">
        <v>8330</v>
      </c>
      <c r="B13" s="15"/>
      <c r="C13" s="15"/>
      <c r="D13" s="15"/>
      <c r="E13" s="15">
        <v>40</v>
      </c>
      <c r="F13" s="15">
        <v>40</v>
      </c>
    </row>
    <row r="14" spans="1:6">
      <c r="A14" s="14" t="s">
        <v>8347</v>
      </c>
      <c r="B14" s="15"/>
      <c r="C14" s="15">
        <v>40</v>
      </c>
      <c r="D14" s="15">
        <v>20</v>
      </c>
      <c r="E14" s="15"/>
      <c r="F14" s="15">
        <v>60</v>
      </c>
    </row>
    <row r="15" spans="1:6">
      <c r="A15" s="14" t="s">
        <v>8324</v>
      </c>
      <c r="B15" s="15"/>
      <c r="C15" s="15">
        <v>40</v>
      </c>
      <c r="D15" s="15"/>
      <c r="E15" s="15"/>
      <c r="F15" s="15">
        <v>40</v>
      </c>
    </row>
    <row r="16" spans="1:6">
      <c r="A16" s="14" t="s">
        <v>8337</v>
      </c>
      <c r="B16" s="15">
        <v>20</v>
      </c>
      <c r="C16" s="15">
        <v>120</v>
      </c>
      <c r="D16" s="15"/>
      <c r="E16" s="15"/>
      <c r="F16" s="15">
        <v>140</v>
      </c>
    </row>
    <row r="17" spans="1:6">
      <c r="A17" s="14" t="s">
        <v>8348</v>
      </c>
      <c r="B17" s="15"/>
      <c r="C17" s="15">
        <v>20</v>
      </c>
      <c r="D17" s="15"/>
      <c r="E17" s="15"/>
      <c r="F17" s="15">
        <v>20</v>
      </c>
    </row>
    <row r="18" spans="1:6">
      <c r="A18" s="14" t="s">
        <v>8349</v>
      </c>
      <c r="B18" s="15"/>
      <c r="C18" s="15"/>
      <c r="D18" s="15"/>
      <c r="E18" s="15">
        <v>140</v>
      </c>
      <c r="F18" s="15">
        <v>140</v>
      </c>
    </row>
    <row r="19" spans="1:6">
      <c r="A19" s="14" t="s">
        <v>8329</v>
      </c>
      <c r="B19" s="15"/>
      <c r="C19" s="15">
        <v>20</v>
      </c>
      <c r="D19" s="15"/>
      <c r="E19" s="15">
        <v>140</v>
      </c>
      <c r="F19" s="15">
        <v>160</v>
      </c>
    </row>
    <row r="20" spans="1:6">
      <c r="A20" s="14" t="s">
        <v>8328</v>
      </c>
      <c r="B20" s="15"/>
      <c r="C20" s="15">
        <v>60</v>
      </c>
      <c r="D20" s="15"/>
      <c r="E20" s="15"/>
      <c r="F20" s="15">
        <v>60</v>
      </c>
    </row>
    <row r="21" spans="1:6">
      <c r="A21" s="14" t="s">
        <v>8356</v>
      </c>
      <c r="B21" s="15"/>
      <c r="C21" s="15">
        <v>11</v>
      </c>
      <c r="D21" s="15"/>
      <c r="E21" s="15">
        <v>9</v>
      </c>
      <c r="F21" s="15">
        <v>20</v>
      </c>
    </row>
    <row r="22" spans="1:6">
      <c r="A22" s="14" t="s">
        <v>8327</v>
      </c>
      <c r="B22" s="15"/>
      <c r="C22" s="15"/>
      <c r="D22" s="15"/>
      <c r="E22" s="15">
        <v>20</v>
      </c>
      <c r="F22" s="15">
        <v>20</v>
      </c>
    </row>
    <row r="23" spans="1:6">
      <c r="A23" s="14" t="s">
        <v>8335</v>
      </c>
      <c r="B23" s="15"/>
      <c r="C23" s="15">
        <v>40</v>
      </c>
      <c r="D23" s="15"/>
      <c r="E23" s="15"/>
      <c r="F23" s="15">
        <v>40</v>
      </c>
    </row>
    <row r="24" spans="1:6">
      <c r="A24" s="14" t="s">
        <v>8359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>
      <c r="A25" s="14" t="s">
        <v>8343</v>
      </c>
      <c r="B25" s="15"/>
      <c r="C25" s="15">
        <v>20</v>
      </c>
      <c r="D25" s="15"/>
      <c r="E25" s="15"/>
      <c r="F25" s="15">
        <v>20</v>
      </c>
    </row>
    <row r="26" spans="1:6">
      <c r="A26" s="14" t="s">
        <v>8323</v>
      </c>
      <c r="B26" s="15"/>
      <c r="C26" s="15"/>
      <c r="D26" s="15"/>
      <c r="E26" s="15">
        <v>60</v>
      </c>
      <c r="F26" s="15">
        <v>60</v>
      </c>
    </row>
    <row r="27" spans="1:6">
      <c r="A27" s="14" t="s">
        <v>8350</v>
      </c>
      <c r="B27" s="15"/>
      <c r="C27" s="15">
        <v>20</v>
      </c>
      <c r="D27" s="15"/>
      <c r="E27" s="15"/>
      <c r="F27" s="15">
        <v>20</v>
      </c>
    </row>
    <row r="28" spans="1:6">
      <c r="A28" s="14" t="s">
        <v>8339</v>
      </c>
      <c r="B28" s="15"/>
      <c r="C28" s="15">
        <v>57</v>
      </c>
      <c r="D28" s="15"/>
      <c r="E28" s="15">
        <v>103</v>
      </c>
      <c r="F28" s="15">
        <v>160</v>
      </c>
    </row>
    <row r="29" spans="1:6">
      <c r="A29" s="14" t="s">
        <v>8345</v>
      </c>
      <c r="B29" s="15"/>
      <c r="C29" s="15">
        <v>20</v>
      </c>
      <c r="D29" s="15"/>
      <c r="E29" s="15"/>
      <c r="F29" s="15">
        <v>20</v>
      </c>
    </row>
    <row r="30" spans="1:6">
      <c r="A30" s="14" t="s">
        <v>8318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>
      <c r="A31" s="14" t="s">
        <v>8346</v>
      </c>
      <c r="B31" s="15"/>
      <c r="C31" s="15"/>
      <c r="D31" s="15"/>
      <c r="E31" s="15">
        <v>40</v>
      </c>
      <c r="F31" s="15">
        <v>40</v>
      </c>
    </row>
    <row r="32" spans="1:6">
      <c r="A32" s="14" t="s">
        <v>8342</v>
      </c>
      <c r="B32" s="15"/>
      <c r="C32" s="15"/>
      <c r="D32" s="15"/>
      <c r="E32" s="15">
        <v>20</v>
      </c>
      <c r="F32" s="15">
        <v>20</v>
      </c>
    </row>
    <row r="33" spans="1:6">
      <c r="A33" s="14" t="s">
        <v>8353</v>
      </c>
      <c r="B33" s="15"/>
      <c r="C33" s="15">
        <v>20</v>
      </c>
      <c r="D33" s="15"/>
      <c r="E33" s="15"/>
      <c r="F33" s="15">
        <v>20</v>
      </c>
    </row>
    <row r="34" spans="1:6">
      <c r="A34" s="14" t="s">
        <v>8326</v>
      </c>
      <c r="B34" s="15"/>
      <c r="C34" s="15"/>
      <c r="D34" s="15"/>
      <c r="E34" s="15">
        <v>260</v>
      </c>
      <c r="F34" s="15">
        <v>260</v>
      </c>
    </row>
    <row r="35" spans="1:6">
      <c r="A35" s="14" t="s">
        <v>8313</v>
      </c>
      <c r="B35" s="15">
        <v>40</v>
      </c>
      <c r="C35" s="15"/>
      <c r="D35" s="15"/>
      <c r="E35" s="15"/>
      <c r="F35" s="15">
        <v>40</v>
      </c>
    </row>
    <row r="36" spans="1:6">
      <c r="A36" s="14" t="s">
        <v>8312</v>
      </c>
      <c r="B36" s="15"/>
      <c r="C36" s="15"/>
      <c r="D36" s="15"/>
      <c r="E36" s="15">
        <v>60</v>
      </c>
      <c r="F36" s="15">
        <v>60</v>
      </c>
    </row>
    <row r="37" spans="1:6">
      <c r="A37" s="14" t="s">
        <v>8352</v>
      </c>
      <c r="B37" s="15"/>
      <c r="C37" s="15"/>
      <c r="D37" s="15">
        <v>6</v>
      </c>
      <c r="E37" s="15">
        <v>34</v>
      </c>
      <c r="F37" s="15">
        <v>40</v>
      </c>
    </row>
    <row r="38" spans="1:6">
      <c r="A38" s="14" t="s">
        <v>8355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>
      <c r="A39" s="14" t="s">
        <v>8357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>
      <c r="A40" s="14" t="s">
        <v>8351</v>
      </c>
      <c r="B40" s="15"/>
      <c r="C40" s="15"/>
      <c r="D40" s="15"/>
      <c r="E40" s="15">
        <v>80</v>
      </c>
      <c r="F40" s="15">
        <v>80</v>
      </c>
    </row>
    <row r="41" spans="1:6">
      <c r="A41" s="14" t="s">
        <v>8311</v>
      </c>
      <c r="B41" s="15"/>
      <c r="C41" s="15"/>
      <c r="D41" s="15"/>
      <c r="E41" s="15">
        <v>60</v>
      </c>
      <c r="F41" s="15">
        <v>60</v>
      </c>
    </row>
    <row r="42" spans="1:6">
      <c r="A42" s="14" t="s">
        <v>8341</v>
      </c>
      <c r="B42" s="15">
        <v>10</v>
      </c>
      <c r="C42" s="15">
        <v>47</v>
      </c>
      <c r="D42" s="15"/>
      <c r="E42" s="15"/>
      <c r="F42" s="15">
        <v>57</v>
      </c>
    </row>
    <row r="43" spans="1:6">
      <c r="A43" s="14" t="s">
        <v>8334</v>
      </c>
      <c r="B43" s="15"/>
      <c r="C43" s="15">
        <v>100</v>
      </c>
      <c r="D43" s="15"/>
      <c r="E43" s="15"/>
      <c r="F43" s="15">
        <v>100</v>
      </c>
    </row>
    <row r="44" spans="1:6">
      <c r="A44" s="14" t="s">
        <v>8321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>
      <c r="A45" s="14" t="s">
        <v>8320</v>
      </c>
      <c r="B45" s="15">
        <v>100</v>
      </c>
      <c r="C45" s="15">
        <v>60</v>
      </c>
      <c r="D45" s="15"/>
      <c r="E45" s="15"/>
      <c r="F45" s="15">
        <v>160</v>
      </c>
    </row>
    <row r="46" spans="1:6">
      <c r="A46" s="14" t="s">
        <v>8340</v>
      </c>
      <c r="B46" s="15">
        <v>20</v>
      </c>
      <c r="C46" s="15"/>
      <c r="D46" s="15"/>
      <c r="E46" s="15"/>
      <c r="F46" s="15">
        <v>20</v>
      </c>
    </row>
    <row r="47" spans="1:6">
      <c r="A47" s="14" t="s">
        <v>8361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8069B-8E30-4615-BEEF-01C0E50F44C1}">
  <dimension ref="A2:E19"/>
  <sheetViews>
    <sheetView workbookViewId="0">
      <selection activeCell="D3" sqref="D3"/>
    </sheetView>
  </sheetViews>
  <sheetFormatPr defaultRowHeight="14.4"/>
  <cols>
    <col min="1" max="1" width="27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  <col min="7" max="7" width="14.88671875" bestFit="1" customWidth="1"/>
    <col min="8" max="8" width="15.88671875" bestFit="1" customWidth="1"/>
    <col min="9" max="10" width="14.88671875" bestFit="1" customWidth="1"/>
    <col min="11" max="12" width="15.88671875" bestFit="1" customWidth="1"/>
    <col min="13" max="13" width="14.88671875" bestFit="1" customWidth="1"/>
    <col min="14" max="15" width="15.88671875" bestFit="1" customWidth="1"/>
    <col min="16" max="16" width="13.88671875" bestFit="1" customWidth="1"/>
    <col min="17" max="17" width="15.88671875" bestFit="1" customWidth="1"/>
    <col min="18" max="18" width="14.88671875" bestFit="1" customWidth="1"/>
    <col min="19" max="21" width="15.88671875" bestFit="1" customWidth="1"/>
    <col min="22" max="23" width="13.88671875" bestFit="1" customWidth="1"/>
    <col min="24" max="24" width="15.88671875" bestFit="1" customWidth="1"/>
    <col min="25" max="25" width="14.88671875" bestFit="1" customWidth="1"/>
    <col min="26" max="26" width="15.88671875" bestFit="1" customWidth="1"/>
    <col min="27" max="27" width="14.88671875" bestFit="1" customWidth="1"/>
    <col min="28" max="29" width="15.88671875" bestFit="1" customWidth="1"/>
    <col min="30" max="30" width="14.88671875" bestFit="1" customWidth="1"/>
    <col min="31" max="32" width="13.88671875" bestFit="1" customWidth="1"/>
    <col min="33" max="33" width="14.88671875" bestFit="1" customWidth="1"/>
    <col min="34" max="34" width="15.88671875" bestFit="1" customWidth="1"/>
    <col min="35" max="35" width="14.88671875" bestFit="1" customWidth="1"/>
    <col min="36" max="38" width="15.88671875" bestFit="1" customWidth="1"/>
    <col min="39" max="39" width="13.88671875" bestFit="1" customWidth="1"/>
    <col min="40" max="41" width="14.88671875" bestFit="1" customWidth="1"/>
    <col min="42" max="42" width="15.88671875" bestFit="1" customWidth="1"/>
    <col min="43" max="43" width="14.88671875" bestFit="1" customWidth="1"/>
    <col min="44" max="53" width="15.88671875" bestFit="1" customWidth="1"/>
    <col min="54" max="55" width="14.88671875" bestFit="1" customWidth="1"/>
    <col min="56" max="56" width="15.88671875" bestFit="1" customWidth="1"/>
    <col min="57" max="57" width="14.88671875" bestFit="1" customWidth="1"/>
    <col min="58" max="61" width="15.88671875" bestFit="1" customWidth="1"/>
    <col min="62" max="62" width="14.88671875" bestFit="1" customWidth="1"/>
    <col min="63" max="64" width="15.88671875" bestFit="1" customWidth="1"/>
    <col min="65" max="65" width="14.88671875" bestFit="1" customWidth="1"/>
    <col min="66" max="68" width="15.88671875" bestFit="1" customWidth="1"/>
    <col min="69" max="71" width="14.88671875" bestFit="1" customWidth="1"/>
    <col min="72" max="72" width="15.88671875" bestFit="1" customWidth="1"/>
    <col min="73" max="73" width="14.88671875" bestFit="1" customWidth="1"/>
    <col min="74" max="75" width="15.88671875" bestFit="1" customWidth="1"/>
    <col min="76" max="76" width="14.88671875" bestFit="1" customWidth="1"/>
    <col min="77" max="78" width="15.88671875" bestFit="1" customWidth="1"/>
    <col min="79" max="82" width="14.88671875" bestFit="1" customWidth="1"/>
    <col min="83" max="85" width="15.88671875" bestFit="1" customWidth="1"/>
    <col min="86" max="86" width="14.88671875" bestFit="1" customWidth="1"/>
    <col min="87" max="88" width="15.88671875" bestFit="1" customWidth="1"/>
    <col min="89" max="92" width="14.88671875" bestFit="1" customWidth="1"/>
    <col min="93" max="94" width="15.88671875" bestFit="1" customWidth="1"/>
    <col min="95" max="96" width="14.88671875" bestFit="1" customWidth="1"/>
    <col min="97" max="97" width="13.88671875" bestFit="1" customWidth="1"/>
    <col min="98" max="101" width="14.88671875" bestFit="1" customWidth="1"/>
    <col min="102" max="103" width="15.88671875" bestFit="1" customWidth="1"/>
    <col min="104" max="104" width="13.88671875" bestFit="1" customWidth="1"/>
    <col min="105" max="107" width="14.88671875" bestFit="1" customWidth="1"/>
    <col min="108" max="109" width="15.88671875" bestFit="1" customWidth="1"/>
    <col min="110" max="112" width="14.88671875" bestFit="1" customWidth="1"/>
    <col min="113" max="118" width="15.88671875" bestFit="1" customWidth="1"/>
    <col min="119" max="119" width="14.88671875" bestFit="1" customWidth="1"/>
    <col min="120" max="121" width="15.88671875" bestFit="1" customWidth="1"/>
    <col min="122" max="123" width="14.88671875" bestFit="1" customWidth="1"/>
    <col min="124" max="124" width="15.88671875" bestFit="1" customWidth="1"/>
    <col min="125" max="127" width="14.88671875" bestFit="1" customWidth="1"/>
    <col min="128" max="129" width="15.88671875" bestFit="1" customWidth="1"/>
    <col min="130" max="131" width="14.88671875" bestFit="1" customWidth="1"/>
    <col min="132" max="133" width="15.88671875" bestFit="1" customWidth="1"/>
    <col min="134" max="134" width="14.88671875" bestFit="1" customWidth="1"/>
    <col min="135" max="136" width="15.88671875" bestFit="1" customWidth="1"/>
    <col min="137" max="137" width="14.88671875" bestFit="1" customWidth="1"/>
    <col min="138" max="138" width="15.88671875" bestFit="1" customWidth="1"/>
    <col min="139" max="141" width="14.88671875" bestFit="1" customWidth="1"/>
    <col min="142" max="142" width="13.88671875" bestFit="1" customWidth="1"/>
    <col min="143" max="147" width="14.88671875" bestFit="1" customWidth="1"/>
    <col min="148" max="148" width="15.88671875" bestFit="1" customWidth="1"/>
    <col min="149" max="150" width="14.88671875" bestFit="1" customWidth="1"/>
    <col min="151" max="151" width="15.88671875" bestFit="1" customWidth="1"/>
    <col min="152" max="152" width="14.88671875" bestFit="1" customWidth="1"/>
    <col min="153" max="155" width="15.88671875" bestFit="1" customWidth="1"/>
    <col min="156" max="157" width="14.88671875" bestFit="1" customWidth="1"/>
    <col min="158" max="158" width="15.88671875" bestFit="1" customWidth="1"/>
    <col min="159" max="160" width="14.88671875" bestFit="1" customWidth="1"/>
    <col min="161" max="168" width="15.88671875" bestFit="1" customWidth="1"/>
    <col min="169" max="171" width="14.88671875" bestFit="1" customWidth="1"/>
    <col min="172" max="175" width="15.88671875" bestFit="1" customWidth="1"/>
    <col min="176" max="176" width="14.88671875" bestFit="1" customWidth="1"/>
    <col min="177" max="177" width="13.88671875" bestFit="1" customWidth="1"/>
    <col min="178" max="181" width="14.88671875" bestFit="1" customWidth="1"/>
    <col min="182" max="182" width="13.88671875" bestFit="1" customWidth="1"/>
    <col min="183" max="184" width="14.88671875" bestFit="1" customWidth="1"/>
    <col min="185" max="186" width="15.88671875" bestFit="1" customWidth="1"/>
    <col min="187" max="187" width="14.88671875" bestFit="1" customWidth="1"/>
    <col min="188" max="188" width="15.88671875" bestFit="1" customWidth="1"/>
    <col min="189" max="189" width="14.88671875" bestFit="1" customWidth="1"/>
    <col min="190" max="190" width="15.88671875" bestFit="1" customWidth="1"/>
    <col min="191" max="193" width="14.88671875" bestFit="1" customWidth="1"/>
    <col min="194" max="194" width="15.88671875" bestFit="1" customWidth="1"/>
    <col min="195" max="197" width="14.88671875" bestFit="1" customWidth="1"/>
    <col min="198" max="198" width="15.88671875" bestFit="1" customWidth="1"/>
    <col min="199" max="199" width="14.88671875" bestFit="1" customWidth="1"/>
    <col min="200" max="200" width="15.88671875" bestFit="1" customWidth="1"/>
    <col min="201" max="204" width="14.88671875" bestFit="1" customWidth="1"/>
    <col min="205" max="210" width="15.88671875" bestFit="1" customWidth="1"/>
    <col min="211" max="211" width="14.88671875" bestFit="1" customWidth="1"/>
    <col min="212" max="212" width="15.88671875" bestFit="1" customWidth="1"/>
    <col min="213" max="213" width="14.88671875" bestFit="1" customWidth="1"/>
    <col min="214" max="218" width="15.88671875" bestFit="1" customWidth="1"/>
    <col min="219" max="219" width="14.88671875" bestFit="1" customWidth="1"/>
    <col min="220" max="220" width="13.88671875" bestFit="1" customWidth="1"/>
    <col min="221" max="222" width="14.88671875" bestFit="1" customWidth="1"/>
    <col min="223" max="224" width="15.88671875" bestFit="1" customWidth="1"/>
    <col min="225" max="225" width="14.88671875" bestFit="1" customWidth="1"/>
    <col min="226" max="229" width="15.88671875" bestFit="1" customWidth="1"/>
    <col min="230" max="231" width="14.88671875" bestFit="1" customWidth="1"/>
    <col min="232" max="232" width="13.88671875" bestFit="1" customWidth="1"/>
    <col min="233" max="233" width="14.88671875" bestFit="1" customWidth="1"/>
    <col min="234" max="234" width="15.88671875" bestFit="1" customWidth="1"/>
    <col min="235" max="237" width="14.88671875" bestFit="1" customWidth="1"/>
    <col min="238" max="240" width="15.88671875" bestFit="1" customWidth="1"/>
    <col min="241" max="241" width="14.88671875" bestFit="1" customWidth="1"/>
    <col min="242" max="245" width="15.88671875" bestFit="1" customWidth="1"/>
    <col min="246" max="247" width="14.88671875" bestFit="1" customWidth="1"/>
    <col min="248" max="248" width="13.88671875" bestFit="1" customWidth="1"/>
    <col min="249" max="250" width="14.88671875" bestFit="1" customWidth="1"/>
    <col min="251" max="251" width="15.88671875" bestFit="1" customWidth="1"/>
    <col min="252" max="252" width="14.88671875" bestFit="1" customWidth="1"/>
    <col min="253" max="253" width="15.88671875" bestFit="1" customWidth="1"/>
    <col min="254" max="254" width="14.88671875" bestFit="1" customWidth="1"/>
    <col min="255" max="255" width="13.88671875" bestFit="1" customWidth="1"/>
    <col min="256" max="257" width="14.88671875" bestFit="1" customWidth="1"/>
    <col min="258" max="258" width="15.88671875" bestFit="1" customWidth="1"/>
    <col min="259" max="260" width="14.88671875" bestFit="1" customWidth="1"/>
    <col min="261" max="261" width="15.88671875" bestFit="1" customWidth="1"/>
    <col min="262" max="265" width="14.88671875" bestFit="1" customWidth="1"/>
    <col min="266" max="269" width="15.88671875" bestFit="1" customWidth="1"/>
    <col min="270" max="270" width="14.88671875" bestFit="1" customWidth="1"/>
    <col min="271" max="271" width="13.88671875" bestFit="1" customWidth="1"/>
    <col min="272" max="272" width="14.88671875" bestFit="1" customWidth="1"/>
    <col min="273" max="274" width="15.88671875" bestFit="1" customWidth="1"/>
    <col min="275" max="275" width="14.88671875" bestFit="1" customWidth="1"/>
    <col min="276" max="276" width="15.88671875" bestFit="1" customWidth="1"/>
    <col min="277" max="277" width="14.88671875" bestFit="1" customWidth="1"/>
    <col min="278" max="278" width="13.88671875" bestFit="1" customWidth="1"/>
    <col min="279" max="281" width="14.88671875" bestFit="1" customWidth="1"/>
    <col min="282" max="289" width="15.88671875" bestFit="1" customWidth="1"/>
    <col min="290" max="291" width="14.88671875" bestFit="1" customWidth="1"/>
    <col min="292" max="292" width="13.88671875" bestFit="1" customWidth="1"/>
    <col min="293" max="296" width="15.88671875" bestFit="1" customWidth="1"/>
    <col min="297" max="297" width="13.88671875" bestFit="1" customWidth="1"/>
    <col min="298" max="298" width="14.88671875" bestFit="1" customWidth="1"/>
    <col min="299" max="299" width="13.88671875" bestFit="1" customWidth="1"/>
    <col min="300" max="302" width="15.88671875" bestFit="1" customWidth="1"/>
    <col min="303" max="303" width="14.88671875" bestFit="1" customWidth="1"/>
    <col min="304" max="307" width="15.88671875" bestFit="1" customWidth="1"/>
    <col min="308" max="308" width="13.88671875" bestFit="1" customWidth="1"/>
    <col min="309" max="309" width="14.88671875" bestFit="1" customWidth="1"/>
    <col min="310" max="310" width="13.88671875" bestFit="1" customWidth="1"/>
    <col min="311" max="311" width="15.88671875" bestFit="1" customWidth="1"/>
    <col min="312" max="312" width="14.88671875" bestFit="1" customWidth="1"/>
    <col min="313" max="315" width="15.88671875" bestFit="1" customWidth="1"/>
    <col min="316" max="319" width="14.88671875" bestFit="1" customWidth="1"/>
    <col min="320" max="320" width="15.88671875" bestFit="1" customWidth="1"/>
    <col min="321" max="321" width="14.88671875" bestFit="1" customWidth="1"/>
    <col min="322" max="324" width="15.88671875" bestFit="1" customWidth="1"/>
    <col min="325" max="329" width="14.88671875" bestFit="1" customWidth="1"/>
    <col min="330" max="330" width="15.88671875" bestFit="1" customWidth="1"/>
    <col min="331" max="331" width="14.88671875" bestFit="1" customWidth="1"/>
    <col min="332" max="332" width="15.88671875" bestFit="1" customWidth="1"/>
    <col min="333" max="337" width="14.88671875" bestFit="1" customWidth="1"/>
    <col min="338" max="338" width="15.88671875" bestFit="1" customWidth="1"/>
    <col min="339" max="339" width="14.88671875" bestFit="1" customWidth="1"/>
    <col min="340" max="341" width="15.88671875" bestFit="1" customWidth="1"/>
    <col min="342" max="344" width="14.88671875" bestFit="1" customWidth="1"/>
    <col min="345" max="345" width="13.88671875" bestFit="1" customWidth="1"/>
    <col min="346" max="346" width="15.88671875" bestFit="1" customWidth="1"/>
    <col min="347" max="347" width="14.88671875" bestFit="1" customWidth="1"/>
    <col min="348" max="349" width="15.88671875" bestFit="1" customWidth="1"/>
    <col min="350" max="350" width="14.88671875" bestFit="1" customWidth="1"/>
    <col min="351" max="351" width="13.21875" bestFit="1" customWidth="1"/>
    <col min="352" max="352" width="15.88671875" bestFit="1" customWidth="1"/>
    <col min="353" max="353" width="14.88671875" bestFit="1" customWidth="1"/>
    <col min="354" max="354" width="15.88671875" bestFit="1" customWidth="1"/>
    <col min="355" max="355" width="13.88671875" bestFit="1" customWidth="1"/>
    <col min="356" max="358" width="15.88671875" bestFit="1" customWidth="1"/>
    <col min="359" max="359" width="13.88671875" bestFit="1" customWidth="1"/>
    <col min="360" max="360" width="15.88671875" bestFit="1" customWidth="1"/>
    <col min="361" max="361" width="14.88671875" bestFit="1" customWidth="1"/>
    <col min="362" max="362" width="13.88671875" bestFit="1" customWidth="1"/>
    <col min="363" max="363" width="15.88671875" bestFit="1" customWidth="1"/>
    <col min="364" max="365" width="14.88671875" bestFit="1" customWidth="1"/>
    <col min="366" max="367" width="15.88671875" bestFit="1" customWidth="1"/>
    <col min="368" max="370" width="14.88671875" bestFit="1" customWidth="1"/>
    <col min="371" max="371" width="15.88671875" bestFit="1" customWidth="1"/>
    <col min="372" max="373" width="14.88671875" bestFit="1" customWidth="1"/>
    <col min="374" max="374" width="15.88671875" bestFit="1" customWidth="1"/>
    <col min="375" max="376" width="13.88671875" bestFit="1" customWidth="1"/>
    <col min="377" max="377" width="14.88671875" bestFit="1" customWidth="1"/>
    <col min="378" max="382" width="15.88671875" bestFit="1" customWidth="1"/>
    <col min="383" max="385" width="14.88671875" bestFit="1" customWidth="1"/>
    <col min="386" max="388" width="15.88671875" bestFit="1" customWidth="1"/>
    <col min="389" max="390" width="14.88671875" bestFit="1" customWidth="1"/>
    <col min="391" max="391" width="15.88671875" bestFit="1" customWidth="1"/>
    <col min="392" max="396" width="14.88671875" bestFit="1" customWidth="1"/>
    <col min="397" max="397" width="13.88671875" bestFit="1" customWidth="1"/>
    <col min="398" max="398" width="15.88671875" bestFit="1" customWidth="1"/>
    <col min="399" max="401" width="14.88671875" bestFit="1" customWidth="1"/>
    <col min="402" max="402" width="15.88671875" bestFit="1" customWidth="1"/>
    <col min="403" max="403" width="14.88671875" bestFit="1" customWidth="1"/>
    <col min="404" max="407" width="15.88671875" bestFit="1" customWidth="1"/>
    <col min="408" max="408" width="13.88671875" bestFit="1" customWidth="1"/>
    <col min="409" max="410" width="14.88671875" bestFit="1" customWidth="1"/>
    <col min="411" max="412" width="15.88671875" bestFit="1" customWidth="1"/>
    <col min="413" max="413" width="14.88671875" bestFit="1" customWidth="1"/>
    <col min="414" max="414" width="13.88671875" bestFit="1" customWidth="1"/>
    <col min="415" max="415" width="14.88671875" bestFit="1" customWidth="1"/>
    <col min="416" max="419" width="15.88671875" bestFit="1" customWidth="1"/>
    <col min="420" max="420" width="13.88671875" bestFit="1" customWidth="1"/>
    <col min="421" max="423" width="14.88671875" bestFit="1" customWidth="1"/>
    <col min="424" max="425" width="15.88671875" bestFit="1" customWidth="1"/>
    <col min="426" max="426" width="14.88671875" bestFit="1" customWidth="1"/>
    <col min="427" max="432" width="15.88671875" bestFit="1" customWidth="1"/>
    <col min="433" max="434" width="14.88671875" bestFit="1" customWidth="1"/>
    <col min="435" max="437" width="15.88671875" bestFit="1" customWidth="1"/>
    <col min="438" max="439" width="14.88671875" bestFit="1" customWidth="1"/>
    <col min="440" max="440" width="15.88671875" bestFit="1" customWidth="1"/>
    <col min="441" max="442" width="14.88671875" bestFit="1" customWidth="1"/>
    <col min="443" max="443" width="15.88671875" bestFit="1" customWidth="1"/>
    <col min="444" max="444" width="13.88671875" bestFit="1" customWidth="1"/>
    <col min="445" max="445" width="14.88671875" bestFit="1" customWidth="1"/>
    <col min="446" max="448" width="15.88671875" bestFit="1" customWidth="1"/>
    <col min="449" max="449" width="13.88671875" bestFit="1" customWidth="1"/>
    <col min="450" max="450" width="14.88671875" bestFit="1" customWidth="1"/>
    <col min="451" max="452" width="15.88671875" bestFit="1" customWidth="1"/>
    <col min="453" max="453" width="14.88671875" bestFit="1" customWidth="1"/>
    <col min="454" max="455" width="13.88671875" bestFit="1" customWidth="1"/>
    <col min="456" max="458" width="15.88671875" bestFit="1" customWidth="1"/>
    <col min="459" max="459" width="14.88671875" bestFit="1" customWidth="1"/>
    <col min="460" max="461" width="15.88671875" bestFit="1" customWidth="1"/>
    <col min="462" max="462" width="14.88671875" bestFit="1" customWidth="1"/>
    <col min="463" max="463" width="13.88671875" bestFit="1" customWidth="1"/>
    <col min="464" max="464" width="15.88671875" bestFit="1" customWidth="1"/>
    <col min="465" max="465" width="13.88671875" bestFit="1" customWidth="1"/>
    <col min="466" max="466" width="14.88671875" bestFit="1" customWidth="1"/>
    <col min="467" max="467" width="15.88671875" bestFit="1" customWidth="1"/>
    <col min="468" max="470" width="14.88671875" bestFit="1" customWidth="1"/>
    <col min="471" max="472" width="15.88671875" bestFit="1" customWidth="1"/>
    <col min="473" max="473" width="14.88671875" bestFit="1" customWidth="1"/>
    <col min="474" max="478" width="15.88671875" bestFit="1" customWidth="1"/>
    <col min="479" max="479" width="14.88671875" bestFit="1" customWidth="1"/>
    <col min="480" max="481" width="15.88671875" bestFit="1" customWidth="1"/>
    <col min="482" max="482" width="13.88671875" bestFit="1" customWidth="1"/>
    <col min="483" max="483" width="14.88671875" bestFit="1" customWidth="1"/>
    <col min="484" max="487" width="15.88671875" bestFit="1" customWidth="1"/>
    <col min="488" max="488" width="13.88671875" bestFit="1" customWidth="1"/>
    <col min="489" max="489" width="14.88671875" bestFit="1" customWidth="1"/>
    <col min="490" max="491" width="15.88671875" bestFit="1" customWidth="1"/>
    <col min="492" max="493" width="14.88671875" bestFit="1" customWidth="1"/>
    <col min="494" max="494" width="13.88671875" bestFit="1" customWidth="1"/>
    <col min="495" max="497" width="15.88671875" bestFit="1" customWidth="1"/>
    <col min="498" max="498" width="14.88671875" bestFit="1" customWidth="1"/>
    <col min="499" max="499" width="15.88671875" bestFit="1" customWidth="1"/>
    <col min="500" max="503" width="14.88671875" bestFit="1" customWidth="1"/>
    <col min="504" max="508" width="15.88671875" bestFit="1" customWidth="1"/>
    <col min="509" max="510" width="14.88671875" bestFit="1" customWidth="1"/>
    <col min="511" max="512" width="15.88671875" bestFit="1" customWidth="1"/>
    <col min="513" max="513" width="14.88671875" bestFit="1" customWidth="1"/>
    <col min="514" max="514" width="15.88671875" bestFit="1" customWidth="1"/>
    <col min="515" max="515" width="14.88671875" bestFit="1" customWidth="1"/>
    <col min="516" max="518" width="15.88671875" bestFit="1" customWidth="1"/>
    <col min="519" max="519" width="14.88671875" bestFit="1" customWidth="1"/>
    <col min="520" max="520" width="13.88671875" bestFit="1" customWidth="1"/>
    <col min="521" max="521" width="14.88671875" bestFit="1" customWidth="1"/>
    <col min="522" max="522" width="13.88671875" bestFit="1" customWidth="1"/>
    <col min="523" max="525" width="15.88671875" bestFit="1" customWidth="1"/>
    <col min="526" max="526" width="13.88671875" bestFit="1" customWidth="1"/>
    <col min="527" max="531" width="14.88671875" bestFit="1" customWidth="1"/>
    <col min="532" max="533" width="15.88671875" bestFit="1" customWidth="1"/>
    <col min="534" max="534" width="14.88671875" bestFit="1" customWidth="1"/>
    <col min="535" max="535" width="15.88671875" bestFit="1" customWidth="1"/>
    <col min="536" max="538" width="14.88671875" bestFit="1" customWidth="1"/>
    <col min="539" max="540" width="15.88671875" bestFit="1" customWidth="1"/>
    <col min="541" max="542" width="14.88671875" bestFit="1" customWidth="1"/>
    <col min="543" max="543" width="13.88671875" bestFit="1" customWidth="1"/>
    <col min="544" max="544" width="14.88671875" bestFit="1" customWidth="1"/>
    <col min="545" max="550" width="15.88671875" bestFit="1" customWidth="1"/>
    <col min="551" max="553" width="14.88671875" bestFit="1" customWidth="1"/>
    <col min="554" max="556" width="15.88671875" bestFit="1" customWidth="1"/>
    <col min="557" max="557" width="14.88671875" bestFit="1" customWidth="1"/>
    <col min="558" max="563" width="15.88671875" bestFit="1" customWidth="1"/>
    <col min="564" max="564" width="13.88671875" bestFit="1" customWidth="1"/>
    <col min="565" max="569" width="14.88671875" bestFit="1" customWidth="1"/>
    <col min="570" max="570" width="13.88671875" bestFit="1" customWidth="1"/>
    <col min="571" max="575" width="14.88671875" bestFit="1" customWidth="1"/>
    <col min="576" max="576" width="15.88671875" bestFit="1" customWidth="1"/>
    <col min="577" max="578" width="14.88671875" bestFit="1" customWidth="1"/>
    <col min="579" max="580" width="15.88671875" bestFit="1" customWidth="1"/>
    <col min="581" max="581" width="14.88671875" bestFit="1" customWidth="1"/>
    <col min="582" max="582" width="15.88671875" bestFit="1" customWidth="1"/>
    <col min="583" max="583" width="14.88671875" bestFit="1" customWidth="1"/>
    <col min="584" max="587" width="15.88671875" bestFit="1" customWidth="1"/>
    <col min="588" max="588" width="14.88671875" bestFit="1" customWidth="1"/>
    <col min="589" max="589" width="15.88671875" bestFit="1" customWidth="1"/>
    <col min="590" max="590" width="14.88671875" bestFit="1" customWidth="1"/>
    <col min="591" max="598" width="15.88671875" bestFit="1" customWidth="1"/>
    <col min="599" max="600" width="13.88671875" bestFit="1" customWidth="1"/>
    <col min="601" max="601" width="14.88671875" bestFit="1" customWidth="1"/>
    <col min="602" max="603" width="13.88671875" bestFit="1" customWidth="1"/>
    <col min="604" max="609" width="14.88671875" bestFit="1" customWidth="1"/>
    <col min="610" max="610" width="13.88671875" bestFit="1" customWidth="1"/>
    <col min="611" max="612" width="14.88671875" bestFit="1" customWidth="1"/>
    <col min="613" max="613" width="15.88671875" bestFit="1" customWidth="1"/>
    <col min="614" max="614" width="14.88671875" bestFit="1" customWidth="1"/>
    <col min="615" max="616" width="15.88671875" bestFit="1" customWidth="1"/>
    <col min="617" max="617" width="14.88671875" bestFit="1" customWidth="1"/>
    <col min="618" max="619" width="15.88671875" bestFit="1" customWidth="1"/>
    <col min="620" max="622" width="14.88671875" bestFit="1" customWidth="1"/>
    <col min="623" max="636" width="15.88671875" bestFit="1" customWidth="1"/>
    <col min="637" max="638" width="13.88671875" bestFit="1" customWidth="1"/>
    <col min="639" max="639" width="14.88671875" bestFit="1" customWidth="1"/>
    <col min="640" max="640" width="13.88671875" bestFit="1" customWidth="1"/>
    <col min="641" max="649" width="14.88671875" bestFit="1" customWidth="1"/>
    <col min="650" max="650" width="13.88671875" bestFit="1" customWidth="1"/>
    <col min="651" max="659" width="14.88671875" bestFit="1" customWidth="1"/>
    <col min="660" max="668" width="15.88671875" bestFit="1" customWidth="1"/>
    <col min="669" max="670" width="14.88671875" bestFit="1" customWidth="1"/>
    <col min="671" max="672" width="15.88671875" bestFit="1" customWidth="1"/>
    <col min="673" max="674" width="14.88671875" bestFit="1" customWidth="1"/>
    <col min="675" max="676" width="15.88671875" bestFit="1" customWidth="1"/>
    <col min="677" max="677" width="14.88671875" bestFit="1" customWidth="1"/>
    <col min="678" max="681" width="15.88671875" bestFit="1" customWidth="1"/>
    <col min="682" max="682" width="14.88671875" bestFit="1" customWidth="1"/>
    <col min="683" max="686" width="15.88671875" bestFit="1" customWidth="1"/>
    <col min="687" max="687" width="14.88671875" bestFit="1" customWidth="1"/>
    <col min="688" max="691" width="15.88671875" bestFit="1" customWidth="1"/>
    <col min="692" max="692" width="14.88671875" bestFit="1" customWidth="1"/>
    <col min="693" max="697" width="15.88671875" bestFit="1" customWidth="1"/>
    <col min="698" max="699" width="14.88671875" bestFit="1" customWidth="1"/>
    <col min="700" max="704" width="15.88671875" bestFit="1" customWidth="1"/>
    <col min="705" max="705" width="14.88671875" bestFit="1" customWidth="1"/>
    <col min="706" max="718" width="15.88671875" bestFit="1" customWidth="1"/>
    <col min="719" max="720" width="14.88671875" bestFit="1" customWidth="1"/>
    <col min="721" max="721" width="13.88671875" bestFit="1" customWidth="1"/>
    <col min="722" max="727" width="14.88671875" bestFit="1" customWidth="1"/>
    <col min="728" max="728" width="13.88671875" bestFit="1" customWidth="1"/>
    <col min="729" max="729" width="14.88671875" bestFit="1" customWidth="1"/>
    <col min="730" max="731" width="13.88671875" bestFit="1" customWidth="1"/>
    <col min="732" max="735" width="14.88671875" bestFit="1" customWidth="1"/>
    <col min="736" max="737" width="15.88671875" bestFit="1" customWidth="1"/>
    <col min="738" max="739" width="14.88671875" bestFit="1" customWidth="1"/>
    <col min="740" max="742" width="15.88671875" bestFit="1" customWidth="1"/>
    <col min="743" max="743" width="14.88671875" bestFit="1" customWidth="1"/>
    <col min="744" max="747" width="15.88671875" bestFit="1" customWidth="1"/>
    <col min="748" max="748" width="14.88671875" bestFit="1" customWidth="1"/>
    <col min="749" max="763" width="15.88671875" bestFit="1" customWidth="1"/>
    <col min="764" max="764" width="14.88671875" bestFit="1" customWidth="1"/>
    <col min="765" max="766" width="15.88671875" bestFit="1" customWidth="1"/>
    <col min="767" max="768" width="14.88671875" bestFit="1" customWidth="1"/>
    <col min="769" max="771" width="15.88671875" bestFit="1" customWidth="1"/>
    <col min="772" max="773" width="14.88671875" bestFit="1" customWidth="1"/>
    <col min="774" max="774" width="13.88671875" bestFit="1" customWidth="1"/>
    <col min="775" max="776" width="14.88671875" bestFit="1" customWidth="1"/>
    <col min="777" max="777" width="13.88671875" bestFit="1" customWidth="1"/>
    <col min="778" max="780" width="14.88671875" bestFit="1" customWidth="1"/>
    <col min="781" max="782" width="13.88671875" bestFit="1" customWidth="1"/>
    <col min="783" max="785" width="14.88671875" bestFit="1" customWidth="1"/>
    <col min="786" max="787" width="15.88671875" bestFit="1" customWidth="1"/>
    <col min="788" max="789" width="14.88671875" bestFit="1" customWidth="1"/>
    <col min="790" max="797" width="15.88671875" bestFit="1" customWidth="1"/>
    <col min="798" max="798" width="14.88671875" bestFit="1" customWidth="1"/>
    <col min="799" max="811" width="15.88671875" bestFit="1" customWidth="1"/>
    <col min="812" max="814" width="14.88671875" bestFit="1" customWidth="1"/>
    <col min="815" max="815" width="13.88671875" bestFit="1" customWidth="1"/>
    <col min="816" max="816" width="14.88671875" bestFit="1" customWidth="1"/>
    <col min="817" max="817" width="13.88671875" bestFit="1" customWidth="1"/>
    <col min="818" max="819" width="14.88671875" bestFit="1" customWidth="1"/>
    <col min="820" max="820" width="13.88671875" bestFit="1" customWidth="1"/>
    <col min="821" max="822" width="14.88671875" bestFit="1" customWidth="1"/>
    <col min="823" max="823" width="13.88671875" bestFit="1" customWidth="1"/>
    <col min="824" max="824" width="14.88671875" bestFit="1" customWidth="1"/>
    <col min="825" max="829" width="15.88671875" bestFit="1" customWidth="1"/>
    <col min="830" max="830" width="14.88671875" bestFit="1" customWidth="1"/>
    <col min="831" max="834" width="15.88671875" bestFit="1" customWidth="1"/>
    <col min="835" max="837" width="14.88671875" bestFit="1" customWidth="1"/>
    <col min="838" max="838" width="15.88671875" bestFit="1" customWidth="1"/>
    <col min="839" max="839" width="14.88671875" bestFit="1" customWidth="1"/>
    <col min="840" max="841" width="15.88671875" bestFit="1" customWidth="1"/>
    <col min="842" max="844" width="14.88671875" bestFit="1" customWidth="1"/>
    <col min="845" max="848" width="15.88671875" bestFit="1" customWidth="1"/>
    <col min="849" max="849" width="14.88671875" bestFit="1" customWidth="1"/>
    <col min="850" max="853" width="15.88671875" bestFit="1" customWidth="1"/>
    <col min="854" max="854" width="14.88671875" bestFit="1" customWidth="1"/>
    <col min="855" max="858" width="15.88671875" bestFit="1" customWidth="1"/>
    <col min="859" max="859" width="14.88671875" bestFit="1" customWidth="1"/>
    <col min="860" max="864" width="15.88671875" bestFit="1" customWidth="1"/>
    <col min="865" max="865" width="14.88671875" bestFit="1" customWidth="1"/>
    <col min="866" max="868" width="13.88671875" bestFit="1" customWidth="1"/>
    <col min="869" max="869" width="14.88671875" bestFit="1" customWidth="1"/>
    <col min="870" max="870" width="13.88671875" bestFit="1" customWidth="1"/>
    <col min="871" max="871" width="14.88671875" bestFit="1" customWidth="1"/>
    <col min="872" max="873" width="13.88671875" bestFit="1" customWidth="1"/>
    <col min="874" max="876" width="14.88671875" bestFit="1" customWidth="1"/>
    <col min="877" max="878" width="13.88671875" bestFit="1" customWidth="1"/>
    <col min="879" max="879" width="14.88671875" bestFit="1" customWidth="1"/>
    <col min="880" max="880" width="13.88671875" bestFit="1" customWidth="1"/>
    <col min="881" max="883" width="15.88671875" bestFit="1" customWidth="1"/>
    <col min="884" max="884" width="14.88671875" bestFit="1" customWidth="1"/>
    <col min="885" max="886" width="15.88671875" bestFit="1" customWidth="1"/>
    <col min="887" max="887" width="14.88671875" bestFit="1" customWidth="1"/>
    <col min="888" max="888" width="15.88671875" bestFit="1" customWidth="1"/>
    <col min="889" max="889" width="14.88671875" bestFit="1" customWidth="1"/>
    <col min="890" max="893" width="15.88671875" bestFit="1" customWidth="1"/>
    <col min="894" max="894" width="14.88671875" bestFit="1" customWidth="1"/>
    <col min="895" max="899" width="15.88671875" bestFit="1" customWidth="1"/>
    <col min="900" max="900" width="14.88671875" bestFit="1" customWidth="1"/>
    <col min="901" max="905" width="15.88671875" bestFit="1" customWidth="1"/>
    <col min="906" max="906" width="13.88671875" bestFit="1" customWidth="1"/>
    <col min="907" max="910" width="14.88671875" bestFit="1" customWidth="1"/>
    <col min="911" max="912" width="13.88671875" bestFit="1" customWidth="1"/>
    <col min="913" max="917" width="14.88671875" bestFit="1" customWidth="1"/>
    <col min="918" max="919" width="13.88671875" bestFit="1" customWidth="1"/>
    <col min="920" max="920" width="14.88671875" bestFit="1" customWidth="1"/>
    <col min="921" max="921" width="13.88671875" bestFit="1" customWidth="1"/>
    <col min="922" max="926" width="14.88671875" bestFit="1" customWidth="1"/>
    <col min="927" max="935" width="15.88671875" bestFit="1" customWidth="1"/>
    <col min="936" max="936" width="14.88671875" bestFit="1" customWidth="1"/>
    <col min="937" max="938" width="15.88671875" bestFit="1" customWidth="1"/>
    <col min="939" max="939" width="14.88671875" bestFit="1" customWidth="1"/>
    <col min="940" max="940" width="15.88671875" bestFit="1" customWidth="1"/>
    <col min="941" max="943" width="14.88671875" bestFit="1" customWidth="1"/>
    <col min="944" max="947" width="15.88671875" bestFit="1" customWidth="1"/>
    <col min="948" max="948" width="13.88671875" bestFit="1" customWidth="1"/>
    <col min="949" max="956" width="14.88671875" bestFit="1" customWidth="1"/>
    <col min="957" max="957" width="13.88671875" bestFit="1" customWidth="1"/>
    <col min="958" max="960" width="14.88671875" bestFit="1" customWidth="1"/>
    <col min="961" max="962" width="15.88671875" bestFit="1" customWidth="1"/>
    <col min="963" max="963" width="14.88671875" bestFit="1" customWidth="1"/>
    <col min="964" max="970" width="15.88671875" bestFit="1" customWidth="1"/>
    <col min="971" max="972" width="14.88671875" bestFit="1" customWidth="1"/>
    <col min="973" max="973" width="15.88671875" bestFit="1" customWidth="1"/>
    <col min="974" max="975" width="14.88671875" bestFit="1" customWidth="1"/>
    <col min="976" max="976" width="15.88671875" bestFit="1" customWidth="1"/>
    <col min="977" max="977" width="14.88671875" bestFit="1" customWidth="1"/>
    <col min="978" max="979" width="15.88671875" bestFit="1" customWidth="1"/>
    <col min="980" max="980" width="14.88671875" bestFit="1" customWidth="1"/>
    <col min="981" max="982" width="15.88671875" bestFit="1" customWidth="1"/>
    <col min="983" max="983" width="14.88671875" bestFit="1" customWidth="1"/>
    <col min="984" max="986" width="15.88671875" bestFit="1" customWidth="1"/>
    <col min="987" max="989" width="14.88671875" bestFit="1" customWidth="1"/>
    <col min="990" max="990" width="15.88671875" bestFit="1" customWidth="1"/>
    <col min="991" max="991" width="14.88671875" bestFit="1" customWidth="1"/>
    <col min="992" max="998" width="15.88671875" bestFit="1" customWidth="1"/>
    <col min="999" max="1000" width="14.88671875" bestFit="1" customWidth="1"/>
    <col min="1001" max="1002" width="15.88671875" bestFit="1" customWidth="1"/>
    <col min="1003" max="1004" width="14.88671875" bestFit="1" customWidth="1"/>
    <col min="1005" max="1006" width="15.88671875" bestFit="1" customWidth="1"/>
    <col min="1007" max="1007" width="14.88671875" bestFit="1" customWidth="1"/>
    <col min="1008" max="1010" width="15.88671875" bestFit="1" customWidth="1"/>
    <col min="1011" max="1011" width="14.88671875" bestFit="1" customWidth="1"/>
    <col min="1012" max="1012" width="13.88671875" bestFit="1" customWidth="1"/>
    <col min="1013" max="1015" width="14.88671875" bestFit="1" customWidth="1"/>
    <col min="1016" max="1016" width="13.88671875" bestFit="1" customWidth="1"/>
    <col min="1017" max="1017" width="14.88671875" bestFit="1" customWidth="1"/>
    <col min="1018" max="1019" width="13.88671875" bestFit="1" customWidth="1"/>
    <col min="1020" max="1024" width="14.88671875" bestFit="1" customWidth="1"/>
    <col min="1025" max="1027" width="15.88671875" bestFit="1" customWidth="1"/>
    <col min="1028" max="1031" width="14.88671875" bestFit="1" customWidth="1"/>
    <col min="1032" max="1032" width="15.88671875" bestFit="1" customWidth="1"/>
    <col min="1033" max="1033" width="14.88671875" bestFit="1" customWidth="1"/>
    <col min="1034" max="1038" width="15.88671875" bestFit="1" customWidth="1"/>
    <col min="1039" max="1040" width="14.88671875" bestFit="1" customWidth="1"/>
    <col min="1041" max="1044" width="15.88671875" bestFit="1" customWidth="1"/>
    <col min="1045" max="1047" width="14.88671875" bestFit="1" customWidth="1"/>
    <col min="1048" max="1048" width="15.88671875" bestFit="1" customWidth="1"/>
    <col min="1049" max="1049" width="14.88671875" bestFit="1" customWidth="1"/>
    <col min="1050" max="1052" width="15.88671875" bestFit="1" customWidth="1"/>
    <col min="1053" max="1053" width="14.88671875" bestFit="1" customWidth="1"/>
    <col min="1054" max="1054" width="15.88671875" bestFit="1" customWidth="1"/>
    <col min="1055" max="1055" width="14.88671875" bestFit="1" customWidth="1"/>
    <col min="1056" max="1056" width="15.88671875" bestFit="1" customWidth="1"/>
    <col min="1057" max="1058" width="14.88671875" bestFit="1" customWidth="1"/>
    <col min="1059" max="1062" width="15.88671875" bestFit="1" customWidth="1"/>
    <col min="1063" max="1065" width="13.88671875" bestFit="1" customWidth="1"/>
    <col min="1066" max="1070" width="14.88671875" bestFit="1" customWidth="1"/>
    <col min="1071" max="1071" width="13.88671875" bestFit="1" customWidth="1"/>
    <col min="1072" max="1076" width="14.88671875" bestFit="1" customWidth="1"/>
    <col min="1077" max="1078" width="13.88671875" bestFit="1" customWidth="1"/>
    <col min="1079" max="1079" width="14.88671875" bestFit="1" customWidth="1"/>
    <col min="1080" max="1080" width="13.88671875" bestFit="1" customWidth="1"/>
    <col min="1081" max="1085" width="14.88671875" bestFit="1" customWidth="1"/>
    <col min="1086" max="1086" width="15.88671875" bestFit="1" customWidth="1"/>
    <col min="1087" max="1087" width="14.88671875" bestFit="1" customWidth="1"/>
    <col min="1088" max="1088" width="15.88671875" bestFit="1" customWidth="1"/>
    <col min="1089" max="1089" width="14.88671875" bestFit="1" customWidth="1"/>
    <col min="1090" max="1096" width="15.88671875" bestFit="1" customWidth="1"/>
    <col min="1097" max="1097" width="14.88671875" bestFit="1" customWidth="1"/>
    <col min="1098" max="1105" width="15.88671875" bestFit="1" customWidth="1"/>
    <col min="1106" max="1107" width="14.88671875" bestFit="1" customWidth="1"/>
    <col min="1108" max="1110" width="15.88671875" bestFit="1" customWidth="1"/>
    <col min="1111" max="1112" width="13.88671875" bestFit="1" customWidth="1"/>
    <col min="1113" max="1117" width="14.88671875" bestFit="1" customWidth="1"/>
    <col min="1118" max="1118" width="13.88671875" bestFit="1" customWidth="1"/>
    <col min="1119" max="1120" width="14.88671875" bestFit="1" customWidth="1"/>
    <col min="1121" max="1123" width="13.88671875" bestFit="1" customWidth="1"/>
    <col min="1124" max="1124" width="14.88671875" bestFit="1" customWidth="1"/>
    <col min="1125" max="1125" width="15.88671875" bestFit="1" customWidth="1"/>
    <col min="1126" max="1126" width="14.88671875" bestFit="1" customWidth="1"/>
    <col min="1127" max="1127" width="15.88671875" bestFit="1" customWidth="1"/>
    <col min="1128" max="1128" width="14.88671875" bestFit="1" customWidth="1"/>
    <col min="1129" max="1133" width="15.88671875" bestFit="1" customWidth="1"/>
    <col min="1134" max="1134" width="14.88671875" bestFit="1" customWidth="1"/>
    <col min="1135" max="1141" width="15.88671875" bestFit="1" customWidth="1"/>
    <col min="1142" max="1142" width="14.88671875" bestFit="1" customWidth="1"/>
    <col min="1143" max="1146" width="15.88671875" bestFit="1" customWidth="1"/>
    <col min="1147" max="1148" width="14.88671875" bestFit="1" customWidth="1"/>
    <col min="1149" max="1151" width="15.88671875" bestFit="1" customWidth="1"/>
    <col min="1152" max="1153" width="14.88671875" bestFit="1" customWidth="1"/>
    <col min="1154" max="1158" width="15.88671875" bestFit="1" customWidth="1"/>
    <col min="1159" max="1159" width="14.88671875" bestFit="1" customWidth="1"/>
    <col min="1160" max="1162" width="15.88671875" bestFit="1" customWidth="1"/>
    <col min="1163" max="1167" width="14.88671875" bestFit="1" customWidth="1"/>
    <col min="1168" max="1168" width="13.88671875" bestFit="1" customWidth="1"/>
    <col min="1169" max="1170" width="14.88671875" bestFit="1" customWidth="1"/>
    <col min="1171" max="1171" width="13.88671875" bestFit="1" customWidth="1"/>
    <col min="1172" max="1176" width="14.88671875" bestFit="1" customWidth="1"/>
    <col min="1177" max="1177" width="15.88671875" bestFit="1" customWidth="1"/>
    <col min="1178" max="1180" width="14.88671875" bestFit="1" customWidth="1"/>
    <col min="1181" max="1184" width="15.88671875" bestFit="1" customWidth="1"/>
    <col min="1185" max="1185" width="14.88671875" bestFit="1" customWidth="1"/>
    <col min="1186" max="1190" width="15.88671875" bestFit="1" customWidth="1"/>
    <col min="1191" max="1192" width="14.88671875" bestFit="1" customWidth="1"/>
    <col min="1193" max="1194" width="15.88671875" bestFit="1" customWidth="1"/>
    <col min="1195" max="1196" width="14.88671875" bestFit="1" customWidth="1"/>
    <col min="1197" max="1202" width="15.88671875" bestFit="1" customWidth="1"/>
    <col min="1203" max="1204" width="14.88671875" bestFit="1" customWidth="1"/>
    <col min="1205" max="1206" width="13.88671875" bestFit="1" customWidth="1"/>
    <col min="1207" max="1209" width="14.88671875" bestFit="1" customWidth="1"/>
    <col min="1210" max="1211" width="13.88671875" bestFit="1" customWidth="1"/>
    <col min="1212" max="1216" width="14.88671875" bestFit="1" customWidth="1"/>
    <col min="1217" max="1218" width="15.88671875" bestFit="1" customWidth="1"/>
    <col min="1219" max="1219" width="14.88671875" bestFit="1" customWidth="1"/>
    <col min="1220" max="1224" width="15.88671875" bestFit="1" customWidth="1"/>
    <col min="1225" max="1225" width="14.88671875" bestFit="1" customWidth="1"/>
    <col min="1226" max="1236" width="15.88671875" bestFit="1" customWidth="1"/>
    <col min="1237" max="1237" width="14.88671875" bestFit="1" customWidth="1"/>
    <col min="1238" max="1247" width="15.88671875" bestFit="1" customWidth="1"/>
    <col min="1248" max="1250" width="14.88671875" bestFit="1" customWidth="1"/>
    <col min="1251" max="1251" width="15.88671875" bestFit="1" customWidth="1"/>
    <col min="1252" max="1257" width="14.88671875" bestFit="1" customWidth="1"/>
    <col min="1258" max="1259" width="13.88671875" bestFit="1" customWidth="1"/>
    <col min="1260" max="1260" width="14.88671875" bestFit="1" customWidth="1"/>
    <col min="1261" max="1262" width="13.88671875" bestFit="1" customWidth="1"/>
    <col min="1263" max="1263" width="14.88671875" bestFit="1" customWidth="1"/>
    <col min="1264" max="1264" width="13.88671875" bestFit="1" customWidth="1"/>
    <col min="1265" max="1265" width="14.88671875" bestFit="1" customWidth="1"/>
    <col min="1266" max="1266" width="13.88671875" bestFit="1" customWidth="1"/>
    <col min="1267" max="1273" width="14.88671875" bestFit="1" customWidth="1"/>
    <col min="1274" max="1274" width="15.88671875" bestFit="1" customWidth="1"/>
    <col min="1275" max="1275" width="14.88671875" bestFit="1" customWidth="1"/>
    <col min="1276" max="1283" width="15.88671875" bestFit="1" customWidth="1"/>
    <col min="1284" max="1284" width="14.88671875" bestFit="1" customWidth="1"/>
    <col min="1285" max="1293" width="15.88671875" bestFit="1" customWidth="1"/>
    <col min="1294" max="1295" width="14.88671875" bestFit="1" customWidth="1"/>
    <col min="1296" max="1296" width="13.88671875" bestFit="1" customWidth="1"/>
    <col min="1297" max="1297" width="14.88671875" bestFit="1" customWidth="1"/>
    <col min="1298" max="1298" width="13.88671875" bestFit="1" customWidth="1"/>
    <col min="1299" max="1299" width="14.88671875" bestFit="1" customWidth="1"/>
    <col min="1300" max="1301" width="13.88671875" bestFit="1" customWidth="1"/>
    <col min="1302" max="1302" width="14.88671875" bestFit="1" customWidth="1"/>
    <col min="1303" max="1305" width="15.88671875" bestFit="1" customWidth="1"/>
    <col min="1306" max="1307" width="14.88671875" bestFit="1" customWidth="1"/>
    <col min="1308" max="1308" width="15.88671875" bestFit="1" customWidth="1"/>
    <col min="1309" max="1309" width="14.88671875" bestFit="1" customWidth="1"/>
    <col min="1310" max="1310" width="15.88671875" bestFit="1" customWidth="1"/>
    <col min="1311" max="1312" width="14.88671875" bestFit="1" customWidth="1"/>
    <col min="1313" max="1313" width="15.88671875" bestFit="1" customWidth="1"/>
    <col min="1314" max="1317" width="14.88671875" bestFit="1" customWidth="1"/>
    <col min="1318" max="1328" width="15.88671875" bestFit="1" customWidth="1"/>
    <col min="1329" max="1331" width="14.88671875" bestFit="1" customWidth="1"/>
    <col min="1332" max="1334" width="15.88671875" bestFit="1" customWidth="1"/>
    <col min="1335" max="1338" width="14.88671875" bestFit="1" customWidth="1"/>
    <col min="1339" max="1339" width="13.88671875" bestFit="1" customWidth="1"/>
    <col min="1340" max="1341" width="14.88671875" bestFit="1" customWidth="1"/>
    <col min="1342" max="1342" width="13.88671875" bestFit="1" customWidth="1"/>
    <col min="1343" max="1347" width="14.88671875" bestFit="1" customWidth="1"/>
    <col min="1348" max="1348" width="15.88671875" bestFit="1" customWidth="1"/>
    <col min="1349" max="1349" width="14.88671875" bestFit="1" customWidth="1"/>
    <col min="1350" max="1353" width="15.88671875" bestFit="1" customWidth="1"/>
    <col min="1354" max="1354" width="14.88671875" bestFit="1" customWidth="1"/>
    <col min="1355" max="1361" width="15.88671875" bestFit="1" customWidth="1"/>
    <col min="1362" max="1362" width="14.88671875" bestFit="1" customWidth="1"/>
    <col min="1363" max="1363" width="15.88671875" bestFit="1" customWidth="1"/>
    <col min="1364" max="1364" width="14.88671875" bestFit="1" customWidth="1"/>
    <col min="1365" max="1365" width="15.88671875" bestFit="1" customWidth="1"/>
    <col min="1366" max="1366" width="14.88671875" bestFit="1" customWidth="1"/>
    <col min="1367" max="1368" width="15.88671875" bestFit="1" customWidth="1"/>
    <col min="1369" max="1369" width="14.88671875" bestFit="1" customWidth="1"/>
    <col min="1370" max="1370" width="15.88671875" bestFit="1" customWidth="1"/>
    <col min="1371" max="1373" width="14.88671875" bestFit="1" customWidth="1"/>
    <col min="1374" max="1375" width="13.88671875" bestFit="1" customWidth="1"/>
    <col min="1376" max="1378" width="14.88671875" bestFit="1" customWidth="1"/>
    <col min="1379" max="1379" width="13.88671875" bestFit="1" customWidth="1"/>
    <col min="1380" max="1381" width="14.88671875" bestFit="1" customWidth="1"/>
    <col min="1382" max="1382" width="13.88671875" bestFit="1" customWidth="1"/>
    <col min="1383" max="1387" width="14.88671875" bestFit="1" customWidth="1"/>
    <col min="1388" max="1397" width="15.88671875" bestFit="1" customWidth="1"/>
    <col min="1398" max="1400" width="14.88671875" bestFit="1" customWidth="1"/>
    <col min="1401" max="1404" width="15.88671875" bestFit="1" customWidth="1"/>
    <col min="1405" max="1405" width="14.88671875" bestFit="1" customWidth="1"/>
    <col min="1406" max="1407" width="15.88671875" bestFit="1" customWidth="1"/>
    <col min="1408" max="1408" width="14.88671875" bestFit="1" customWidth="1"/>
    <col min="1409" max="1412" width="15.88671875" bestFit="1" customWidth="1"/>
    <col min="1413" max="1413" width="14.88671875" bestFit="1" customWidth="1"/>
    <col min="1414" max="1414" width="15.88671875" bestFit="1" customWidth="1"/>
    <col min="1415" max="1420" width="14.88671875" bestFit="1" customWidth="1"/>
    <col min="1421" max="1422" width="15.88671875" bestFit="1" customWidth="1"/>
    <col min="1423" max="1424" width="14.88671875" bestFit="1" customWidth="1"/>
    <col min="1425" max="1425" width="15.88671875" bestFit="1" customWidth="1"/>
    <col min="1426" max="1426" width="14.88671875" bestFit="1" customWidth="1"/>
    <col min="1427" max="1427" width="15.88671875" bestFit="1" customWidth="1"/>
    <col min="1428" max="1428" width="14.88671875" bestFit="1" customWidth="1"/>
    <col min="1429" max="1437" width="15.88671875" bestFit="1" customWidth="1"/>
    <col min="1438" max="1438" width="14.88671875" bestFit="1" customWidth="1"/>
    <col min="1439" max="1443" width="15.88671875" bestFit="1" customWidth="1"/>
    <col min="1444" max="1444" width="14.88671875" bestFit="1" customWidth="1"/>
    <col min="1445" max="1445" width="13.88671875" bestFit="1" customWidth="1"/>
    <col min="1446" max="1449" width="14.88671875" bestFit="1" customWidth="1"/>
    <col min="1450" max="1451" width="13.88671875" bestFit="1" customWidth="1"/>
    <col min="1452" max="1452" width="14.88671875" bestFit="1" customWidth="1"/>
    <col min="1453" max="1453" width="13.88671875" bestFit="1" customWidth="1"/>
    <col min="1454" max="1457" width="14.88671875" bestFit="1" customWidth="1"/>
    <col min="1458" max="1458" width="13.88671875" bestFit="1" customWidth="1"/>
    <col min="1459" max="1461" width="15.88671875" bestFit="1" customWidth="1"/>
    <col min="1462" max="1462" width="14.88671875" bestFit="1" customWidth="1"/>
    <col min="1463" max="1463" width="15.88671875" bestFit="1" customWidth="1"/>
    <col min="1464" max="1464" width="14.88671875" bestFit="1" customWidth="1"/>
    <col min="1465" max="1470" width="15.88671875" bestFit="1" customWidth="1"/>
    <col min="1471" max="1472" width="14.88671875" bestFit="1" customWidth="1"/>
    <col min="1473" max="1473" width="15.88671875" bestFit="1" customWidth="1"/>
    <col min="1474" max="1474" width="14.88671875" bestFit="1" customWidth="1"/>
    <col min="1475" max="1475" width="13.88671875" bestFit="1" customWidth="1"/>
    <col min="1476" max="1476" width="14.88671875" bestFit="1" customWidth="1"/>
    <col min="1477" max="1477" width="13.88671875" bestFit="1" customWidth="1"/>
    <col min="1478" max="1482" width="14.88671875" bestFit="1" customWidth="1"/>
    <col min="1483" max="1483" width="13.88671875" bestFit="1" customWidth="1"/>
    <col min="1484" max="1486" width="14.88671875" bestFit="1" customWidth="1"/>
    <col min="1487" max="1487" width="15.88671875" bestFit="1" customWidth="1"/>
    <col min="1488" max="1489" width="14.88671875" bestFit="1" customWidth="1"/>
    <col min="1490" max="1493" width="15.88671875" bestFit="1" customWidth="1"/>
    <col min="1494" max="1494" width="14.88671875" bestFit="1" customWidth="1"/>
    <col min="1495" max="1499" width="15.88671875" bestFit="1" customWidth="1"/>
    <col min="1500" max="1502" width="14.88671875" bestFit="1" customWidth="1"/>
    <col min="1503" max="1505" width="15.88671875" bestFit="1" customWidth="1"/>
    <col min="1506" max="1506" width="14.88671875" bestFit="1" customWidth="1"/>
    <col min="1507" max="1510" width="15.88671875" bestFit="1" customWidth="1"/>
    <col min="1511" max="1511" width="14.88671875" bestFit="1" customWidth="1"/>
    <col min="1512" max="1513" width="15.88671875" bestFit="1" customWidth="1"/>
    <col min="1514" max="1514" width="14.88671875" bestFit="1" customWidth="1"/>
    <col min="1515" max="1516" width="15.88671875" bestFit="1" customWidth="1"/>
    <col min="1517" max="1518" width="14.88671875" bestFit="1" customWidth="1"/>
    <col min="1519" max="1519" width="13.88671875" bestFit="1" customWidth="1"/>
    <col min="1520" max="1521" width="14.88671875" bestFit="1" customWidth="1"/>
    <col min="1522" max="1524" width="13.88671875" bestFit="1" customWidth="1"/>
    <col min="1525" max="1525" width="14.88671875" bestFit="1" customWidth="1"/>
    <col min="1526" max="1528" width="15.88671875" bestFit="1" customWidth="1"/>
    <col min="1529" max="1529" width="14.88671875" bestFit="1" customWidth="1"/>
    <col min="1530" max="1533" width="15.88671875" bestFit="1" customWidth="1"/>
    <col min="1534" max="1536" width="14.88671875" bestFit="1" customWidth="1"/>
    <col min="1537" max="1539" width="15.88671875" bestFit="1" customWidth="1"/>
    <col min="1540" max="1542" width="14.88671875" bestFit="1" customWidth="1"/>
    <col min="1543" max="1547" width="15.88671875" bestFit="1" customWidth="1"/>
    <col min="1548" max="1548" width="14.88671875" bestFit="1" customWidth="1"/>
    <col min="1549" max="1550" width="15.88671875" bestFit="1" customWidth="1"/>
    <col min="1551" max="1552" width="14.88671875" bestFit="1" customWidth="1"/>
    <col min="1553" max="1554" width="13.88671875" bestFit="1" customWidth="1"/>
    <col min="1555" max="1560" width="14.88671875" bestFit="1" customWidth="1"/>
    <col min="1561" max="1561" width="13.88671875" bestFit="1" customWidth="1"/>
    <col min="1562" max="1562" width="14.88671875" bestFit="1" customWidth="1"/>
    <col min="1563" max="1563" width="13.88671875" bestFit="1" customWidth="1"/>
    <col min="1564" max="1567" width="14.88671875" bestFit="1" customWidth="1"/>
    <col min="1568" max="1568" width="15.88671875" bestFit="1" customWidth="1"/>
    <col min="1569" max="1569" width="14.88671875" bestFit="1" customWidth="1"/>
    <col min="1570" max="1573" width="15.88671875" bestFit="1" customWidth="1"/>
    <col min="1574" max="1574" width="14.88671875" bestFit="1" customWidth="1"/>
    <col min="1575" max="1586" width="15.88671875" bestFit="1" customWidth="1"/>
    <col min="1587" max="1588" width="14.88671875" bestFit="1" customWidth="1"/>
    <col min="1589" max="1590" width="15.88671875" bestFit="1" customWidth="1"/>
    <col min="1591" max="1592" width="14.88671875" bestFit="1" customWidth="1"/>
    <col min="1593" max="1593" width="13.88671875" bestFit="1" customWidth="1"/>
    <col min="1594" max="1597" width="14.88671875" bestFit="1" customWidth="1"/>
    <col min="1598" max="1600" width="15.88671875" bestFit="1" customWidth="1"/>
    <col min="1601" max="1603" width="14.88671875" bestFit="1" customWidth="1"/>
    <col min="1604" max="1606" width="15.88671875" bestFit="1" customWidth="1"/>
    <col min="1607" max="1608" width="14.88671875" bestFit="1" customWidth="1"/>
    <col min="1609" max="1612" width="15.88671875" bestFit="1" customWidth="1"/>
    <col min="1613" max="1613" width="14.88671875" bestFit="1" customWidth="1"/>
    <col min="1614" max="1614" width="15.88671875" bestFit="1" customWidth="1"/>
    <col min="1615" max="1621" width="14.88671875" bestFit="1" customWidth="1"/>
    <col min="1622" max="1622" width="13.88671875" bestFit="1" customWidth="1"/>
    <col min="1623" max="1625" width="14.88671875" bestFit="1" customWidth="1"/>
    <col min="1626" max="1626" width="13.88671875" bestFit="1" customWidth="1"/>
    <col min="1627" max="1628" width="14.88671875" bestFit="1" customWidth="1"/>
    <col min="1629" max="1629" width="15.88671875" bestFit="1" customWidth="1"/>
    <col min="1630" max="1631" width="14.88671875" bestFit="1" customWidth="1"/>
    <col min="1632" max="1634" width="15.88671875" bestFit="1" customWidth="1"/>
    <col min="1635" max="1636" width="14.88671875" bestFit="1" customWidth="1"/>
    <col min="1637" max="1638" width="15.88671875" bestFit="1" customWidth="1"/>
    <col min="1639" max="1639" width="14.88671875" bestFit="1" customWidth="1"/>
    <col min="1640" max="1644" width="15.88671875" bestFit="1" customWidth="1"/>
    <col min="1645" max="1645" width="14.88671875" bestFit="1" customWidth="1"/>
    <col min="1646" max="1647" width="15.88671875" bestFit="1" customWidth="1"/>
    <col min="1648" max="1648" width="13.88671875" bestFit="1" customWidth="1"/>
    <col min="1649" max="1649" width="14.88671875" bestFit="1" customWidth="1"/>
    <col min="1650" max="1651" width="13.88671875" bestFit="1" customWidth="1"/>
    <col min="1652" max="1652" width="14.88671875" bestFit="1" customWidth="1"/>
    <col min="1653" max="1653" width="13.88671875" bestFit="1" customWidth="1"/>
    <col min="1654" max="1655" width="14.88671875" bestFit="1" customWidth="1"/>
    <col min="1656" max="1657" width="13.88671875" bestFit="1" customWidth="1"/>
    <col min="1658" max="1668" width="14.88671875" bestFit="1" customWidth="1"/>
    <col min="1669" max="1672" width="15.88671875" bestFit="1" customWidth="1"/>
    <col min="1673" max="1673" width="14.88671875" bestFit="1" customWidth="1"/>
    <col min="1674" max="1674" width="15.88671875" bestFit="1" customWidth="1"/>
    <col min="1675" max="1675" width="14.88671875" bestFit="1" customWidth="1"/>
    <col min="1676" max="1684" width="15.88671875" bestFit="1" customWidth="1"/>
    <col min="1685" max="1685" width="14.88671875" bestFit="1" customWidth="1"/>
    <col min="1686" max="1687" width="15.88671875" bestFit="1" customWidth="1"/>
    <col min="1688" max="1689" width="14.88671875" bestFit="1" customWidth="1"/>
    <col min="1690" max="1690" width="15.88671875" bestFit="1" customWidth="1"/>
    <col min="1691" max="1692" width="14.88671875" bestFit="1" customWidth="1"/>
    <col min="1693" max="1693" width="13.88671875" bestFit="1" customWidth="1"/>
    <col min="1694" max="1700" width="14.88671875" bestFit="1" customWidth="1"/>
    <col min="1701" max="1701" width="15.88671875" bestFit="1" customWidth="1"/>
    <col min="1702" max="1702" width="14.88671875" bestFit="1" customWidth="1"/>
    <col min="1703" max="1708" width="15.88671875" bestFit="1" customWidth="1"/>
    <col min="1709" max="1709" width="13.88671875" bestFit="1" customWidth="1"/>
    <col min="1710" max="1711" width="14.88671875" bestFit="1" customWidth="1"/>
    <col min="1712" max="1712" width="13.88671875" bestFit="1" customWidth="1"/>
    <col min="1713" max="1713" width="14.88671875" bestFit="1" customWidth="1"/>
    <col min="1714" max="1714" width="13.88671875" bestFit="1" customWidth="1"/>
    <col min="1715" max="1715" width="15.88671875" bestFit="1" customWidth="1"/>
    <col min="1716" max="1716" width="14.88671875" bestFit="1" customWidth="1"/>
    <col min="1717" max="1717" width="15.88671875" bestFit="1" customWidth="1"/>
    <col min="1718" max="1718" width="14.88671875" bestFit="1" customWidth="1"/>
    <col min="1719" max="1724" width="15.88671875" bestFit="1" customWidth="1"/>
    <col min="1725" max="1725" width="14.88671875" bestFit="1" customWidth="1"/>
    <col min="1726" max="1726" width="15.88671875" bestFit="1" customWidth="1"/>
    <col min="1727" max="1728" width="14.88671875" bestFit="1" customWidth="1"/>
    <col min="1729" max="1729" width="15.88671875" bestFit="1" customWidth="1"/>
    <col min="1730" max="1731" width="14.88671875" bestFit="1" customWidth="1"/>
    <col min="1732" max="1735" width="15.88671875" bestFit="1" customWidth="1"/>
    <col min="1736" max="1737" width="13.88671875" bestFit="1" customWidth="1"/>
    <col min="1738" max="1738" width="14.88671875" bestFit="1" customWidth="1"/>
    <col min="1739" max="1740" width="13.88671875" bestFit="1" customWidth="1"/>
    <col min="1741" max="1744" width="14.88671875" bestFit="1" customWidth="1"/>
    <col min="1745" max="1745" width="13.88671875" bestFit="1" customWidth="1"/>
    <col min="1746" max="1747" width="14.88671875" bestFit="1" customWidth="1"/>
    <col min="1748" max="1750" width="15.88671875" bestFit="1" customWidth="1"/>
    <col min="1751" max="1751" width="14.88671875" bestFit="1" customWidth="1"/>
    <col min="1752" max="1754" width="15.88671875" bestFit="1" customWidth="1"/>
    <col min="1755" max="1756" width="14.88671875" bestFit="1" customWidth="1"/>
    <col min="1757" max="1759" width="15.88671875" bestFit="1" customWidth="1"/>
    <col min="1760" max="1760" width="14.88671875" bestFit="1" customWidth="1"/>
    <col min="1761" max="1762" width="15.88671875" bestFit="1" customWidth="1"/>
    <col min="1763" max="1763" width="14.88671875" bestFit="1" customWidth="1"/>
    <col min="1764" max="1764" width="15.88671875" bestFit="1" customWidth="1"/>
    <col min="1765" max="1765" width="13.88671875" bestFit="1" customWidth="1"/>
    <col min="1766" max="1771" width="14.88671875" bestFit="1" customWidth="1"/>
    <col min="1772" max="1772" width="13.88671875" bestFit="1" customWidth="1"/>
    <col min="1773" max="1773" width="14.88671875" bestFit="1" customWidth="1"/>
    <col min="1774" max="1776" width="15.88671875" bestFit="1" customWidth="1"/>
    <col min="1777" max="1777" width="14.88671875" bestFit="1" customWidth="1"/>
    <col min="1778" max="1782" width="15.88671875" bestFit="1" customWidth="1"/>
    <col min="1783" max="1783" width="14.88671875" bestFit="1" customWidth="1"/>
    <col min="1784" max="1792" width="15.88671875" bestFit="1" customWidth="1"/>
    <col min="1793" max="1794" width="13.88671875" bestFit="1" customWidth="1"/>
    <col min="1795" max="1801" width="14.88671875" bestFit="1" customWidth="1"/>
    <col min="1802" max="1802" width="13.88671875" bestFit="1" customWidth="1"/>
    <col min="1803" max="1804" width="15.88671875" bestFit="1" customWidth="1"/>
    <col min="1805" max="1805" width="14.88671875" bestFit="1" customWidth="1"/>
    <col min="1806" max="1808" width="15.88671875" bestFit="1" customWidth="1"/>
    <col min="1809" max="1810" width="14.88671875" bestFit="1" customWidth="1"/>
    <col min="1811" max="1812" width="15.88671875" bestFit="1" customWidth="1"/>
    <col min="1813" max="1813" width="14.88671875" bestFit="1" customWidth="1"/>
    <col min="1814" max="1814" width="15.88671875" bestFit="1" customWidth="1"/>
    <col min="1815" max="1815" width="14.88671875" bestFit="1" customWidth="1"/>
    <col min="1816" max="1816" width="15.88671875" bestFit="1" customWidth="1"/>
    <col min="1817" max="1817" width="14.88671875" bestFit="1" customWidth="1"/>
    <col min="1818" max="1820" width="15.88671875" bestFit="1" customWidth="1"/>
    <col min="1821" max="1821" width="14.88671875" bestFit="1" customWidth="1"/>
    <col min="1822" max="1822" width="13.88671875" bestFit="1" customWidth="1"/>
    <col min="1823" max="1824" width="14.88671875" bestFit="1" customWidth="1"/>
    <col min="1825" max="1826" width="13.88671875" bestFit="1" customWidth="1"/>
    <col min="1827" max="1829" width="14.88671875" bestFit="1" customWidth="1"/>
    <col min="1830" max="1831" width="13.88671875" bestFit="1" customWidth="1"/>
    <col min="1832" max="1834" width="14.88671875" bestFit="1" customWidth="1"/>
    <col min="1835" max="1837" width="15.88671875" bestFit="1" customWidth="1"/>
    <col min="1838" max="1839" width="14.88671875" bestFit="1" customWidth="1"/>
    <col min="1840" max="1840" width="15.88671875" bestFit="1" customWidth="1"/>
    <col min="1841" max="1841" width="14.88671875" bestFit="1" customWidth="1"/>
    <col min="1842" max="1845" width="15.88671875" bestFit="1" customWidth="1"/>
    <col min="1846" max="1846" width="14.88671875" bestFit="1" customWidth="1"/>
    <col min="1847" max="1850" width="15.88671875" bestFit="1" customWidth="1"/>
    <col min="1851" max="1856" width="14.88671875" bestFit="1" customWidth="1"/>
    <col min="1857" max="1858" width="13.88671875" bestFit="1" customWidth="1"/>
    <col min="1859" max="1859" width="14.88671875" bestFit="1" customWidth="1"/>
    <col min="1860" max="1860" width="13.88671875" bestFit="1" customWidth="1"/>
    <col min="1861" max="1864" width="14.88671875" bestFit="1" customWidth="1"/>
    <col min="1865" max="1866" width="15.88671875" bestFit="1" customWidth="1"/>
    <col min="1867" max="1867" width="14.88671875" bestFit="1" customWidth="1"/>
    <col min="1868" max="1869" width="15.88671875" bestFit="1" customWidth="1"/>
    <col min="1870" max="1870" width="14.88671875" bestFit="1" customWidth="1"/>
    <col min="1871" max="1873" width="15.88671875" bestFit="1" customWidth="1"/>
    <col min="1874" max="1874" width="13.88671875" bestFit="1" customWidth="1"/>
    <col min="1875" max="1876" width="14.88671875" bestFit="1" customWidth="1"/>
    <col min="1877" max="1877" width="13.88671875" bestFit="1" customWidth="1"/>
    <col min="1878" max="1879" width="14.88671875" bestFit="1" customWidth="1"/>
    <col min="1880" max="1881" width="15.88671875" bestFit="1" customWidth="1"/>
    <col min="1882" max="1882" width="10.33203125" bestFit="1" customWidth="1"/>
    <col min="1883" max="1883" width="15.88671875" bestFit="1" customWidth="1"/>
    <col min="1884" max="1885" width="14.88671875" bestFit="1" customWidth="1"/>
    <col min="1886" max="1886" width="13.88671875" bestFit="1" customWidth="1"/>
    <col min="1887" max="1887" width="14.88671875" bestFit="1" customWidth="1"/>
    <col min="1888" max="1891" width="15.88671875" bestFit="1" customWidth="1"/>
    <col min="1892" max="1893" width="14.88671875" bestFit="1" customWidth="1"/>
    <col min="1894" max="1894" width="15.88671875" bestFit="1" customWidth="1"/>
    <col min="1895" max="1896" width="14.88671875" bestFit="1" customWidth="1"/>
    <col min="1897" max="1901" width="15.88671875" bestFit="1" customWidth="1"/>
    <col min="1902" max="1903" width="14.88671875" bestFit="1" customWidth="1"/>
    <col min="1904" max="1906" width="13.88671875" bestFit="1" customWidth="1"/>
    <col min="1907" max="1908" width="14.88671875" bestFit="1" customWidth="1"/>
    <col min="1909" max="1909" width="13.88671875" bestFit="1" customWidth="1"/>
    <col min="1910" max="1912" width="14.88671875" bestFit="1" customWidth="1"/>
    <col min="1913" max="1913" width="13.88671875" bestFit="1" customWidth="1"/>
    <col min="1914" max="1915" width="14.88671875" bestFit="1" customWidth="1"/>
    <col min="1916" max="1916" width="13.88671875" bestFit="1" customWidth="1"/>
    <col min="1917" max="1921" width="14.88671875" bestFit="1" customWidth="1"/>
    <col min="1922" max="1923" width="15.88671875" bestFit="1" customWidth="1"/>
    <col min="1924" max="1924" width="14.88671875" bestFit="1" customWidth="1"/>
    <col min="1925" max="1925" width="15.88671875" bestFit="1" customWidth="1"/>
    <col min="1926" max="1926" width="14.88671875" bestFit="1" customWidth="1"/>
    <col min="1927" max="1928" width="15.88671875" bestFit="1" customWidth="1"/>
    <col min="1929" max="1929" width="14.88671875" bestFit="1" customWidth="1"/>
    <col min="1930" max="1932" width="15.88671875" bestFit="1" customWidth="1"/>
    <col min="1933" max="1933" width="8.5546875" bestFit="1" customWidth="1"/>
    <col min="1934" max="1934" width="14.88671875" bestFit="1" customWidth="1"/>
    <col min="1935" max="1936" width="15.88671875" bestFit="1" customWidth="1"/>
    <col min="1937" max="1937" width="14.88671875" bestFit="1" customWidth="1"/>
    <col min="1938" max="1939" width="15.88671875" bestFit="1" customWidth="1"/>
    <col min="1940" max="1941" width="14.88671875" bestFit="1" customWidth="1"/>
    <col min="1942" max="1944" width="15.88671875" bestFit="1" customWidth="1"/>
    <col min="1945" max="1945" width="14.88671875" bestFit="1" customWidth="1"/>
    <col min="1946" max="1946" width="13.88671875" bestFit="1" customWidth="1"/>
    <col min="1947" max="1947" width="14.88671875" bestFit="1" customWidth="1"/>
    <col min="1948" max="1949" width="15.88671875" bestFit="1" customWidth="1"/>
    <col min="1950" max="1950" width="14.88671875" bestFit="1" customWidth="1"/>
    <col min="1951" max="1953" width="15.88671875" bestFit="1" customWidth="1"/>
    <col min="1954" max="1955" width="14.88671875" bestFit="1" customWidth="1"/>
    <col min="1956" max="1956" width="13.88671875" bestFit="1" customWidth="1"/>
    <col min="1957" max="1957" width="14.88671875" bestFit="1" customWidth="1"/>
    <col min="1958" max="1960" width="15.88671875" bestFit="1" customWidth="1"/>
    <col min="1961" max="1965" width="14.88671875" bestFit="1" customWidth="1"/>
    <col min="1966" max="1966" width="15.88671875" bestFit="1" customWidth="1"/>
    <col min="1967" max="1968" width="14.88671875" bestFit="1" customWidth="1"/>
    <col min="1969" max="1969" width="15.88671875" bestFit="1" customWidth="1"/>
    <col min="1970" max="1970" width="14.88671875" bestFit="1" customWidth="1"/>
    <col min="1971" max="1971" width="15.88671875" bestFit="1" customWidth="1"/>
    <col min="1972" max="1977" width="14.88671875" bestFit="1" customWidth="1"/>
    <col min="1978" max="1978" width="15.88671875" bestFit="1" customWidth="1"/>
    <col min="1979" max="1982" width="14.88671875" bestFit="1" customWidth="1"/>
    <col min="1983" max="1983" width="15.88671875" bestFit="1" customWidth="1"/>
    <col min="1984" max="1985" width="14.88671875" bestFit="1" customWidth="1"/>
    <col min="1986" max="1987" width="13.88671875" bestFit="1" customWidth="1"/>
    <col min="1988" max="1988" width="14.88671875" bestFit="1" customWidth="1"/>
    <col min="1989" max="1989" width="15.88671875" bestFit="1" customWidth="1"/>
    <col min="1990" max="1990" width="14.88671875" bestFit="1" customWidth="1"/>
    <col min="1991" max="1991" width="15.88671875" bestFit="1" customWidth="1"/>
    <col min="1992" max="1994" width="14.88671875" bestFit="1" customWidth="1"/>
    <col min="1995" max="1995" width="15.88671875" bestFit="1" customWidth="1"/>
    <col min="1996" max="1996" width="14.88671875" bestFit="1" customWidth="1"/>
    <col min="1997" max="1998" width="15.88671875" bestFit="1" customWidth="1"/>
    <col min="1999" max="1999" width="14.88671875" bestFit="1" customWidth="1"/>
    <col min="2000" max="2000" width="15.88671875" bestFit="1" customWidth="1"/>
    <col min="2001" max="2002" width="14.88671875" bestFit="1" customWidth="1"/>
    <col min="2003" max="2003" width="15.88671875" bestFit="1" customWidth="1"/>
    <col min="2004" max="2004" width="14.88671875" bestFit="1" customWidth="1"/>
    <col min="2005" max="2010" width="15.88671875" bestFit="1" customWidth="1"/>
    <col min="2011" max="2012" width="14.88671875" bestFit="1" customWidth="1"/>
    <col min="2013" max="2016" width="15.88671875" bestFit="1" customWidth="1"/>
    <col min="2017" max="2020" width="14.88671875" bestFit="1" customWidth="1"/>
    <col min="2021" max="2022" width="13.88671875" bestFit="1" customWidth="1"/>
    <col min="2023" max="2026" width="14.88671875" bestFit="1" customWidth="1"/>
    <col min="2027" max="2027" width="15.88671875" bestFit="1" customWidth="1"/>
    <col min="2028" max="2034" width="14.88671875" bestFit="1" customWidth="1"/>
    <col min="2035" max="2036" width="15.88671875" bestFit="1" customWidth="1"/>
    <col min="2037" max="2040" width="14.88671875" bestFit="1" customWidth="1"/>
    <col min="2041" max="2044" width="15.88671875" bestFit="1" customWidth="1"/>
    <col min="2045" max="2047" width="14.88671875" bestFit="1" customWidth="1"/>
    <col min="2048" max="2048" width="13.88671875" bestFit="1" customWidth="1"/>
    <col min="2049" max="2050" width="14.88671875" bestFit="1" customWidth="1"/>
    <col min="2051" max="2052" width="15.88671875" bestFit="1" customWidth="1"/>
    <col min="2053" max="2053" width="14.88671875" bestFit="1" customWidth="1"/>
    <col min="2054" max="2054" width="15.88671875" bestFit="1" customWidth="1"/>
    <col min="2055" max="2056" width="14.88671875" bestFit="1" customWidth="1"/>
    <col min="2057" max="2057" width="13.88671875" bestFit="1" customWidth="1"/>
    <col min="2058" max="2065" width="14.88671875" bestFit="1" customWidth="1"/>
    <col min="2066" max="2067" width="15.88671875" bestFit="1" customWidth="1"/>
    <col min="2068" max="2073" width="14.88671875" bestFit="1" customWidth="1"/>
    <col min="2074" max="2074" width="13.88671875" bestFit="1" customWidth="1"/>
    <col min="2075" max="2075" width="15.88671875" bestFit="1" customWidth="1"/>
    <col min="2076" max="2076" width="14.88671875" bestFit="1" customWidth="1"/>
    <col min="2077" max="2079" width="15.88671875" bestFit="1" customWidth="1"/>
    <col min="2080" max="2081" width="14.88671875" bestFit="1" customWidth="1"/>
    <col min="2082" max="2082" width="15.88671875" bestFit="1" customWidth="1"/>
    <col min="2083" max="2083" width="14.88671875" bestFit="1" customWidth="1"/>
    <col min="2084" max="2084" width="13.88671875" bestFit="1" customWidth="1"/>
    <col min="2085" max="2088" width="14.88671875" bestFit="1" customWidth="1"/>
    <col min="2089" max="2090" width="15.88671875" bestFit="1" customWidth="1"/>
    <col min="2091" max="2092" width="14.88671875" bestFit="1" customWidth="1"/>
    <col min="2093" max="2093" width="15.88671875" bestFit="1" customWidth="1"/>
    <col min="2094" max="2094" width="14.88671875" bestFit="1" customWidth="1"/>
    <col min="2095" max="2095" width="13.88671875" bestFit="1" customWidth="1"/>
    <col min="2096" max="2096" width="15.88671875" bestFit="1" customWidth="1"/>
    <col min="2097" max="2097" width="14.88671875" bestFit="1" customWidth="1"/>
    <col min="2098" max="2098" width="15.88671875" bestFit="1" customWidth="1"/>
    <col min="2099" max="2099" width="14.88671875" bestFit="1" customWidth="1"/>
    <col min="2100" max="2101" width="15.88671875" bestFit="1" customWidth="1"/>
    <col min="2102" max="2103" width="14.88671875" bestFit="1" customWidth="1"/>
    <col min="2104" max="2105" width="13.88671875" bestFit="1" customWidth="1"/>
    <col min="2106" max="2107" width="14.88671875" bestFit="1" customWidth="1"/>
    <col min="2108" max="2108" width="15.88671875" bestFit="1" customWidth="1"/>
    <col min="2109" max="2109" width="14.88671875" bestFit="1" customWidth="1"/>
    <col min="2110" max="2110" width="15.88671875" bestFit="1" customWidth="1"/>
    <col min="2111" max="2111" width="14.88671875" bestFit="1" customWidth="1"/>
    <col min="2112" max="2112" width="15.88671875" bestFit="1" customWidth="1"/>
    <col min="2113" max="2113" width="14.88671875" bestFit="1" customWidth="1"/>
    <col min="2114" max="2115" width="15.88671875" bestFit="1" customWidth="1"/>
    <col min="2116" max="2118" width="14.88671875" bestFit="1" customWidth="1"/>
    <col min="2119" max="2119" width="13.88671875" bestFit="1" customWidth="1"/>
    <col min="2120" max="2120" width="14.88671875" bestFit="1" customWidth="1"/>
    <col min="2121" max="2124" width="15.88671875" bestFit="1" customWidth="1"/>
    <col min="2125" max="2125" width="14.88671875" bestFit="1" customWidth="1"/>
    <col min="2126" max="2127" width="15.88671875" bestFit="1" customWidth="1"/>
    <col min="2128" max="2129" width="14.88671875" bestFit="1" customWidth="1"/>
    <col min="2130" max="2135" width="15.88671875" bestFit="1" customWidth="1"/>
    <col min="2136" max="2137" width="14.88671875" bestFit="1" customWidth="1"/>
    <col min="2138" max="2142" width="15.88671875" bestFit="1" customWidth="1"/>
    <col min="2143" max="2143" width="14.88671875" bestFit="1" customWidth="1"/>
    <col min="2144" max="2144" width="15.88671875" bestFit="1" customWidth="1"/>
    <col min="2145" max="2145" width="14.88671875" bestFit="1" customWidth="1"/>
    <col min="2146" max="2148" width="15.88671875" bestFit="1" customWidth="1"/>
    <col min="2149" max="2149" width="13.88671875" bestFit="1" customWidth="1"/>
    <col min="2150" max="2151" width="14.88671875" bestFit="1" customWidth="1"/>
    <col min="2152" max="2152" width="13.88671875" bestFit="1" customWidth="1"/>
    <col min="2153" max="2153" width="14.88671875" bestFit="1" customWidth="1"/>
    <col min="2154" max="2156" width="13.88671875" bestFit="1" customWidth="1"/>
    <col min="2157" max="2158" width="14.88671875" bestFit="1" customWidth="1"/>
    <col min="2159" max="2161" width="15.88671875" bestFit="1" customWidth="1"/>
    <col min="2162" max="2163" width="14.88671875" bestFit="1" customWidth="1"/>
    <col min="2164" max="2164" width="15.88671875" bestFit="1" customWidth="1"/>
    <col min="2165" max="2168" width="14.88671875" bestFit="1" customWidth="1"/>
    <col min="2169" max="2169" width="13.88671875" bestFit="1" customWidth="1"/>
    <col min="2170" max="2175" width="14.88671875" bestFit="1" customWidth="1"/>
    <col min="2176" max="2176" width="15.88671875" bestFit="1" customWidth="1"/>
    <col min="2177" max="2177" width="14.88671875" bestFit="1" customWidth="1"/>
    <col min="2178" max="2189" width="15.88671875" bestFit="1" customWidth="1"/>
    <col min="2190" max="2193" width="14.88671875" bestFit="1" customWidth="1"/>
    <col min="2194" max="2194" width="15.88671875" bestFit="1" customWidth="1"/>
    <col min="2195" max="2196" width="14.88671875" bestFit="1" customWidth="1"/>
    <col min="2197" max="2197" width="13.88671875" bestFit="1" customWidth="1"/>
    <col min="2198" max="2200" width="14.88671875" bestFit="1" customWidth="1"/>
    <col min="2201" max="2205" width="15.88671875" bestFit="1" customWidth="1"/>
    <col min="2206" max="2206" width="14.88671875" bestFit="1" customWidth="1"/>
    <col min="2207" max="2207" width="15.88671875" bestFit="1" customWidth="1"/>
    <col min="2208" max="2209" width="14.88671875" bestFit="1" customWidth="1"/>
    <col min="2210" max="2212" width="15.88671875" bestFit="1" customWidth="1"/>
    <col min="2213" max="2213" width="14.88671875" bestFit="1" customWidth="1"/>
    <col min="2214" max="2216" width="15.88671875" bestFit="1" customWidth="1"/>
    <col min="2217" max="2217" width="14.88671875" bestFit="1" customWidth="1"/>
    <col min="2218" max="2218" width="13.88671875" bestFit="1" customWidth="1"/>
    <col min="2219" max="2226" width="14.88671875" bestFit="1" customWidth="1"/>
    <col min="2227" max="2229" width="15.88671875" bestFit="1" customWidth="1"/>
    <col min="2230" max="2237" width="14.88671875" bestFit="1" customWidth="1"/>
    <col min="2238" max="2238" width="13.88671875" bestFit="1" customWidth="1"/>
    <col min="2239" max="2239" width="15.88671875" bestFit="1" customWidth="1"/>
    <col min="2240" max="2241" width="14.88671875" bestFit="1" customWidth="1"/>
    <col min="2242" max="2243" width="15.88671875" bestFit="1" customWidth="1"/>
    <col min="2244" max="2244" width="14.88671875" bestFit="1" customWidth="1"/>
    <col min="2245" max="2249" width="15.88671875" bestFit="1" customWidth="1"/>
    <col min="2250" max="2250" width="14.88671875" bestFit="1" customWidth="1"/>
    <col min="2251" max="2253" width="15.88671875" bestFit="1" customWidth="1"/>
    <col min="2254" max="2255" width="14.88671875" bestFit="1" customWidth="1"/>
    <col min="2256" max="2256" width="13.88671875" bestFit="1" customWidth="1"/>
    <col min="2257" max="2261" width="14.88671875" bestFit="1" customWidth="1"/>
    <col min="2262" max="2263" width="15.88671875" bestFit="1" customWidth="1"/>
    <col min="2264" max="2265" width="14.88671875" bestFit="1" customWidth="1"/>
    <col min="2266" max="2266" width="15.88671875" bestFit="1" customWidth="1"/>
    <col min="2267" max="2267" width="14.88671875" bestFit="1" customWidth="1"/>
    <col min="2268" max="2271" width="15.88671875" bestFit="1" customWidth="1"/>
    <col min="2272" max="2273" width="13.88671875" bestFit="1" customWidth="1"/>
    <col min="2274" max="2274" width="14.88671875" bestFit="1" customWidth="1"/>
    <col min="2275" max="2276" width="15.88671875" bestFit="1" customWidth="1"/>
    <col min="2277" max="2277" width="14.88671875" bestFit="1" customWidth="1"/>
    <col min="2278" max="2285" width="15.88671875" bestFit="1" customWidth="1"/>
    <col min="2286" max="2286" width="14.88671875" bestFit="1" customWidth="1"/>
    <col min="2287" max="2289" width="15.88671875" bestFit="1" customWidth="1"/>
    <col min="2290" max="2291" width="13.88671875" bestFit="1" customWidth="1"/>
    <col min="2292" max="2295" width="14.88671875" bestFit="1" customWidth="1"/>
    <col min="2296" max="2297" width="15.88671875" bestFit="1" customWidth="1"/>
    <col min="2298" max="2299" width="14.88671875" bestFit="1" customWidth="1"/>
    <col min="2300" max="2300" width="15.88671875" bestFit="1" customWidth="1"/>
    <col min="2301" max="2302" width="14.88671875" bestFit="1" customWidth="1"/>
    <col min="2303" max="2303" width="13.88671875" bestFit="1" customWidth="1"/>
    <col min="2304" max="2304" width="14.88671875" bestFit="1" customWidth="1"/>
    <col min="2305" max="2305" width="13.88671875" bestFit="1" customWidth="1"/>
    <col min="2306" max="2307" width="15.88671875" bestFit="1" customWidth="1"/>
    <col min="2308" max="2308" width="14.88671875" bestFit="1" customWidth="1"/>
    <col min="2309" max="2311" width="15.88671875" bestFit="1" customWidth="1"/>
    <col min="2312" max="2313" width="14.88671875" bestFit="1" customWidth="1"/>
    <col min="2314" max="2315" width="15.88671875" bestFit="1" customWidth="1"/>
    <col min="2316" max="2316" width="14.88671875" bestFit="1" customWidth="1"/>
    <col min="2317" max="2317" width="15.88671875" bestFit="1" customWidth="1"/>
    <col min="2318" max="2322" width="14.88671875" bestFit="1" customWidth="1"/>
    <col min="2323" max="2329" width="15.88671875" bestFit="1" customWidth="1"/>
    <col min="2330" max="2330" width="14.88671875" bestFit="1" customWidth="1"/>
    <col min="2331" max="2331" width="15.88671875" bestFit="1" customWidth="1"/>
    <col min="2332" max="2333" width="14.88671875" bestFit="1" customWidth="1"/>
    <col min="2334" max="2334" width="13.88671875" bestFit="1" customWidth="1"/>
    <col min="2335" max="2337" width="14.88671875" bestFit="1" customWidth="1"/>
    <col min="2338" max="2340" width="15.88671875" bestFit="1" customWidth="1"/>
    <col min="2341" max="2341" width="14.88671875" bestFit="1" customWidth="1"/>
    <col min="2342" max="2343" width="15.88671875" bestFit="1" customWidth="1"/>
    <col min="2344" max="2344" width="13.88671875" bestFit="1" customWidth="1"/>
    <col min="2345" max="2345" width="14.88671875" bestFit="1" customWidth="1"/>
    <col min="2346" max="2347" width="13.88671875" bestFit="1" customWidth="1"/>
    <col min="2348" max="2348" width="14.88671875" bestFit="1" customWidth="1"/>
    <col min="2349" max="2352" width="15.88671875" bestFit="1" customWidth="1"/>
    <col min="2353" max="2353" width="14.88671875" bestFit="1" customWidth="1"/>
    <col min="2354" max="2356" width="15.88671875" bestFit="1" customWidth="1"/>
    <col min="2357" max="2357" width="14.88671875" bestFit="1" customWidth="1"/>
    <col min="2358" max="2362" width="15.88671875" bestFit="1" customWidth="1"/>
    <col min="2363" max="2363" width="14.88671875" bestFit="1" customWidth="1"/>
    <col min="2364" max="2364" width="13.88671875" bestFit="1" customWidth="1"/>
    <col min="2365" max="2365" width="14.88671875" bestFit="1" customWidth="1"/>
    <col min="2366" max="2366" width="13.88671875" bestFit="1" customWidth="1"/>
    <col min="2367" max="2373" width="14.88671875" bestFit="1" customWidth="1"/>
    <col min="2374" max="2375" width="15.88671875" bestFit="1" customWidth="1"/>
    <col min="2376" max="2378" width="14.88671875" bestFit="1" customWidth="1"/>
    <col min="2379" max="2383" width="15.88671875" bestFit="1" customWidth="1"/>
    <col min="2384" max="2385" width="14.88671875" bestFit="1" customWidth="1"/>
    <col min="2386" max="2386" width="15.88671875" bestFit="1" customWidth="1"/>
    <col min="2387" max="2387" width="14.88671875" bestFit="1" customWidth="1"/>
    <col min="2388" max="2388" width="13.88671875" bestFit="1" customWidth="1"/>
    <col min="2389" max="2389" width="14.88671875" bestFit="1" customWidth="1"/>
    <col min="2390" max="2390" width="15.88671875" bestFit="1" customWidth="1"/>
    <col min="2391" max="2392" width="14.88671875" bestFit="1" customWidth="1"/>
    <col min="2393" max="2398" width="15.88671875" bestFit="1" customWidth="1"/>
    <col min="2399" max="2399" width="14.88671875" bestFit="1" customWidth="1"/>
    <col min="2400" max="2400" width="15.88671875" bestFit="1" customWidth="1"/>
    <col min="2401" max="2404" width="14.88671875" bestFit="1" customWidth="1"/>
    <col min="2405" max="2405" width="13.88671875" bestFit="1" customWidth="1"/>
    <col min="2406" max="2407" width="14.88671875" bestFit="1" customWidth="1"/>
    <col min="2408" max="2408" width="13.88671875" bestFit="1" customWidth="1"/>
    <col min="2409" max="2410" width="14.88671875" bestFit="1" customWidth="1"/>
    <col min="2411" max="2413" width="15.88671875" bestFit="1" customWidth="1"/>
    <col min="2414" max="2414" width="14.88671875" bestFit="1" customWidth="1"/>
    <col min="2415" max="2415" width="15.88671875" bestFit="1" customWidth="1"/>
    <col min="2416" max="2416" width="14.88671875" bestFit="1" customWidth="1"/>
    <col min="2417" max="2417" width="15.88671875" bestFit="1" customWidth="1"/>
    <col min="2418" max="2419" width="14.88671875" bestFit="1" customWidth="1"/>
    <col min="2420" max="2422" width="15.88671875" bestFit="1" customWidth="1"/>
    <col min="2423" max="2423" width="14.88671875" bestFit="1" customWidth="1"/>
    <col min="2424" max="2425" width="15.88671875" bestFit="1" customWidth="1"/>
    <col min="2426" max="2430" width="14.88671875" bestFit="1" customWidth="1"/>
    <col min="2431" max="2431" width="13.88671875" bestFit="1" customWidth="1"/>
    <col min="2432" max="2432" width="14.88671875" bestFit="1" customWidth="1"/>
    <col min="2433" max="2433" width="15.88671875" bestFit="1" customWidth="1"/>
    <col min="2434" max="2435" width="14.88671875" bestFit="1" customWidth="1"/>
    <col min="2436" max="2437" width="15.88671875" bestFit="1" customWidth="1"/>
    <col min="2438" max="2438" width="14.88671875" bestFit="1" customWidth="1"/>
    <col min="2439" max="2442" width="13.88671875" bestFit="1" customWidth="1"/>
    <col min="2443" max="2446" width="15.88671875" bestFit="1" customWidth="1"/>
    <col min="2447" max="2447" width="14.88671875" bestFit="1" customWidth="1"/>
    <col min="2448" max="2450" width="15.88671875" bestFit="1" customWidth="1"/>
    <col min="2451" max="2453" width="14.88671875" bestFit="1" customWidth="1"/>
    <col min="2454" max="2454" width="15.88671875" bestFit="1" customWidth="1"/>
    <col min="2455" max="2456" width="14.88671875" bestFit="1" customWidth="1"/>
    <col min="2457" max="2457" width="13.88671875" bestFit="1" customWidth="1"/>
    <col min="2458" max="2459" width="14.88671875" bestFit="1" customWidth="1"/>
    <col min="2460" max="2464" width="15.88671875" bestFit="1" customWidth="1"/>
    <col min="2465" max="2469" width="14.88671875" bestFit="1" customWidth="1"/>
    <col min="2470" max="2474" width="15.88671875" bestFit="1" customWidth="1"/>
    <col min="2475" max="2475" width="13.88671875" bestFit="1" customWidth="1"/>
    <col min="2476" max="2476" width="14.88671875" bestFit="1" customWidth="1"/>
    <col min="2477" max="2477" width="13.88671875" bestFit="1" customWidth="1"/>
    <col min="2478" max="2483" width="14.88671875" bestFit="1" customWidth="1"/>
    <col min="2484" max="2492" width="15.88671875" bestFit="1" customWidth="1"/>
    <col min="2493" max="2493" width="13.88671875" bestFit="1" customWidth="1"/>
    <col min="2494" max="2498" width="14.88671875" bestFit="1" customWidth="1"/>
    <col min="2499" max="2503" width="15.88671875" bestFit="1" customWidth="1"/>
    <col min="2504" max="2504" width="14.88671875" bestFit="1" customWidth="1"/>
    <col min="2505" max="2509" width="15.88671875" bestFit="1" customWidth="1"/>
    <col min="2510" max="2510" width="14.88671875" bestFit="1" customWidth="1"/>
    <col min="2511" max="2511" width="15.88671875" bestFit="1" customWidth="1"/>
    <col min="2512" max="2514" width="14.88671875" bestFit="1" customWidth="1"/>
    <col min="2515" max="2515" width="13.88671875" bestFit="1" customWidth="1"/>
    <col min="2516" max="2516" width="14.88671875" bestFit="1" customWidth="1"/>
    <col min="2517" max="2517" width="15.88671875" bestFit="1" customWidth="1"/>
    <col min="2518" max="2518" width="14.88671875" bestFit="1" customWidth="1"/>
    <col min="2519" max="2520" width="15.88671875" bestFit="1" customWidth="1"/>
    <col min="2521" max="2521" width="14.88671875" bestFit="1" customWidth="1"/>
    <col min="2522" max="2522" width="15.88671875" bestFit="1" customWidth="1"/>
    <col min="2523" max="2523" width="14.88671875" bestFit="1" customWidth="1"/>
    <col min="2524" max="2525" width="15.88671875" bestFit="1" customWidth="1"/>
    <col min="2526" max="2527" width="14.88671875" bestFit="1" customWidth="1"/>
    <col min="2528" max="2529" width="15.88671875" bestFit="1" customWidth="1"/>
    <col min="2530" max="2531" width="14.88671875" bestFit="1" customWidth="1"/>
    <col min="2532" max="2532" width="13.88671875" bestFit="1" customWidth="1"/>
    <col min="2533" max="2535" width="14.88671875" bestFit="1" customWidth="1"/>
    <col min="2536" max="2542" width="15.88671875" bestFit="1" customWidth="1"/>
    <col min="2543" max="2546" width="14.88671875" bestFit="1" customWidth="1"/>
    <col min="2547" max="2547" width="13.88671875" bestFit="1" customWidth="1"/>
    <col min="2548" max="2552" width="15.88671875" bestFit="1" customWidth="1"/>
    <col min="2553" max="2553" width="14.88671875" bestFit="1" customWidth="1"/>
    <col min="2554" max="2559" width="15.88671875" bestFit="1" customWidth="1"/>
    <col min="2560" max="2560" width="14.88671875" bestFit="1" customWidth="1"/>
    <col min="2561" max="2562" width="15.88671875" bestFit="1" customWidth="1"/>
    <col min="2563" max="2565" width="13.88671875" bestFit="1" customWidth="1"/>
    <col min="2566" max="2566" width="15.88671875" bestFit="1" customWidth="1"/>
    <col min="2567" max="2568" width="14.88671875" bestFit="1" customWidth="1"/>
    <col min="2569" max="2569" width="15.88671875" bestFit="1" customWidth="1"/>
    <col min="2570" max="2570" width="14.88671875" bestFit="1" customWidth="1"/>
    <col min="2571" max="2571" width="15.88671875" bestFit="1" customWidth="1"/>
    <col min="2572" max="2573" width="14.88671875" bestFit="1" customWidth="1"/>
    <col min="2574" max="2574" width="15.88671875" bestFit="1" customWidth="1"/>
    <col min="2575" max="2575" width="14.88671875" bestFit="1" customWidth="1"/>
    <col min="2576" max="2576" width="15.88671875" bestFit="1" customWidth="1"/>
    <col min="2577" max="2578" width="14.88671875" bestFit="1" customWidth="1"/>
    <col min="2579" max="2583" width="15.88671875" bestFit="1" customWidth="1"/>
    <col min="2584" max="2584" width="14.88671875" bestFit="1" customWidth="1"/>
    <col min="2585" max="2591" width="15.88671875" bestFit="1" customWidth="1"/>
    <col min="2592" max="2592" width="14.88671875" bestFit="1" customWidth="1"/>
    <col min="2593" max="2593" width="15.88671875" bestFit="1" customWidth="1"/>
    <col min="2594" max="2594" width="13.88671875" bestFit="1" customWidth="1"/>
    <col min="2595" max="2601" width="14.88671875" bestFit="1" customWidth="1"/>
    <col min="2602" max="2602" width="13.88671875" bestFit="1" customWidth="1"/>
    <col min="2603" max="2603" width="14.88671875" bestFit="1" customWidth="1"/>
    <col min="2604" max="2604" width="13.88671875" bestFit="1" customWidth="1"/>
    <col min="2605" max="2606" width="14.88671875" bestFit="1" customWidth="1"/>
    <col min="2607" max="2608" width="15.88671875" bestFit="1" customWidth="1"/>
    <col min="2609" max="2609" width="14.88671875" bestFit="1" customWidth="1"/>
    <col min="2610" max="2618" width="15.88671875" bestFit="1" customWidth="1"/>
    <col min="2619" max="2619" width="14.88671875" bestFit="1" customWidth="1"/>
    <col min="2620" max="2621" width="15.88671875" bestFit="1" customWidth="1"/>
    <col min="2622" max="2622" width="14.88671875" bestFit="1" customWidth="1"/>
    <col min="2623" max="2624" width="15.88671875" bestFit="1" customWidth="1"/>
    <col min="2625" max="2625" width="14.88671875" bestFit="1" customWidth="1"/>
    <col min="2626" max="2627" width="15.88671875" bestFit="1" customWidth="1"/>
    <col min="2628" max="2638" width="14.88671875" bestFit="1" customWidth="1"/>
    <col min="2639" max="2640" width="15.88671875" bestFit="1" customWidth="1"/>
    <col min="2641" max="2641" width="14.88671875" bestFit="1" customWidth="1"/>
    <col min="2642" max="2650" width="15.88671875" bestFit="1" customWidth="1"/>
    <col min="2651" max="2652" width="14.88671875" bestFit="1" customWidth="1"/>
    <col min="2653" max="2654" width="15.88671875" bestFit="1" customWidth="1"/>
    <col min="2655" max="2655" width="14.88671875" bestFit="1" customWidth="1"/>
    <col min="2656" max="2656" width="15.88671875" bestFit="1" customWidth="1"/>
    <col min="2657" max="2658" width="14.88671875" bestFit="1" customWidth="1"/>
    <col min="2659" max="2662" width="15.88671875" bestFit="1" customWidth="1"/>
    <col min="2663" max="2663" width="14.88671875" bestFit="1" customWidth="1"/>
    <col min="2664" max="2676" width="15.88671875" bestFit="1" customWidth="1"/>
    <col min="2677" max="2678" width="14.88671875" bestFit="1" customWidth="1"/>
    <col min="2679" max="2680" width="15.88671875" bestFit="1" customWidth="1"/>
    <col min="2681" max="2683" width="14.88671875" bestFit="1" customWidth="1"/>
    <col min="2684" max="2685" width="15.88671875" bestFit="1" customWidth="1"/>
    <col min="2686" max="2692" width="14.88671875" bestFit="1" customWidth="1"/>
    <col min="2693" max="2693" width="13.88671875" bestFit="1" customWidth="1"/>
    <col min="2694" max="2702" width="14.88671875" bestFit="1" customWidth="1"/>
    <col min="2703" max="2712" width="15.88671875" bestFit="1" customWidth="1"/>
    <col min="2713" max="2713" width="14.88671875" bestFit="1" customWidth="1"/>
    <col min="2714" max="2721" width="15.88671875" bestFit="1" customWidth="1"/>
    <col min="2722" max="2723" width="14.88671875" bestFit="1" customWidth="1"/>
    <col min="2724" max="2727" width="15.88671875" bestFit="1" customWidth="1"/>
    <col min="2728" max="2729" width="14.88671875" bestFit="1" customWidth="1"/>
    <col min="2730" max="2730" width="15.88671875" bestFit="1" customWidth="1"/>
    <col min="2731" max="2731" width="14.88671875" bestFit="1" customWidth="1"/>
    <col min="2732" max="2733" width="15.88671875" bestFit="1" customWidth="1"/>
    <col min="2734" max="2734" width="14.88671875" bestFit="1" customWidth="1"/>
    <col min="2735" max="2743" width="15.88671875" bestFit="1" customWidth="1"/>
    <col min="2744" max="2744" width="13.88671875" bestFit="1" customWidth="1"/>
    <col min="2745" max="2753" width="14.88671875" bestFit="1" customWidth="1"/>
    <col min="2754" max="2754" width="13.88671875" bestFit="1" customWidth="1"/>
    <col min="2755" max="2765" width="14.88671875" bestFit="1" customWidth="1"/>
    <col min="2766" max="2777" width="15.88671875" bestFit="1" customWidth="1"/>
    <col min="2778" max="2781" width="14.88671875" bestFit="1" customWidth="1"/>
    <col min="2782" max="2782" width="15.88671875" bestFit="1" customWidth="1"/>
    <col min="2783" max="2784" width="14.88671875" bestFit="1" customWidth="1"/>
    <col min="2785" max="2786" width="15.88671875" bestFit="1" customWidth="1"/>
    <col min="2787" max="2787" width="14.88671875" bestFit="1" customWidth="1"/>
    <col min="2788" max="2789" width="15.88671875" bestFit="1" customWidth="1"/>
    <col min="2790" max="2790" width="14.88671875" bestFit="1" customWidth="1"/>
    <col min="2791" max="2793" width="15.88671875" bestFit="1" customWidth="1"/>
    <col min="2794" max="2794" width="14.88671875" bestFit="1" customWidth="1"/>
    <col min="2795" max="2795" width="15.88671875" bestFit="1" customWidth="1"/>
    <col min="2796" max="2796" width="14.88671875" bestFit="1" customWidth="1"/>
    <col min="2797" max="2797" width="15.88671875" bestFit="1" customWidth="1"/>
    <col min="2798" max="2799" width="14.88671875" bestFit="1" customWidth="1"/>
    <col min="2800" max="2802" width="15.88671875" bestFit="1" customWidth="1"/>
    <col min="2803" max="2806" width="14.88671875" bestFit="1" customWidth="1"/>
    <col min="2807" max="2807" width="13.88671875" bestFit="1" customWidth="1"/>
    <col min="2808" max="2809" width="14.88671875" bestFit="1" customWidth="1"/>
    <col min="2810" max="2810" width="13.88671875" bestFit="1" customWidth="1"/>
    <col min="2811" max="2811" width="14.88671875" bestFit="1" customWidth="1"/>
    <col min="2812" max="2812" width="13.88671875" bestFit="1" customWidth="1"/>
    <col min="2813" max="2813" width="14.88671875" bestFit="1" customWidth="1"/>
    <col min="2814" max="2822" width="15.88671875" bestFit="1" customWidth="1"/>
    <col min="2823" max="2823" width="14.88671875" bestFit="1" customWidth="1"/>
    <col min="2824" max="2830" width="15.88671875" bestFit="1" customWidth="1"/>
    <col min="2831" max="2831" width="14.88671875" bestFit="1" customWidth="1"/>
    <col min="2832" max="2833" width="15.88671875" bestFit="1" customWidth="1"/>
    <col min="2834" max="2834" width="14.88671875" bestFit="1" customWidth="1"/>
    <col min="2835" max="2835" width="15.88671875" bestFit="1" customWidth="1"/>
    <col min="2836" max="2836" width="14.88671875" bestFit="1" customWidth="1"/>
    <col min="2837" max="2837" width="15.88671875" bestFit="1" customWidth="1"/>
    <col min="2838" max="2838" width="14.88671875" bestFit="1" customWidth="1"/>
    <col min="2839" max="2843" width="15.88671875" bestFit="1" customWidth="1"/>
    <col min="2844" max="2844" width="14.88671875" bestFit="1" customWidth="1"/>
    <col min="2845" max="2847" width="15.88671875" bestFit="1" customWidth="1"/>
    <col min="2848" max="2848" width="14.88671875" bestFit="1" customWidth="1"/>
    <col min="2849" max="2849" width="15.88671875" bestFit="1" customWidth="1"/>
    <col min="2850" max="2850" width="14.88671875" bestFit="1" customWidth="1"/>
    <col min="2851" max="2853" width="15.88671875" bestFit="1" customWidth="1"/>
    <col min="2854" max="2854" width="13.88671875" bestFit="1" customWidth="1"/>
    <col min="2855" max="2857" width="14.88671875" bestFit="1" customWidth="1"/>
    <col min="2858" max="2859" width="13.88671875" bestFit="1" customWidth="1"/>
    <col min="2860" max="2861" width="14.88671875" bestFit="1" customWidth="1"/>
    <col min="2862" max="2862" width="13.88671875" bestFit="1" customWidth="1"/>
    <col min="2863" max="2863" width="14.88671875" bestFit="1" customWidth="1"/>
    <col min="2864" max="2864" width="13.88671875" bestFit="1" customWidth="1"/>
    <col min="2865" max="2868" width="14.88671875" bestFit="1" customWidth="1"/>
    <col min="2869" max="2874" width="15.88671875" bestFit="1" customWidth="1"/>
    <col min="2875" max="2875" width="14.88671875" bestFit="1" customWidth="1"/>
    <col min="2876" max="2876" width="15.88671875" bestFit="1" customWidth="1"/>
    <col min="2877" max="2877" width="14.88671875" bestFit="1" customWidth="1"/>
    <col min="2878" max="2879" width="15.88671875" bestFit="1" customWidth="1"/>
    <col min="2880" max="2883" width="14.88671875" bestFit="1" customWidth="1"/>
    <col min="2884" max="2885" width="15.88671875" bestFit="1" customWidth="1"/>
    <col min="2886" max="2886" width="14.88671875" bestFit="1" customWidth="1"/>
    <col min="2887" max="2890" width="15.88671875" bestFit="1" customWidth="1"/>
    <col min="2891" max="2893" width="13.88671875" bestFit="1" customWidth="1"/>
    <col min="2894" max="2894" width="14.88671875" bestFit="1" customWidth="1"/>
    <col min="2895" max="2895" width="13.88671875" bestFit="1" customWidth="1"/>
    <col min="2896" max="2902" width="14.88671875" bestFit="1" customWidth="1"/>
    <col min="2903" max="2903" width="13.88671875" bestFit="1" customWidth="1"/>
    <col min="2904" max="2904" width="14.88671875" bestFit="1" customWidth="1"/>
    <col min="2905" max="2906" width="13.88671875" bestFit="1" customWidth="1"/>
    <col min="2907" max="2907" width="15.88671875" bestFit="1" customWidth="1"/>
    <col min="2908" max="2908" width="14.88671875" bestFit="1" customWidth="1"/>
    <col min="2909" max="2918" width="15.88671875" bestFit="1" customWidth="1"/>
    <col min="2919" max="2919" width="14.88671875" bestFit="1" customWidth="1"/>
    <col min="2920" max="2920" width="15.88671875" bestFit="1" customWidth="1"/>
    <col min="2921" max="2921" width="14.88671875" bestFit="1" customWidth="1"/>
    <col min="2922" max="2923" width="15.88671875" bestFit="1" customWidth="1"/>
    <col min="2924" max="2925" width="14.88671875" bestFit="1" customWidth="1"/>
    <col min="2926" max="2928" width="15.88671875" bestFit="1" customWidth="1"/>
    <col min="2929" max="2929" width="14.88671875" bestFit="1" customWidth="1"/>
    <col min="2930" max="2933" width="15.88671875" bestFit="1" customWidth="1"/>
    <col min="2934" max="2935" width="14.88671875" bestFit="1" customWidth="1"/>
    <col min="2936" max="2937" width="15.88671875" bestFit="1" customWidth="1"/>
    <col min="2938" max="2938" width="14.88671875" bestFit="1" customWidth="1"/>
    <col min="2939" max="2945" width="15.88671875" bestFit="1" customWidth="1"/>
    <col min="2946" max="2947" width="14.88671875" bestFit="1" customWidth="1"/>
    <col min="2948" max="2950" width="15.88671875" bestFit="1" customWidth="1"/>
    <col min="2951" max="2952" width="14.88671875" bestFit="1" customWidth="1"/>
    <col min="2953" max="2953" width="13.88671875" bestFit="1" customWidth="1"/>
    <col min="2954" max="2959" width="14.88671875" bestFit="1" customWidth="1"/>
    <col min="2960" max="2960" width="13.88671875" bestFit="1" customWidth="1"/>
    <col min="2961" max="2965" width="14.88671875" bestFit="1" customWidth="1"/>
    <col min="2966" max="2969" width="15.88671875" bestFit="1" customWidth="1"/>
    <col min="2970" max="2970" width="14.88671875" bestFit="1" customWidth="1"/>
    <col min="2971" max="2971" width="15.88671875" bestFit="1" customWidth="1"/>
    <col min="2972" max="2972" width="14.88671875" bestFit="1" customWidth="1"/>
    <col min="2973" max="2974" width="15.88671875" bestFit="1" customWidth="1"/>
    <col min="2975" max="2975" width="14.88671875" bestFit="1" customWidth="1"/>
    <col min="2976" max="2978" width="15.88671875" bestFit="1" customWidth="1"/>
    <col min="2979" max="2980" width="14.88671875" bestFit="1" customWidth="1"/>
    <col min="2981" max="2984" width="15.88671875" bestFit="1" customWidth="1"/>
    <col min="2985" max="2986" width="14.88671875" bestFit="1" customWidth="1"/>
    <col min="2987" max="2988" width="15.88671875" bestFit="1" customWidth="1"/>
    <col min="2989" max="2990" width="14.88671875" bestFit="1" customWidth="1"/>
    <col min="2991" max="2991" width="13.88671875" bestFit="1" customWidth="1"/>
    <col min="2992" max="2992" width="14.88671875" bestFit="1" customWidth="1"/>
    <col min="2993" max="2993" width="13.88671875" bestFit="1" customWidth="1"/>
    <col min="2994" max="2996" width="14.88671875" bestFit="1" customWidth="1"/>
    <col min="2997" max="2997" width="13.88671875" bestFit="1" customWidth="1"/>
    <col min="2998" max="3000" width="14.88671875" bestFit="1" customWidth="1"/>
    <col min="3001" max="3004" width="15.88671875" bestFit="1" customWidth="1"/>
    <col min="3005" max="3005" width="14.88671875" bestFit="1" customWidth="1"/>
    <col min="3006" max="3017" width="15.88671875" bestFit="1" customWidth="1"/>
    <col min="3018" max="3018" width="13.88671875" bestFit="1" customWidth="1"/>
    <col min="3019" max="3019" width="14.88671875" bestFit="1" customWidth="1"/>
    <col min="3020" max="3020" width="13.88671875" bestFit="1" customWidth="1"/>
    <col min="3021" max="3021" width="14.88671875" bestFit="1" customWidth="1"/>
    <col min="3022" max="3022" width="13.88671875" bestFit="1" customWidth="1"/>
    <col min="3023" max="3023" width="15.88671875" bestFit="1" customWidth="1"/>
    <col min="3024" max="3024" width="14.88671875" bestFit="1" customWidth="1"/>
    <col min="3025" max="3044" width="15.88671875" bestFit="1" customWidth="1"/>
    <col min="3045" max="3047" width="14.88671875" bestFit="1" customWidth="1"/>
    <col min="3048" max="3051" width="15.88671875" bestFit="1" customWidth="1"/>
    <col min="3052" max="3052" width="14.88671875" bestFit="1" customWidth="1"/>
    <col min="3053" max="3059" width="15.88671875" bestFit="1" customWidth="1"/>
    <col min="3060" max="3060" width="13.88671875" bestFit="1" customWidth="1"/>
    <col min="3061" max="3067" width="14.88671875" bestFit="1" customWidth="1"/>
    <col min="3068" max="3068" width="13.88671875" bestFit="1" customWidth="1"/>
    <col min="3069" max="3073" width="14.88671875" bestFit="1" customWidth="1"/>
    <col min="3074" max="3074" width="13.88671875" bestFit="1" customWidth="1"/>
    <col min="3075" max="3075" width="14.88671875" bestFit="1" customWidth="1"/>
    <col min="3076" max="3076" width="13.88671875" bestFit="1" customWidth="1"/>
    <col min="3077" max="3077" width="14.88671875" bestFit="1" customWidth="1"/>
    <col min="3078" max="3079" width="13.88671875" bestFit="1" customWidth="1"/>
    <col min="3080" max="3082" width="14.88671875" bestFit="1" customWidth="1"/>
    <col min="3083" max="3084" width="15.88671875" bestFit="1" customWidth="1"/>
    <col min="3085" max="3085" width="14.88671875" bestFit="1" customWidth="1"/>
    <col min="3086" max="3088" width="15.88671875" bestFit="1" customWidth="1"/>
    <col min="3089" max="3090" width="14.88671875" bestFit="1" customWidth="1"/>
    <col min="3091" max="3091" width="15.88671875" bestFit="1" customWidth="1"/>
    <col min="3092" max="3092" width="14.88671875" bestFit="1" customWidth="1"/>
    <col min="3093" max="3096" width="15.88671875" bestFit="1" customWidth="1"/>
    <col min="3097" max="3097" width="14.88671875" bestFit="1" customWidth="1"/>
    <col min="3098" max="3102" width="15.88671875" bestFit="1" customWidth="1"/>
    <col min="3103" max="3103" width="14.88671875" bestFit="1" customWidth="1"/>
    <col min="3104" max="3105" width="15.88671875" bestFit="1" customWidth="1"/>
    <col min="3106" max="3106" width="14.88671875" bestFit="1" customWidth="1"/>
    <col min="3107" max="3107" width="15.88671875" bestFit="1" customWidth="1"/>
    <col min="3108" max="3109" width="14.88671875" bestFit="1" customWidth="1"/>
    <col min="3110" max="3111" width="15.88671875" bestFit="1" customWidth="1"/>
    <col min="3112" max="3112" width="14.88671875" bestFit="1" customWidth="1"/>
    <col min="3113" max="3114" width="15.88671875" bestFit="1" customWidth="1"/>
    <col min="3115" max="3115" width="14.88671875" bestFit="1" customWidth="1"/>
    <col min="3116" max="3117" width="15.88671875" bestFit="1" customWidth="1"/>
    <col min="3118" max="3118" width="14.88671875" bestFit="1" customWidth="1"/>
    <col min="3119" max="3119" width="15.88671875" bestFit="1" customWidth="1"/>
    <col min="3120" max="3122" width="14.88671875" bestFit="1" customWidth="1"/>
    <col min="3123" max="3123" width="15.88671875" bestFit="1" customWidth="1"/>
    <col min="3124" max="3124" width="13.88671875" bestFit="1" customWidth="1"/>
    <col min="3125" max="3126" width="14.88671875" bestFit="1" customWidth="1"/>
    <col min="3127" max="3127" width="13.88671875" bestFit="1" customWidth="1"/>
    <col min="3128" max="3129" width="14.88671875" bestFit="1" customWidth="1"/>
    <col min="3130" max="3130" width="13.88671875" bestFit="1" customWidth="1"/>
    <col min="3131" max="3132" width="14.88671875" bestFit="1" customWidth="1"/>
    <col min="3133" max="3134" width="13.88671875" bestFit="1" customWidth="1"/>
    <col min="3135" max="3136" width="14.88671875" bestFit="1" customWidth="1"/>
    <col min="3137" max="3137" width="13.88671875" bestFit="1" customWidth="1"/>
    <col min="3138" max="3140" width="14.88671875" bestFit="1" customWidth="1"/>
    <col min="3141" max="3142" width="15.88671875" bestFit="1" customWidth="1"/>
    <col min="3143" max="3143" width="14.88671875" bestFit="1" customWidth="1"/>
    <col min="3144" max="3145" width="15.88671875" bestFit="1" customWidth="1"/>
    <col min="3146" max="3147" width="14.88671875" bestFit="1" customWidth="1"/>
    <col min="3148" max="3154" width="15.88671875" bestFit="1" customWidth="1"/>
    <col min="3155" max="3155" width="14.88671875" bestFit="1" customWidth="1"/>
    <col min="3156" max="3163" width="15.88671875" bestFit="1" customWidth="1"/>
    <col min="3164" max="3164" width="14.88671875" bestFit="1" customWidth="1"/>
    <col min="3165" max="3172" width="15.88671875" bestFit="1" customWidth="1"/>
    <col min="3173" max="3173" width="14.88671875" bestFit="1" customWidth="1"/>
    <col min="3174" max="3174" width="13.88671875" bestFit="1" customWidth="1"/>
    <col min="3175" max="3178" width="14.88671875" bestFit="1" customWidth="1"/>
    <col min="3179" max="3180" width="13.88671875" bestFit="1" customWidth="1"/>
    <col min="3181" max="3188" width="14.88671875" bestFit="1" customWidth="1"/>
    <col min="3189" max="3189" width="13.88671875" bestFit="1" customWidth="1"/>
    <col min="3190" max="3191" width="14.88671875" bestFit="1" customWidth="1"/>
    <col min="3192" max="3194" width="13.88671875" bestFit="1" customWidth="1"/>
    <col min="3195" max="3196" width="14.88671875" bestFit="1" customWidth="1"/>
    <col min="3197" max="3197" width="15.88671875" bestFit="1" customWidth="1"/>
    <col min="3198" max="3199" width="14.88671875" bestFit="1" customWidth="1"/>
    <col min="3200" max="3207" width="15.88671875" bestFit="1" customWidth="1"/>
    <col min="3208" max="3208" width="14.88671875" bestFit="1" customWidth="1"/>
    <col min="3209" max="3210" width="15.88671875" bestFit="1" customWidth="1"/>
    <col min="3211" max="3211" width="14.88671875" bestFit="1" customWidth="1"/>
    <col min="3212" max="3220" width="15.88671875" bestFit="1" customWidth="1"/>
    <col min="3221" max="3221" width="14.88671875" bestFit="1" customWidth="1"/>
    <col min="3222" max="3226" width="15.88671875" bestFit="1" customWidth="1"/>
    <col min="3227" max="3228" width="13.88671875" bestFit="1" customWidth="1"/>
    <col min="3229" max="3233" width="14.88671875" bestFit="1" customWidth="1"/>
    <col min="3234" max="3234" width="13.88671875" bestFit="1" customWidth="1"/>
    <col min="3235" max="3242" width="14.88671875" bestFit="1" customWidth="1"/>
    <col min="3243" max="3243" width="13.88671875" bestFit="1" customWidth="1"/>
    <col min="3244" max="3245" width="14.88671875" bestFit="1" customWidth="1"/>
    <col min="3246" max="3247" width="15.88671875" bestFit="1" customWidth="1"/>
    <col min="3248" max="3250" width="14.88671875" bestFit="1" customWidth="1"/>
    <col min="3251" max="3254" width="15.88671875" bestFit="1" customWidth="1"/>
    <col min="3255" max="3255" width="14.88671875" bestFit="1" customWidth="1"/>
    <col min="3256" max="3258" width="15.88671875" bestFit="1" customWidth="1"/>
    <col min="3259" max="3259" width="14.88671875" bestFit="1" customWidth="1"/>
    <col min="3260" max="3269" width="15.88671875" bestFit="1" customWidth="1"/>
    <col min="3270" max="3270" width="14.88671875" bestFit="1" customWidth="1"/>
    <col min="3271" max="3273" width="15.88671875" bestFit="1" customWidth="1"/>
    <col min="3274" max="3274" width="14.88671875" bestFit="1" customWidth="1"/>
    <col min="3275" max="3285" width="15.88671875" bestFit="1" customWidth="1"/>
    <col min="3286" max="3287" width="14.88671875" bestFit="1" customWidth="1"/>
    <col min="3288" max="3291" width="15.88671875" bestFit="1" customWidth="1"/>
    <col min="3292" max="3292" width="14.88671875" bestFit="1" customWidth="1"/>
    <col min="3293" max="3294" width="15.88671875" bestFit="1" customWidth="1"/>
    <col min="3295" max="3295" width="14.88671875" bestFit="1" customWidth="1"/>
    <col min="3296" max="3296" width="13.88671875" bestFit="1" customWidth="1"/>
    <col min="3297" max="3299" width="14.88671875" bestFit="1" customWidth="1"/>
    <col min="3300" max="3300" width="13.88671875" bestFit="1" customWidth="1"/>
    <col min="3301" max="3305" width="14.88671875" bestFit="1" customWidth="1"/>
    <col min="3306" max="3306" width="13.88671875" bestFit="1" customWidth="1"/>
    <col min="3307" max="3307" width="14.88671875" bestFit="1" customWidth="1"/>
    <col min="3308" max="3308" width="13.88671875" bestFit="1" customWidth="1"/>
    <col min="3309" max="3312" width="14.88671875" bestFit="1" customWidth="1"/>
    <col min="3313" max="3315" width="15.88671875" bestFit="1" customWidth="1"/>
    <col min="3316" max="3317" width="14.88671875" bestFit="1" customWidth="1"/>
    <col min="3318" max="3320" width="15.88671875" bestFit="1" customWidth="1"/>
    <col min="3321" max="3321" width="14.88671875" bestFit="1" customWidth="1"/>
    <col min="3322" max="3324" width="15.88671875" bestFit="1" customWidth="1"/>
    <col min="3325" max="3326" width="14.88671875" bestFit="1" customWidth="1"/>
    <col min="3327" max="3336" width="15.88671875" bestFit="1" customWidth="1"/>
    <col min="3337" max="3337" width="14.88671875" bestFit="1" customWidth="1"/>
    <col min="3338" max="3339" width="15.88671875" bestFit="1" customWidth="1"/>
    <col min="3340" max="3342" width="14.88671875" bestFit="1" customWidth="1"/>
    <col min="3343" max="3344" width="15.88671875" bestFit="1" customWidth="1"/>
    <col min="3345" max="3347" width="14.88671875" bestFit="1" customWidth="1"/>
    <col min="3348" max="3352" width="15.88671875" bestFit="1" customWidth="1"/>
    <col min="3353" max="3353" width="14.88671875" bestFit="1" customWidth="1"/>
    <col min="3354" max="3355" width="15.88671875" bestFit="1" customWidth="1"/>
    <col min="3356" max="3356" width="14.88671875" bestFit="1" customWidth="1"/>
    <col min="3357" max="3357" width="13.88671875" bestFit="1" customWidth="1"/>
    <col min="3358" max="3358" width="14.88671875" bestFit="1" customWidth="1"/>
    <col min="3359" max="3359" width="13.88671875" bestFit="1" customWidth="1"/>
    <col min="3360" max="3366" width="14.88671875" bestFit="1" customWidth="1"/>
    <col min="3367" max="3367" width="13.88671875" bestFit="1" customWidth="1"/>
    <col min="3368" max="3368" width="14.88671875" bestFit="1" customWidth="1"/>
    <col min="3369" max="3369" width="15.88671875" bestFit="1" customWidth="1"/>
    <col min="3370" max="3370" width="14.88671875" bestFit="1" customWidth="1"/>
    <col min="3371" max="3374" width="15.88671875" bestFit="1" customWidth="1"/>
    <col min="3375" max="3376" width="14.88671875" bestFit="1" customWidth="1"/>
    <col min="3377" max="3385" width="15.88671875" bestFit="1" customWidth="1"/>
    <col min="3386" max="3386" width="14.88671875" bestFit="1" customWidth="1"/>
    <col min="3387" max="3391" width="15.88671875" bestFit="1" customWidth="1"/>
    <col min="3392" max="3392" width="14.88671875" bestFit="1" customWidth="1"/>
    <col min="3393" max="3404" width="15.88671875" bestFit="1" customWidth="1"/>
    <col min="3405" max="3405" width="14.88671875" bestFit="1" customWidth="1"/>
    <col min="3406" max="3408" width="13.88671875" bestFit="1" customWidth="1"/>
    <col min="3409" max="3416" width="14.88671875" bestFit="1" customWidth="1"/>
    <col min="3417" max="3417" width="13.88671875" bestFit="1" customWidth="1"/>
    <col min="3418" max="3419" width="14.88671875" bestFit="1" customWidth="1"/>
    <col min="3420" max="3421" width="15.88671875" bestFit="1" customWidth="1"/>
    <col min="3422" max="3422" width="14.88671875" bestFit="1" customWidth="1"/>
    <col min="3423" max="3424" width="15.88671875" bestFit="1" customWidth="1"/>
    <col min="3425" max="3425" width="14.88671875" bestFit="1" customWidth="1"/>
    <col min="3426" max="3436" width="15.88671875" bestFit="1" customWidth="1"/>
    <col min="3437" max="3437" width="14.88671875" bestFit="1" customWidth="1"/>
    <col min="3438" max="3440" width="15.88671875" bestFit="1" customWidth="1"/>
    <col min="3441" max="3441" width="14.88671875" bestFit="1" customWidth="1"/>
    <col min="3442" max="3443" width="15.88671875" bestFit="1" customWidth="1"/>
    <col min="3444" max="3447" width="14.88671875" bestFit="1" customWidth="1"/>
    <col min="3448" max="3448" width="13.88671875" bestFit="1" customWidth="1"/>
    <col min="3449" max="3452" width="14.88671875" bestFit="1" customWidth="1"/>
    <col min="3453" max="3455" width="13.88671875" bestFit="1" customWidth="1"/>
    <col min="3456" max="3456" width="14.88671875" bestFit="1" customWidth="1"/>
    <col min="3457" max="3458" width="15.88671875" bestFit="1" customWidth="1"/>
    <col min="3459" max="3460" width="14.88671875" bestFit="1" customWidth="1"/>
    <col min="3461" max="3462" width="15.88671875" bestFit="1" customWidth="1"/>
    <col min="3463" max="3464" width="14.88671875" bestFit="1" customWidth="1"/>
    <col min="3465" max="3465" width="15.88671875" bestFit="1" customWidth="1"/>
    <col min="3466" max="3467" width="14.88671875" bestFit="1" customWidth="1"/>
    <col min="3468" max="3471" width="15.88671875" bestFit="1" customWidth="1"/>
    <col min="3472" max="3473" width="14.88671875" bestFit="1" customWidth="1"/>
    <col min="3474" max="3479" width="15.88671875" bestFit="1" customWidth="1"/>
    <col min="3480" max="3480" width="13.88671875" bestFit="1" customWidth="1"/>
    <col min="3481" max="3492" width="14.88671875" bestFit="1" customWidth="1"/>
    <col min="3493" max="3494" width="15.88671875" bestFit="1" customWidth="1"/>
    <col min="3495" max="3495" width="14.88671875" bestFit="1" customWidth="1"/>
    <col min="3496" max="3501" width="15.88671875" bestFit="1" customWidth="1"/>
    <col min="3502" max="3504" width="14.88671875" bestFit="1" customWidth="1"/>
    <col min="3505" max="3516" width="15.88671875" bestFit="1" customWidth="1"/>
    <col min="3517" max="3517" width="14.88671875" bestFit="1" customWidth="1"/>
    <col min="3518" max="3523" width="15.88671875" bestFit="1" customWidth="1"/>
    <col min="3524" max="3524" width="13.88671875" bestFit="1" customWidth="1"/>
    <col min="3525" max="3525" width="14.88671875" bestFit="1" customWidth="1"/>
    <col min="3526" max="3526" width="13.88671875" bestFit="1" customWidth="1"/>
    <col min="3527" max="3531" width="14.88671875" bestFit="1" customWidth="1"/>
    <col min="3532" max="3532" width="13.88671875" bestFit="1" customWidth="1"/>
    <col min="3533" max="3534" width="14.88671875" bestFit="1" customWidth="1"/>
    <col min="3535" max="3535" width="13.88671875" bestFit="1" customWidth="1"/>
    <col min="3536" max="3536" width="14.88671875" bestFit="1" customWidth="1"/>
    <col min="3537" max="3539" width="15.88671875" bestFit="1" customWidth="1"/>
    <col min="3540" max="3541" width="14.88671875" bestFit="1" customWidth="1"/>
    <col min="3542" max="3543" width="15.88671875" bestFit="1" customWidth="1"/>
    <col min="3544" max="3544" width="14.88671875" bestFit="1" customWidth="1"/>
    <col min="3545" max="3554" width="15.88671875" bestFit="1" customWidth="1"/>
    <col min="3555" max="3555" width="14.88671875" bestFit="1" customWidth="1"/>
    <col min="3556" max="3562" width="15.88671875" bestFit="1" customWidth="1"/>
    <col min="3563" max="3563" width="14.88671875" bestFit="1" customWidth="1"/>
    <col min="3564" max="3564" width="15.88671875" bestFit="1" customWidth="1"/>
    <col min="3565" max="3565" width="14.88671875" bestFit="1" customWidth="1"/>
    <col min="3566" max="3569" width="15.88671875" bestFit="1" customWidth="1"/>
    <col min="3570" max="3571" width="13.88671875" bestFit="1" customWidth="1"/>
    <col min="3572" max="3572" width="14.88671875" bestFit="1" customWidth="1"/>
    <col min="3573" max="3573" width="13.88671875" bestFit="1" customWidth="1"/>
    <col min="3574" max="3576" width="14.88671875" bestFit="1" customWidth="1"/>
    <col min="3577" max="3577" width="13.88671875" bestFit="1" customWidth="1"/>
    <col min="3578" max="3578" width="15.88671875" bestFit="1" customWidth="1"/>
    <col min="3579" max="3579" width="14.88671875" bestFit="1" customWidth="1"/>
    <col min="3580" max="3582" width="15.88671875" bestFit="1" customWidth="1"/>
    <col min="3583" max="3583" width="14.88671875" bestFit="1" customWidth="1"/>
    <col min="3584" max="3584" width="15.88671875" bestFit="1" customWidth="1"/>
    <col min="3585" max="3588" width="14.88671875" bestFit="1" customWidth="1"/>
    <col min="3589" max="3589" width="13.88671875" bestFit="1" customWidth="1"/>
    <col min="3590" max="3591" width="14.88671875" bestFit="1" customWidth="1"/>
    <col min="3592" max="3593" width="13.88671875" bestFit="1" customWidth="1"/>
    <col min="3594" max="3595" width="14.88671875" bestFit="1" customWidth="1"/>
    <col min="3596" max="3604" width="15.88671875" bestFit="1" customWidth="1"/>
    <col min="3605" max="3605" width="14.88671875" bestFit="1" customWidth="1"/>
    <col min="3606" max="3607" width="15.88671875" bestFit="1" customWidth="1"/>
    <col min="3608" max="3608" width="14.88671875" bestFit="1" customWidth="1"/>
    <col min="3609" max="3617" width="15.88671875" bestFit="1" customWidth="1"/>
    <col min="3618" max="3618" width="13.88671875" bestFit="1" customWidth="1"/>
    <col min="3619" max="3622" width="14.88671875" bestFit="1" customWidth="1"/>
    <col min="3623" max="3623" width="13.88671875" bestFit="1" customWidth="1"/>
    <col min="3624" max="3624" width="14.88671875" bestFit="1" customWidth="1"/>
    <col min="3625" max="3625" width="13.88671875" bestFit="1" customWidth="1"/>
    <col min="3626" max="3630" width="14.88671875" bestFit="1" customWidth="1"/>
    <col min="3631" max="3633" width="15.88671875" bestFit="1" customWidth="1"/>
    <col min="3634" max="3634" width="14.88671875" bestFit="1" customWidth="1"/>
    <col min="3635" max="3635" width="15.88671875" bestFit="1" customWidth="1"/>
    <col min="3636" max="3636" width="14.88671875" bestFit="1" customWidth="1"/>
    <col min="3637" max="3642" width="15.88671875" bestFit="1" customWidth="1"/>
    <col min="3643" max="3644" width="14.88671875" bestFit="1" customWidth="1"/>
    <col min="3645" max="3647" width="15.88671875" bestFit="1" customWidth="1"/>
    <col min="3648" max="3649" width="14.88671875" bestFit="1" customWidth="1"/>
    <col min="3650" max="3651" width="15.88671875" bestFit="1" customWidth="1"/>
    <col min="3652" max="3653" width="14.88671875" bestFit="1" customWidth="1"/>
    <col min="3654" max="3656" width="15.88671875" bestFit="1" customWidth="1"/>
    <col min="3657" max="3657" width="14.88671875" bestFit="1" customWidth="1"/>
    <col min="3658" max="3661" width="15.88671875" bestFit="1" customWidth="1"/>
    <col min="3662" max="3662" width="14.88671875" bestFit="1" customWidth="1"/>
    <col min="3663" max="3666" width="15.88671875" bestFit="1" customWidth="1"/>
    <col min="3667" max="3667" width="13.88671875" bestFit="1" customWidth="1"/>
    <col min="3668" max="3672" width="14.88671875" bestFit="1" customWidth="1"/>
    <col min="3673" max="3674" width="13.88671875" bestFit="1" customWidth="1"/>
    <col min="3675" max="3678" width="14.88671875" bestFit="1" customWidth="1"/>
    <col min="3679" max="3679" width="13.88671875" bestFit="1" customWidth="1"/>
    <col min="3680" max="3683" width="14.88671875" bestFit="1" customWidth="1"/>
    <col min="3684" max="3684" width="15.88671875" bestFit="1" customWidth="1"/>
    <col min="3685" max="3685" width="14.88671875" bestFit="1" customWidth="1"/>
    <col min="3686" max="3687" width="15.88671875" bestFit="1" customWidth="1"/>
    <col min="3688" max="3688" width="14.88671875" bestFit="1" customWidth="1"/>
    <col min="3689" max="3693" width="15.88671875" bestFit="1" customWidth="1"/>
    <col min="3694" max="3694" width="14.88671875" bestFit="1" customWidth="1"/>
    <col min="3695" max="3697" width="15.88671875" bestFit="1" customWidth="1"/>
    <col min="3698" max="3698" width="14.88671875" bestFit="1" customWidth="1"/>
    <col min="3699" max="3699" width="15.88671875" bestFit="1" customWidth="1"/>
    <col min="3700" max="3700" width="14.88671875" bestFit="1" customWidth="1"/>
    <col min="3701" max="3710" width="15.88671875" bestFit="1" customWidth="1"/>
    <col min="3711" max="3711" width="14.88671875" bestFit="1" customWidth="1"/>
    <col min="3712" max="3713" width="15.88671875" bestFit="1" customWidth="1"/>
    <col min="3714" max="3714" width="14.88671875" bestFit="1" customWidth="1"/>
    <col min="3715" max="3716" width="15.88671875" bestFit="1" customWidth="1"/>
    <col min="3717" max="3717" width="14.88671875" bestFit="1" customWidth="1"/>
    <col min="3718" max="3721" width="15.88671875" bestFit="1" customWidth="1"/>
    <col min="3722" max="3725" width="14.88671875" bestFit="1" customWidth="1"/>
    <col min="3726" max="3726" width="13.88671875" bestFit="1" customWidth="1"/>
    <col min="3727" max="3728" width="14.88671875" bestFit="1" customWidth="1"/>
    <col min="3729" max="3729" width="13.88671875" bestFit="1" customWidth="1"/>
    <col min="3730" max="3732" width="14.88671875" bestFit="1" customWidth="1"/>
    <col min="3733" max="3733" width="13.88671875" bestFit="1" customWidth="1"/>
    <col min="3734" max="3736" width="14.88671875" bestFit="1" customWidth="1"/>
    <col min="3737" max="3737" width="13.88671875" bestFit="1" customWidth="1"/>
    <col min="3738" max="3740" width="14.88671875" bestFit="1" customWidth="1"/>
    <col min="3741" max="3741" width="13.88671875" bestFit="1" customWidth="1"/>
    <col min="3742" max="3743" width="14.88671875" bestFit="1" customWidth="1"/>
    <col min="3744" max="3744" width="15.88671875" bestFit="1" customWidth="1"/>
    <col min="3745" max="3745" width="14.88671875" bestFit="1" customWidth="1"/>
    <col min="3746" max="3748" width="15.88671875" bestFit="1" customWidth="1"/>
    <col min="3749" max="3749" width="14.88671875" bestFit="1" customWidth="1"/>
    <col min="3750" max="3753" width="15.88671875" bestFit="1" customWidth="1"/>
    <col min="3754" max="3754" width="14.88671875" bestFit="1" customWidth="1"/>
    <col min="3755" max="3756" width="15.88671875" bestFit="1" customWidth="1"/>
    <col min="3757" max="3757" width="14.88671875" bestFit="1" customWidth="1"/>
    <col min="3758" max="3762" width="15.88671875" bestFit="1" customWidth="1"/>
    <col min="3763" max="3763" width="14.88671875" bestFit="1" customWidth="1"/>
    <col min="3764" max="3765" width="15.88671875" bestFit="1" customWidth="1"/>
    <col min="3766" max="3768" width="14.88671875" bestFit="1" customWidth="1"/>
    <col min="3769" max="3770" width="13.88671875" bestFit="1" customWidth="1"/>
    <col min="3771" max="3772" width="14.88671875" bestFit="1" customWidth="1"/>
    <col min="3773" max="3773" width="13.88671875" bestFit="1" customWidth="1"/>
    <col min="3774" max="3781" width="14.88671875" bestFit="1" customWidth="1"/>
    <col min="3782" max="3784" width="13.88671875" bestFit="1" customWidth="1"/>
    <col min="3785" max="3789" width="14.88671875" bestFit="1" customWidth="1"/>
    <col min="3790" max="3803" width="15.88671875" bestFit="1" customWidth="1"/>
    <col min="3804" max="3804" width="14.88671875" bestFit="1" customWidth="1"/>
    <col min="3805" max="3809" width="15.88671875" bestFit="1" customWidth="1"/>
    <col min="3810" max="3810" width="14.88671875" bestFit="1" customWidth="1"/>
    <col min="3811" max="3813" width="15.88671875" bestFit="1" customWidth="1"/>
    <col min="3814" max="3815" width="14.88671875" bestFit="1" customWidth="1"/>
    <col min="3816" max="3818" width="15.88671875" bestFit="1" customWidth="1"/>
    <col min="3819" max="3820" width="14.88671875" bestFit="1" customWidth="1"/>
    <col min="3821" max="3821" width="15.88671875" bestFit="1" customWidth="1"/>
    <col min="3822" max="3823" width="14.88671875" bestFit="1" customWidth="1"/>
    <col min="3824" max="3824" width="15.88671875" bestFit="1" customWidth="1"/>
    <col min="3825" max="3825" width="13.88671875" bestFit="1" customWidth="1"/>
    <col min="3826" max="3827" width="14.88671875" bestFit="1" customWidth="1"/>
    <col min="3828" max="3830" width="13.88671875" bestFit="1" customWidth="1"/>
    <col min="3831" max="3833" width="14.88671875" bestFit="1" customWidth="1"/>
    <col min="3834" max="3834" width="13.88671875" bestFit="1" customWidth="1"/>
    <col min="3835" max="3835" width="14.88671875" bestFit="1" customWidth="1"/>
    <col min="3836" max="3836" width="15.88671875" bestFit="1" customWidth="1"/>
    <col min="3837" max="3837" width="14.88671875" bestFit="1" customWidth="1"/>
    <col min="3838" max="3838" width="15.88671875" bestFit="1" customWidth="1"/>
    <col min="3839" max="3839" width="14.88671875" bestFit="1" customWidth="1"/>
    <col min="3840" max="3848" width="15.88671875" bestFit="1" customWidth="1"/>
    <col min="3849" max="3849" width="14.88671875" bestFit="1" customWidth="1"/>
    <col min="3850" max="3852" width="15.88671875" bestFit="1" customWidth="1"/>
    <col min="3853" max="3853" width="14.88671875" bestFit="1" customWidth="1"/>
    <col min="3854" max="3854" width="15.88671875" bestFit="1" customWidth="1"/>
    <col min="3855" max="3855" width="14.88671875" bestFit="1" customWidth="1"/>
    <col min="3856" max="3858" width="15.88671875" bestFit="1" customWidth="1"/>
    <col min="3859" max="3860" width="13.88671875" bestFit="1" customWidth="1"/>
    <col min="3861" max="3864" width="14.88671875" bestFit="1" customWidth="1"/>
    <col min="3865" max="3865" width="13.88671875" bestFit="1" customWidth="1"/>
    <col min="3866" max="3869" width="14.88671875" bestFit="1" customWidth="1"/>
    <col min="3870" max="3870" width="13.88671875" bestFit="1" customWidth="1"/>
    <col min="3871" max="3874" width="14.88671875" bestFit="1" customWidth="1"/>
    <col min="3875" max="3876" width="15.88671875" bestFit="1" customWidth="1"/>
    <col min="3877" max="3877" width="14.88671875" bestFit="1" customWidth="1"/>
    <col min="3878" max="3879" width="15.88671875" bestFit="1" customWidth="1"/>
    <col min="3880" max="3880" width="14.88671875" bestFit="1" customWidth="1"/>
    <col min="3881" max="3883" width="15.88671875" bestFit="1" customWidth="1"/>
    <col min="3884" max="3884" width="14.88671875" bestFit="1" customWidth="1"/>
    <col min="3885" max="3887" width="15.88671875" bestFit="1" customWidth="1"/>
    <col min="3888" max="3888" width="14.88671875" bestFit="1" customWidth="1"/>
    <col min="3889" max="3890" width="15.88671875" bestFit="1" customWidth="1"/>
    <col min="3891" max="3891" width="14.88671875" bestFit="1" customWidth="1"/>
    <col min="3892" max="3895" width="15.88671875" bestFit="1" customWidth="1"/>
    <col min="3896" max="3898" width="14.88671875" bestFit="1" customWidth="1"/>
    <col min="3899" max="3900" width="15.88671875" bestFit="1" customWidth="1"/>
    <col min="3901" max="3905" width="14.88671875" bestFit="1" customWidth="1"/>
    <col min="3906" max="3906" width="13.88671875" bestFit="1" customWidth="1"/>
    <col min="3907" max="3911" width="14.88671875" bestFit="1" customWidth="1"/>
    <col min="3912" max="3914" width="15.88671875" bestFit="1" customWidth="1"/>
    <col min="3915" max="3915" width="14.88671875" bestFit="1" customWidth="1"/>
    <col min="3916" max="3920" width="15.88671875" bestFit="1" customWidth="1"/>
    <col min="3921" max="3925" width="14.88671875" bestFit="1" customWidth="1"/>
    <col min="3926" max="3928" width="15.88671875" bestFit="1" customWidth="1"/>
    <col min="3929" max="3929" width="14.88671875" bestFit="1" customWidth="1"/>
    <col min="3930" max="3931" width="15.88671875" bestFit="1" customWidth="1"/>
    <col min="3932" max="3937" width="14.88671875" bestFit="1" customWidth="1"/>
    <col min="3938" max="3938" width="13.88671875" bestFit="1" customWidth="1"/>
    <col min="3939" max="3939" width="14.88671875" bestFit="1" customWidth="1"/>
    <col min="3940" max="3941" width="15.88671875" bestFit="1" customWidth="1"/>
    <col min="3942" max="3943" width="14.88671875" bestFit="1" customWidth="1"/>
    <col min="3944" max="3947" width="15.88671875" bestFit="1" customWidth="1"/>
    <col min="3948" max="3949" width="14.88671875" bestFit="1" customWidth="1"/>
    <col min="3950" max="3960" width="15.88671875" bestFit="1" customWidth="1"/>
    <col min="3961" max="3962" width="14.88671875" bestFit="1" customWidth="1"/>
    <col min="3963" max="3963" width="13.88671875" bestFit="1" customWidth="1"/>
    <col min="3964" max="3969" width="14.88671875" bestFit="1" customWidth="1"/>
    <col min="3970" max="3973" width="15.88671875" bestFit="1" customWidth="1"/>
    <col min="3974" max="3974" width="14.88671875" bestFit="1" customWidth="1"/>
    <col min="3975" max="3977" width="15.88671875" bestFit="1" customWidth="1"/>
    <col min="3978" max="3980" width="14.88671875" bestFit="1" customWidth="1"/>
    <col min="3981" max="3981" width="15.88671875" bestFit="1" customWidth="1"/>
    <col min="3982" max="3983" width="14.88671875" bestFit="1" customWidth="1"/>
    <col min="3984" max="3985" width="15.88671875" bestFit="1" customWidth="1"/>
    <col min="3986" max="3986" width="14.88671875" bestFit="1" customWidth="1"/>
    <col min="3987" max="3987" width="15.88671875" bestFit="1" customWidth="1"/>
    <col min="3988" max="3988" width="13.88671875" bestFit="1" customWidth="1"/>
    <col min="3989" max="3993" width="14.88671875" bestFit="1" customWidth="1"/>
    <col min="3994" max="3994" width="13.88671875" bestFit="1" customWidth="1"/>
    <col min="3995" max="3995" width="14.88671875" bestFit="1" customWidth="1"/>
    <col min="3996" max="3996" width="13.88671875" bestFit="1" customWidth="1"/>
    <col min="3997" max="3998" width="14.88671875" bestFit="1" customWidth="1"/>
    <col min="3999" max="3999" width="13.88671875" bestFit="1" customWidth="1"/>
    <col min="4000" max="4003" width="14.88671875" bestFit="1" customWidth="1"/>
    <col min="4004" max="4007" width="15.88671875" bestFit="1" customWidth="1"/>
    <col min="4008" max="4009" width="14.88671875" bestFit="1" customWidth="1"/>
    <col min="4010" max="4012" width="15.88671875" bestFit="1" customWidth="1"/>
    <col min="4013" max="4015" width="14.88671875" bestFit="1" customWidth="1"/>
    <col min="4016" max="4016" width="15.88671875" bestFit="1" customWidth="1"/>
    <col min="4017" max="4018" width="14.88671875" bestFit="1" customWidth="1"/>
    <col min="4019" max="4021" width="15.88671875" bestFit="1" customWidth="1"/>
    <col min="4022" max="4023" width="14.88671875" bestFit="1" customWidth="1"/>
    <col min="4024" max="4024" width="15.88671875" bestFit="1" customWidth="1"/>
    <col min="4025" max="4026" width="14.88671875" bestFit="1" customWidth="1"/>
    <col min="4027" max="4027" width="15.88671875" bestFit="1" customWidth="1"/>
    <col min="4028" max="4028" width="14.88671875" bestFit="1" customWidth="1"/>
    <col min="4029" max="4030" width="15.88671875" bestFit="1" customWidth="1"/>
    <col min="4031" max="4033" width="14.88671875" bestFit="1" customWidth="1"/>
    <col min="4034" max="4035" width="15.88671875" bestFit="1" customWidth="1"/>
    <col min="4036" max="4037" width="14.88671875" bestFit="1" customWidth="1"/>
    <col min="4038" max="4039" width="13.88671875" bestFit="1" customWidth="1"/>
    <col min="4040" max="4044" width="14.88671875" bestFit="1" customWidth="1"/>
    <col min="4045" max="4045" width="13.88671875" bestFit="1" customWidth="1"/>
    <col min="4046" max="4046" width="15.88671875" bestFit="1" customWidth="1"/>
    <col min="4047" max="4048" width="14.88671875" bestFit="1" customWidth="1"/>
    <col min="4049" max="4051" width="15.88671875" bestFit="1" customWidth="1"/>
    <col min="4052" max="4052" width="14.88671875" bestFit="1" customWidth="1"/>
    <col min="4053" max="4059" width="15.88671875" bestFit="1" customWidth="1"/>
    <col min="4060" max="4066" width="14.88671875" bestFit="1" customWidth="1"/>
    <col min="4067" max="4068" width="15.88671875" bestFit="1" customWidth="1"/>
    <col min="4069" max="4071" width="14.88671875" bestFit="1" customWidth="1"/>
    <col min="4072" max="4073" width="15.88671875" bestFit="1" customWidth="1"/>
    <col min="4074" max="4074" width="14.88671875" bestFit="1" customWidth="1"/>
    <col min="4075" max="4076" width="15.88671875" bestFit="1" customWidth="1"/>
    <col min="4077" max="4077" width="14.88671875" bestFit="1" customWidth="1"/>
    <col min="4078" max="4080" width="15.88671875" bestFit="1" customWidth="1"/>
    <col min="4081" max="4082" width="14.88671875" bestFit="1" customWidth="1"/>
    <col min="4083" max="4084" width="15.88671875" bestFit="1" customWidth="1"/>
    <col min="4085" max="4085" width="14.88671875" bestFit="1" customWidth="1"/>
    <col min="4086" max="4094" width="15.88671875" bestFit="1" customWidth="1"/>
    <col min="4095" max="4099" width="14.88671875" bestFit="1" customWidth="1"/>
    <col min="4100" max="4100" width="13.88671875" bestFit="1" customWidth="1"/>
    <col min="4101" max="4103" width="14.88671875" bestFit="1" customWidth="1"/>
    <col min="4104" max="4104" width="13.88671875" bestFit="1" customWidth="1"/>
    <col min="4105" max="4105" width="14.88671875" bestFit="1" customWidth="1"/>
    <col min="4106" max="4106" width="13.88671875" bestFit="1" customWidth="1"/>
    <col min="4107" max="4109" width="14.88671875" bestFit="1" customWidth="1"/>
    <col min="4110" max="4117" width="15.88671875" bestFit="1" customWidth="1"/>
    <col min="4118" max="4118" width="14.88671875" bestFit="1" customWidth="1"/>
    <col min="4119" max="4119" width="14.21875" bestFit="1" customWidth="1"/>
    <col min="4120" max="4120" width="10.77734375" bestFit="1" customWidth="1"/>
  </cols>
  <sheetData>
    <row r="2" spans="1:5">
      <c r="A2" s="13" t="s">
        <v>8308</v>
      </c>
      <c r="B2" t="s" vm="1">
        <v>8380</v>
      </c>
    </row>
    <row r="3" spans="1:5">
      <c r="A3" s="13" t="s">
        <v>8381</v>
      </c>
      <c r="B3" t="s" vm="2">
        <v>8380</v>
      </c>
    </row>
    <row r="5" spans="1:5">
      <c r="A5" s="13" t="s">
        <v>8362</v>
      </c>
      <c r="B5" s="13" t="s">
        <v>8364</v>
      </c>
    </row>
    <row r="6" spans="1:5">
      <c r="A6" s="13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>
      <c r="A7" s="14" t="s">
        <v>8368</v>
      </c>
      <c r="B7" s="15">
        <v>34</v>
      </c>
      <c r="C7" s="15">
        <v>149</v>
      </c>
      <c r="D7" s="15">
        <v>182</v>
      </c>
      <c r="E7" s="15">
        <v>365</v>
      </c>
    </row>
    <row r="8" spans="1:5">
      <c r="A8" s="14" t="s">
        <v>8369</v>
      </c>
      <c r="B8" s="15">
        <v>27</v>
      </c>
      <c r="C8" s="15">
        <v>106</v>
      </c>
      <c r="D8" s="15">
        <v>202</v>
      </c>
      <c r="E8" s="15">
        <v>335</v>
      </c>
    </row>
    <row r="9" spans="1:5">
      <c r="A9" s="14" t="s">
        <v>8370</v>
      </c>
      <c r="B9" s="15">
        <v>28</v>
      </c>
      <c r="C9" s="15">
        <v>108</v>
      </c>
      <c r="D9" s="15">
        <v>180</v>
      </c>
      <c r="E9" s="15">
        <v>316</v>
      </c>
    </row>
    <row r="10" spans="1:5">
      <c r="A10" s="14" t="s">
        <v>8371</v>
      </c>
      <c r="B10" s="15">
        <v>27</v>
      </c>
      <c r="C10" s="15">
        <v>102</v>
      </c>
      <c r="D10" s="15">
        <v>192</v>
      </c>
      <c r="E10" s="15">
        <v>321</v>
      </c>
    </row>
    <row r="11" spans="1:5">
      <c r="A11" s="14" t="s">
        <v>8372</v>
      </c>
      <c r="B11" s="15">
        <v>26</v>
      </c>
      <c r="C11" s="15">
        <v>126</v>
      </c>
      <c r="D11" s="15">
        <v>234</v>
      </c>
      <c r="E11" s="15">
        <v>386</v>
      </c>
    </row>
    <row r="12" spans="1:5">
      <c r="A12" s="14" t="s">
        <v>8373</v>
      </c>
      <c r="B12" s="15">
        <v>27</v>
      </c>
      <c r="C12" s="15">
        <v>147</v>
      </c>
      <c r="D12" s="15">
        <v>211</v>
      </c>
      <c r="E12" s="15">
        <v>385</v>
      </c>
    </row>
    <row r="13" spans="1:5">
      <c r="A13" s="14" t="s">
        <v>8374</v>
      </c>
      <c r="B13" s="15">
        <v>43</v>
      </c>
      <c r="C13" s="15">
        <v>150</v>
      </c>
      <c r="D13" s="15">
        <v>194</v>
      </c>
      <c r="E13" s="15">
        <v>387</v>
      </c>
    </row>
    <row r="14" spans="1:5">
      <c r="A14" s="14" t="s">
        <v>8375</v>
      </c>
      <c r="B14" s="15">
        <v>33</v>
      </c>
      <c r="C14" s="15">
        <v>134</v>
      </c>
      <c r="D14" s="15">
        <v>166</v>
      </c>
      <c r="E14" s="15">
        <v>333</v>
      </c>
    </row>
    <row r="15" spans="1:5">
      <c r="A15" s="14" t="s">
        <v>8376</v>
      </c>
      <c r="B15" s="15">
        <v>24</v>
      </c>
      <c r="C15" s="15">
        <v>127</v>
      </c>
      <c r="D15" s="15">
        <v>147</v>
      </c>
      <c r="E15" s="15">
        <v>298</v>
      </c>
    </row>
    <row r="16" spans="1:5">
      <c r="A16" s="14" t="s">
        <v>8377</v>
      </c>
      <c r="B16" s="15">
        <v>20</v>
      </c>
      <c r="C16" s="15">
        <v>149</v>
      </c>
      <c r="D16" s="15">
        <v>183</v>
      </c>
      <c r="E16" s="15">
        <v>352</v>
      </c>
    </row>
    <row r="17" spans="1:5">
      <c r="A17" s="14" t="s">
        <v>8378</v>
      </c>
      <c r="B17" s="15">
        <v>37</v>
      </c>
      <c r="C17" s="15">
        <v>114</v>
      </c>
      <c r="D17" s="15">
        <v>183</v>
      </c>
      <c r="E17" s="15">
        <v>334</v>
      </c>
    </row>
    <row r="18" spans="1:5">
      <c r="A18" s="14" t="s">
        <v>8379</v>
      </c>
      <c r="B18" s="15">
        <v>23</v>
      </c>
      <c r="C18" s="15">
        <v>118</v>
      </c>
      <c r="D18" s="15">
        <v>111</v>
      </c>
      <c r="E18" s="15">
        <v>252</v>
      </c>
    </row>
    <row r="19" spans="1:5">
      <c r="A19" s="14" t="s">
        <v>8361</v>
      </c>
      <c r="B19" s="15">
        <v>349</v>
      </c>
      <c r="C19" s="15">
        <v>1530</v>
      </c>
      <c r="D19" s="15">
        <v>2185</v>
      </c>
      <c r="E19" s="1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8F9A3-42C0-48C4-AB15-5B18522910B5}">
  <dimension ref="A1:K13"/>
  <sheetViews>
    <sheetView workbookViewId="0">
      <selection activeCell="L9" sqref="L9"/>
    </sheetView>
  </sheetViews>
  <sheetFormatPr defaultRowHeight="14.4"/>
  <cols>
    <col min="1" max="1" width="2.77734375" customWidth="1"/>
    <col min="2" max="2" width="7" customWidth="1"/>
    <col min="3" max="3" width="7.77734375" customWidth="1"/>
    <col min="4" max="4" width="11.33203125" customWidth="1"/>
    <col min="5" max="5" width="12.33203125" customWidth="1"/>
    <col min="6" max="6" width="9.44140625" customWidth="1"/>
    <col min="7" max="7" width="11.77734375" customWidth="1"/>
    <col min="8" max="8" width="10.77734375" customWidth="1"/>
    <col min="9" max="9" width="13.33203125" customWidth="1"/>
    <col min="10" max="10" width="9.77734375" customWidth="1"/>
    <col min="11" max="11" width="12.109375" customWidth="1"/>
  </cols>
  <sheetData>
    <row r="1" spans="1:11" ht="29.4" customHeight="1">
      <c r="A1" s="18"/>
      <c r="B1" s="20" t="s">
        <v>8403</v>
      </c>
      <c r="C1" s="21" t="s">
        <v>8402</v>
      </c>
      <c r="D1" s="19" t="s">
        <v>8401</v>
      </c>
      <c r="E1" s="19" t="s">
        <v>8400</v>
      </c>
      <c r="F1" s="19" t="s">
        <v>8399</v>
      </c>
      <c r="G1" s="19" t="s">
        <v>8398</v>
      </c>
      <c r="H1" s="19" t="s">
        <v>8397</v>
      </c>
      <c r="I1" s="19" t="s">
        <v>8394</v>
      </c>
      <c r="J1" s="19" t="s">
        <v>8395</v>
      </c>
      <c r="K1" s="19" t="s">
        <v>8396</v>
      </c>
    </row>
    <row r="2" spans="1:11" ht="10.8" customHeight="1">
      <c r="A2" s="18"/>
      <c r="B2" s="28">
        <v>0</v>
      </c>
      <c r="C2" s="28">
        <v>1000</v>
      </c>
      <c r="D2" s="29" t="s">
        <v>8383</v>
      </c>
      <c r="E2" s="30">
        <f>COUNTIFS(Table1[state],"successful",Table1[goal],"&lt;"&amp;Table2[[#This Row],[U_Goal
]],Table1[goal],"&gt;="&amp;Table2[[#This Row],[L_Goal
]])</f>
        <v>322</v>
      </c>
      <c r="F2" s="30">
        <f>COUNTIFS(Table1[state],"failed",Table1[goal],"&lt;"&amp;Table2[[#This Row],[U_Goal
]],Table1[goal],"&gt;="&amp;Table2[[#This Row],[L_Goal
]])</f>
        <v>113</v>
      </c>
      <c r="G2" s="30">
        <f>COUNTIFS(Table1[state],"canceled",Table1[goal],"&lt;"&amp;Table2[[#This Row],[U_Goal
]],Table1[goal],"&gt;="&amp;Table2[[#This Row],[L_Goal
]])</f>
        <v>18</v>
      </c>
      <c r="H2" s="30">
        <f>SUM(Table2[[#This Row],['# Successful
]:['# Canceled
]])</f>
        <v>453</v>
      </c>
      <c r="I2" s="31">
        <f>Table2[[#This Row],['# Successful
]]/Table2[[#This Row],['# Total
]]</f>
        <v>0.71081677704194257</v>
      </c>
      <c r="J2" s="31">
        <f>Table2[[#This Row],['# Failed
]]/Table2[[#This Row],['# Total
]]</f>
        <v>0.24944812362030905</v>
      </c>
      <c r="K2" s="31">
        <f>Table2[[#This Row],['# Canceled
]]/Table2[[#This Row],['# Total
]]</f>
        <v>3.9735099337748346E-2</v>
      </c>
    </row>
    <row r="3" spans="1:11" ht="10.8" customHeight="1">
      <c r="A3" s="18"/>
      <c r="B3" s="28">
        <v>1000</v>
      </c>
      <c r="C3" s="28">
        <v>5000</v>
      </c>
      <c r="D3" s="29" t="s">
        <v>8384</v>
      </c>
      <c r="E3" s="30">
        <f>COUNTIFS(Table1[state],"successful",Table1[goal],"&lt;"&amp;Table2[[#This Row],[U_Goal
]],Table1[goal],"&gt;="&amp;Table2[[#This Row],[L_Goal
]])</f>
        <v>932</v>
      </c>
      <c r="F3" s="30">
        <f>COUNTIFS(Table1[state],"failed",Table1[goal],"&lt;"&amp;Table2[[#This Row],[U_Goal
]],Table1[goal],"&gt;="&amp;Table2[[#This Row],[L_Goal
]])</f>
        <v>420</v>
      </c>
      <c r="G3" s="30">
        <f>COUNTIFS(Table1[state],"canceled",Table1[goal],"&lt;"&amp;Table2[[#This Row],[U_Goal
]],Table1[goal],"&gt;="&amp;Table2[[#This Row],[L_Goal
]])</f>
        <v>60</v>
      </c>
      <c r="H3" s="30">
        <f>SUM(Table2[[#This Row],['# Successful
]:['# Canceled
]])</f>
        <v>1412</v>
      </c>
      <c r="I3" s="31">
        <f>Table2[[#This Row],['# Successful
]]/Table2[[#This Row],['# Total
]]</f>
        <v>0.66005665722379603</v>
      </c>
      <c r="J3" s="31">
        <f>Table2[[#This Row],['# Failed
]]/Table2[[#This Row],['# Total
]]</f>
        <v>0.29745042492917845</v>
      </c>
      <c r="K3" s="31">
        <f>Table2[[#This Row],['# Canceled
]]/Table2[[#This Row],['# Total
]]</f>
        <v>4.2492917847025496E-2</v>
      </c>
    </row>
    <row r="4" spans="1:11" ht="10.8" customHeight="1">
      <c r="A4" s="18"/>
      <c r="B4" s="28">
        <v>5000</v>
      </c>
      <c r="C4" s="28">
        <v>10000</v>
      </c>
      <c r="D4" s="29" t="s">
        <v>8385</v>
      </c>
      <c r="E4" s="30">
        <f>COUNTIFS(Table1[state],"successful",Table1[goal],"&lt;"&amp;Table2[[#This Row],[U_Goal
]],Table1[goal],"&gt;="&amp;Table2[[#This Row],[L_Goal
]])</f>
        <v>381</v>
      </c>
      <c r="F4" s="30">
        <f>COUNTIFS(Table1[state],"failed",Table1[goal],"&lt;"&amp;Table2[[#This Row],[U_Goal
]],Table1[goal],"&gt;="&amp;Table2[[#This Row],[L_Goal
]])</f>
        <v>283</v>
      </c>
      <c r="G4" s="30">
        <f>COUNTIFS(Table1[state],"canceled",Table1[goal],"&lt;"&amp;Table2[[#This Row],[U_Goal
]],Table1[goal],"&gt;="&amp;Table2[[#This Row],[L_Goal
]])</f>
        <v>52</v>
      </c>
      <c r="H4" s="30">
        <f>SUM(Table2[[#This Row],['# Successful
]:['# Canceled
]])</f>
        <v>716</v>
      </c>
      <c r="I4" s="31">
        <f>Table2[[#This Row],['# Successful
]]/Table2[[#This Row],['# Total
]]</f>
        <v>0.53212290502793291</v>
      </c>
      <c r="J4" s="31">
        <f>Table2[[#This Row],['# Failed
]]/Table2[[#This Row],['# Total
]]</f>
        <v>0.39525139664804471</v>
      </c>
      <c r="K4" s="31">
        <f>Table2[[#This Row],['# Canceled
]]/Table2[[#This Row],['# Total
]]</f>
        <v>7.2625698324022353E-2</v>
      </c>
    </row>
    <row r="5" spans="1:11" ht="10.8" customHeight="1">
      <c r="A5" s="18"/>
      <c r="B5" s="28">
        <v>10000</v>
      </c>
      <c r="C5" s="28">
        <v>15000</v>
      </c>
      <c r="D5" s="29" t="s">
        <v>8386</v>
      </c>
      <c r="E5" s="30">
        <f>COUNTIFS(Table1[state],"successful",Table1[goal],"&lt;"&amp;Table2[[#This Row],[U_Goal
]],Table1[goal],"&gt;="&amp;Table2[[#This Row],[L_Goal
]])</f>
        <v>168</v>
      </c>
      <c r="F5" s="30">
        <f>COUNTIFS(Table1[state],"failed",Table1[goal],"&lt;"&amp;Table2[[#This Row],[U_Goal
]],Table1[goal],"&gt;="&amp;Table2[[#This Row],[L_Goal
]])</f>
        <v>144</v>
      </c>
      <c r="G5" s="30">
        <f>COUNTIFS(Table1[state],"canceled",Table1[goal],"&lt;"&amp;Table2[[#This Row],[U_Goal
]],Table1[goal],"&gt;="&amp;Table2[[#This Row],[L_Goal
]])</f>
        <v>40</v>
      </c>
      <c r="H5" s="30">
        <f>SUM(Table2[[#This Row],['# Successful
]:['# Canceled
]])</f>
        <v>352</v>
      </c>
      <c r="I5" s="31">
        <f>Table2[[#This Row],['# Successful
]]/Table2[[#This Row],['# Total
]]</f>
        <v>0.47727272727272729</v>
      </c>
      <c r="J5" s="31">
        <f>Table2[[#This Row],['# Failed
]]/Table2[[#This Row],['# Total
]]</f>
        <v>0.40909090909090912</v>
      </c>
      <c r="K5" s="31">
        <f>Table2[[#This Row],['# Canceled
]]/Table2[[#This Row],['# Total
]]</f>
        <v>0.11363636363636363</v>
      </c>
    </row>
    <row r="6" spans="1:11" ht="10.8" customHeight="1">
      <c r="A6" s="18"/>
      <c r="B6" s="28">
        <v>15000</v>
      </c>
      <c r="C6" s="28">
        <v>20000</v>
      </c>
      <c r="D6" s="29" t="s">
        <v>8387</v>
      </c>
      <c r="E6" s="30">
        <f>COUNTIFS(Table1[state],"successful",Table1[goal],"&lt;"&amp;Table2[[#This Row],[U_Goal
]],Table1[goal],"&gt;="&amp;Table2[[#This Row],[L_Goal
]])</f>
        <v>94</v>
      </c>
      <c r="F6" s="30">
        <f>COUNTIFS(Table1[state],"failed",Table1[goal],"&lt;"&amp;Table2[[#This Row],[U_Goal
]],Table1[goal],"&gt;="&amp;Table2[[#This Row],[L_Goal
]])</f>
        <v>90</v>
      </c>
      <c r="G6" s="30">
        <f>COUNTIFS(Table1[state],"canceled",Table1[goal],"&lt;"&amp;Table2[[#This Row],[U_Goal
]],Table1[goal],"&gt;="&amp;Table2[[#This Row],[L_Goal
]])</f>
        <v>17</v>
      </c>
      <c r="H6" s="30">
        <f>SUM(Table2[[#This Row],['# Successful
]:['# Canceled
]])</f>
        <v>201</v>
      </c>
      <c r="I6" s="31">
        <f>Table2[[#This Row],['# Successful
]]/Table2[[#This Row],['# Total
]]</f>
        <v>0.46766169154228854</v>
      </c>
      <c r="J6" s="31">
        <f>Table2[[#This Row],['# Failed
]]/Table2[[#This Row],['# Total
]]</f>
        <v>0.44776119402985076</v>
      </c>
      <c r="K6" s="31">
        <f>Table2[[#This Row],['# Canceled
]]/Table2[[#This Row],['# Total
]]</f>
        <v>8.45771144278607E-2</v>
      </c>
    </row>
    <row r="7" spans="1:11" ht="10.8" customHeight="1">
      <c r="A7" s="18"/>
      <c r="B7" s="28">
        <v>20000</v>
      </c>
      <c r="C7" s="28">
        <v>25000</v>
      </c>
      <c r="D7" s="29" t="s">
        <v>8388</v>
      </c>
      <c r="E7" s="30">
        <f>COUNTIFS(Table1[state],"successful",Table1[goal],"&lt;"&amp;Table2[[#This Row],[U_Goal
]],Table1[goal],"&gt;="&amp;Table2[[#This Row],[L_Goal
]])</f>
        <v>62</v>
      </c>
      <c r="F7" s="30">
        <f>COUNTIFS(Table1[state],"failed",Table1[goal],"&lt;"&amp;Table2[[#This Row],[U_Goal
]],Table1[goal],"&gt;="&amp;Table2[[#This Row],[L_Goal
]])</f>
        <v>72</v>
      </c>
      <c r="G7" s="30">
        <f>COUNTIFS(Table1[state],"canceled",Table1[goal],"&lt;"&amp;Table2[[#This Row],[U_Goal
]],Table1[goal],"&gt;="&amp;Table2[[#This Row],[L_Goal
]])</f>
        <v>14</v>
      </c>
      <c r="H7" s="30">
        <f>SUM(Table2[[#This Row],['# Successful
]:['# Canceled
]])</f>
        <v>148</v>
      </c>
      <c r="I7" s="31">
        <f>Table2[[#This Row],['# Successful
]]/Table2[[#This Row],['# Total
]]</f>
        <v>0.41891891891891891</v>
      </c>
      <c r="J7" s="31">
        <f>Table2[[#This Row],['# Failed
]]/Table2[[#This Row],['# Total
]]</f>
        <v>0.48648648648648651</v>
      </c>
      <c r="K7" s="31">
        <f>Table2[[#This Row],['# Canceled
]]/Table2[[#This Row],['# Total
]]</f>
        <v>9.45945945945946E-2</v>
      </c>
    </row>
    <row r="8" spans="1:11" ht="10.8" customHeight="1">
      <c r="A8" s="18"/>
      <c r="B8" s="28">
        <v>25000</v>
      </c>
      <c r="C8" s="28">
        <v>30000</v>
      </c>
      <c r="D8" s="29" t="s">
        <v>8389</v>
      </c>
      <c r="E8" s="30">
        <f>COUNTIFS(Table1[state],"successful",Table1[goal],"&lt;"&amp;Table2[[#This Row],[U_Goal
]],Table1[goal],"&gt;="&amp;Table2[[#This Row],[L_Goal
]])</f>
        <v>55</v>
      </c>
      <c r="F8" s="30">
        <f>COUNTIFS(Table1[state],"failed",Table1[goal],"&lt;"&amp;Table2[[#This Row],[U_Goal
]],Table1[goal],"&gt;="&amp;Table2[[#This Row],[L_Goal
]])</f>
        <v>64</v>
      </c>
      <c r="G8" s="30">
        <f>COUNTIFS(Table1[state],"canceled",Table1[goal],"&lt;"&amp;Table2[[#This Row],[U_Goal
]],Table1[goal],"&gt;="&amp;Table2[[#This Row],[L_Goal
]])</f>
        <v>18</v>
      </c>
      <c r="H8" s="30">
        <f>SUM(Table2[[#This Row],['# Successful
]:['# Canceled
]])</f>
        <v>137</v>
      </c>
      <c r="I8" s="31">
        <f>Table2[[#This Row],['# Successful
]]/Table2[[#This Row],['# Total
]]</f>
        <v>0.40145985401459855</v>
      </c>
      <c r="J8" s="31">
        <f>Table2[[#This Row],['# Failed
]]/Table2[[#This Row],['# Total
]]</f>
        <v>0.46715328467153283</v>
      </c>
      <c r="K8" s="31">
        <f>Table2[[#This Row],['# Canceled
]]/Table2[[#This Row],['# Total
]]</f>
        <v>0.13138686131386862</v>
      </c>
    </row>
    <row r="9" spans="1:11" ht="10.8" customHeight="1">
      <c r="B9" s="28">
        <v>30000</v>
      </c>
      <c r="C9" s="28">
        <v>35000</v>
      </c>
      <c r="D9" s="29" t="s">
        <v>8390</v>
      </c>
      <c r="E9" s="30">
        <f>COUNTIFS(Table1[state],"successful",Table1[goal],"&lt;"&amp;Table2[[#This Row],[U_Goal
]],Table1[goal],"&gt;="&amp;Table2[[#This Row],[L_Goal
]])</f>
        <v>32</v>
      </c>
      <c r="F9" s="30">
        <f>COUNTIFS(Table1[state],"failed",Table1[goal],"&lt;"&amp;Table2[[#This Row],[U_Goal
]],Table1[goal],"&gt;="&amp;Table2[[#This Row],[L_Goal
]])</f>
        <v>37</v>
      </c>
      <c r="G9" s="30">
        <f>COUNTIFS(Table1[state],"canceled",Table1[goal],"&lt;"&amp;Table2[[#This Row],[U_Goal
]],Table1[goal],"&gt;="&amp;Table2[[#This Row],[L_Goal
]])</f>
        <v>13</v>
      </c>
      <c r="H9" s="30">
        <f>SUM(Table2[[#This Row],['# Successful
]:['# Canceled
]])</f>
        <v>82</v>
      </c>
      <c r="I9" s="31">
        <f>Table2[[#This Row],['# Successful
]]/Table2[[#This Row],['# Total
]]</f>
        <v>0.3902439024390244</v>
      </c>
      <c r="J9" s="31">
        <f>Table2[[#This Row],['# Failed
]]/Table2[[#This Row],['# Total
]]</f>
        <v>0.45121951219512196</v>
      </c>
      <c r="K9" s="31">
        <f>Table2[[#This Row],['# Canceled
]]/Table2[[#This Row],['# Total
]]</f>
        <v>0.15853658536585366</v>
      </c>
    </row>
    <row r="10" spans="1:11" ht="10.8" customHeight="1">
      <c r="B10" s="28">
        <v>35000</v>
      </c>
      <c r="C10" s="28">
        <v>40000</v>
      </c>
      <c r="D10" s="29" t="s">
        <v>8391</v>
      </c>
      <c r="E10" s="30">
        <f>COUNTIFS(Table1[state],"successful",Table1[goal],"&lt;"&amp;Table2[[#This Row],[U_Goal
]],Table1[goal],"&gt;="&amp;Table2[[#This Row],[L_Goal
]])</f>
        <v>26</v>
      </c>
      <c r="F10" s="30">
        <f>COUNTIFS(Table1[state],"failed",Table1[goal],"&lt;"&amp;Table2[[#This Row],[U_Goal
]],Table1[goal],"&gt;="&amp;Table2[[#This Row],[L_Goal
]])</f>
        <v>22</v>
      </c>
      <c r="G10" s="30">
        <f>COUNTIFS(Table1[state],"canceled",Table1[goal],"&lt;"&amp;Table2[[#This Row],[U_Goal
]],Table1[goal],"&gt;="&amp;Table2[[#This Row],[L_Goal
]])</f>
        <v>7</v>
      </c>
      <c r="H10" s="30">
        <f>SUM(Table2[[#This Row],['# Successful
]:['# Canceled
]])</f>
        <v>55</v>
      </c>
      <c r="I10" s="31">
        <f>Table2[[#This Row],['# Successful
]]/Table2[[#This Row],['# Total
]]</f>
        <v>0.47272727272727272</v>
      </c>
      <c r="J10" s="31">
        <f>Table2[[#This Row],['# Failed
]]/Table2[[#This Row],['# Total
]]</f>
        <v>0.4</v>
      </c>
      <c r="K10" s="31">
        <f>Table2[[#This Row],['# Canceled
]]/Table2[[#This Row],['# Total
]]</f>
        <v>0.12727272727272726</v>
      </c>
    </row>
    <row r="11" spans="1:11" ht="10.8" customHeight="1">
      <c r="B11" s="28">
        <v>40000</v>
      </c>
      <c r="C11" s="28">
        <v>45000</v>
      </c>
      <c r="D11" s="29" t="s">
        <v>8392</v>
      </c>
      <c r="E11" s="30">
        <f>COUNTIFS(Table1[state],"successful",Table1[goal],"&lt;"&amp;Table2[[#This Row],[U_Goal
]],Table1[goal],"&gt;="&amp;Table2[[#This Row],[L_Goal
]])</f>
        <v>21</v>
      </c>
      <c r="F11" s="30">
        <f>COUNTIFS(Table1[state],"failed",Table1[goal],"&lt;"&amp;Table2[[#This Row],[U_Goal
]],Table1[goal],"&gt;="&amp;Table2[[#This Row],[L_Goal
]])</f>
        <v>16</v>
      </c>
      <c r="G11" s="30">
        <f>COUNTIFS(Table1[state],"canceled",Table1[goal],"&lt;"&amp;Table2[[#This Row],[U_Goal
]],Table1[goal],"&gt;="&amp;Table2[[#This Row],[L_Goal
]])</f>
        <v>6</v>
      </c>
      <c r="H11" s="30">
        <f>SUM(Table2[[#This Row],['# Successful
]:['# Canceled
]])</f>
        <v>43</v>
      </c>
      <c r="I11" s="31">
        <f>Table2[[#This Row],['# Successful
]]/Table2[[#This Row],['# Total
]]</f>
        <v>0.48837209302325579</v>
      </c>
      <c r="J11" s="31">
        <f>Table2[[#This Row],['# Failed
]]/Table2[[#This Row],['# Total
]]</f>
        <v>0.37209302325581395</v>
      </c>
      <c r="K11" s="31">
        <f>Table2[[#This Row],['# Canceled
]]/Table2[[#This Row],['# Total
]]</f>
        <v>0.13953488372093023</v>
      </c>
    </row>
    <row r="12" spans="1:11" ht="10.8" customHeight="1">
      <c r="B12" s="28">
        <v>45000</v>
      </c>
      <c r="C12" s="28">
        <v>50000</v>
      </c>
      <c r="D12" s="29" t="s">
        <v>8393</v>
      </c>
      <c r="E12" s="30">
        <f>COUNTIFS(Table1[state],"successful",Table1[goal],"&lt;"&amp;Table2[[#This Row],[U_Goal
]],Table1[goal],"&gt;="&amp;Table2[[#This Row],[L_Goal
]])</f>
        <v>6</v>
      </c>
      <c r="F12" s="30">
        <f>COUNTIFS(Table1[state],"failed",Table1[goal],"&lt;"&amp;Table2[[#This Row],[U_Goal
]],Table1[goal],"&gt;="&amp;Table2[[#This Row],[L_Goal
]])</f>
        <v>11</v>
      </c>
      <c r="G12" s="30">
        <f>COUNTIFS(Table1[state],"canceled",Table1[goal],"&lt;"&amp;Table2[[#This Row],[U_Goal
]],Table1[goal],"&gt;="&amp;Table2[[#This Row],[L_Goal
]])</f>
        <v>4</v>
      </c>
      <c r="H12" s="30">
        <f>SUM(Table2[[#This Row],['# Successful
]:['# Canceled
]])</f>
        <v>21</v>
      </c>
      <c r="I12" s="31">
        <f>Table2[[#This Row],['# Successful
]]/Table2[[#This Row],['# Total
]]</f>
        <v>0.2857142857142857</v>
      </c>
      <c r="J12" s="31">
        <f>Table2[[#This Row],['# Failed
]]/Table2[[#This Row],['# Total
]]</f>
        <v>0.52380952380952384</v>
      </c>
      <c r="K12" s="31">
        <f>Table2[[#This Row],['# Canceled
]]/Table2[[#This Row],['# Total
]]</f>
        <v>0.19047619047619047</v>
      </c>
    </row>
    <row r="13" spans="1:11" ht="10.8" customHeight="1">
      <c r="B13" s="28">
        <v>50000</v>
      </c>
      <c r="C13" s="28">
        <f>MAX(Table1[goal])+1</f>
        <v>100000001</v>
      </c>
      <c r="D13" s="29" t="s">
        <v>8404</v>
      </c>
      <c r="E13" s="30">
        <f>COUNTIFS(Table1[state],"successful",Table1[goal],"&lt;"&amp;Table2[[#This Row],[U_Goal
]],Table1[goal],"&gt;="&amp;Table2[[#This Row],[L_Goal
]])</f>
        <v>86</v>
      </c>
      <c r="F13" s="30">
        <f>COUNTIFS(Table1[state],"failed",Table1[goal],"&lt;"&amp;Table2[[#This Row],[U_Goal
]],Table1[goal],"&gt;="&amp;Table2[[#This Row],[L_Goal
]])</f>
        <v>258</v>
      </c>
      <c r="G13" s="30">
        <f>COUNTIFS(Table1[state],"canceled",Table1[goal],"&lt;"&amp;Table2[[#This Row],[U_Goal
]],Table1[goal],"&gt;="&amp;Table2[[#This Row],[L_Goal
]])</f>
        <v>100</v>
      </c>
      <c r="H13" s="30">
        <f>SUM(Table2[[#This Row],['# Successful
]:['# Canceled
]])</f>
        <v>444</v>
      </c>
      <c r="I13" s="31">
        <f>Table2[[#This Row],['# Successful
]]/Table2[[#This Row],['# Total
]]</f>
        <v>0.19369369369369369</v>
      </c>
      <c r="J13" s="31">
        <f>Table2[[#This Row],['# Failed
]]/Table2[[#This Row],['# Total
]]</f>
        <v>0.58108108108108103</v>
      </c>
      <c r="K13" s="31">
        <f>Table2[[#This Row],['# Canceled
]]/Table2[[#This Row],['# Total
]]</f>
        <v>0.22522522522522523</v>
      </c>
    </row>
  </sheetData>
  <conditionalFormatting sqref="K2:K1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13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G13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{53D882FE-6B0F-4558-8E51-CFBC2A2999C9}</x14:id>
        </ext>
      </extLst>
    </cfRule>
  </conditionalFormatting>
  <conditionalFormatting sqref="E2:E13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{097A8B93-5316-42DE-A75F-62665D787E9A}</x14:id>
        </ext>
      </extLst>
    </cfRule>
  </conditionalFormatting>
  <conditionalFormatting sqref="F2:F13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{4DD325A2-2FEF-4DBE-849B-F0A9AE42B606}</x14:id>
        </ext>
      </extLst>
    </cfRule>
  </conditionalFormatting>
  <conditionalFormatting sqref="G2:G13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{60E6A978-5BE8-4AB9-91CF-E77162A9DA4F}</x14:id>
        </ext>
      </extLst>
    </cfRule>
  </conditionalFormatting>
  <conditionalFormatting sqref="H2:H1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{17B991C2-9494-4DCD-BD7B-AD26B32E4867}</x14:id>
        </ext>
      </extLst>
    </cfRule>
  </conditionalFormatting>
  <pageMargins left="0.7" right="0.7" top="0.75" bottom="0.75" header="0.3" footer="0.3"/>
  <pageSetup orientation="portrait" r:id="rId1"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D882FE-6B0F-4558-8E51-CFBC2A2999C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E2:G13</xm:sqref>
        </x14:conditionalFormatting>
        <x14:conditionalFormatting xmlns:xm="http://schemas.microsoft.com/office/excel/2006/main">
          <x14:cfRule type="dataBar" id="{097A8B93-5316-42DE-A75F-62665D787E9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E2:E13</xm:sqref>
        </x14:conditionalFormatting>
        <x14:conditionalFormatting xmlns:xm="http://schemas.microsoft.com/office/excel/2006/main">
          <x14:cfRule type="dataBar" id="{4DD325A2-2FEF-4DBE-849B-F0A9AE42B60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F2:F13</xm:sqref>
        </x14:conditionalFormatting>
        <x14:conditionalFormatting xmlns:xm="http://schemas.microsoft.com/office/excel/2006/main">
          <x14:cfRule type="dataBar" id="{60E6A978-5BE8-4AB9-91CF-E77162A9DA4F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G2:G13</xm:sqref>
        </x14:conditionalFormatting>
        <x14:conditionalFormatting xmlns:xm="http://schemas.microsoft.com/office/excel/2006/main">
          <x14:cfRule type="dataBar" id="{17B991C2-9494-4DCD-BD7B-AD26B32E486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H2:H13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3BC-062B-4961-A5E1-E91C034640B0}">
  <dimension ref="B1:R2186"/>
  <sheetViews>
    <sheetView workbookViewId="0">
      <selection activeCell="H1" sqref="H1"/>
    </sheetView>
  </sheetViews>
  <sheetFormatPr defaultRowHeight="14.4"/>
  <cols>
    <col min="1" max="1" width="3.77734375" customWidth="1"/>
    <col min="3" max="3" width="15.44140625" customWidth="1"/>
    <col min="4" max="4" width="4.109375" customWidth="1"/>
    <col min="5" max="5" width="9.77734375" customWidth="1"/>
    <col min="6" max="6" width="12.88671875" bestFit="1" customWidth="1"/>
    <col min="7" max="7" width="2.88671875" customWidth="1"/>
    <col min="8" max="8" width="13" customWidth="1"/>
    <col min="9" max="9" width="12.44140625" customWidth="1"/>
    <col min="10" max="10" width="20.6640625" customWidth="1"/>
  </cols>
  <sheetData>
    <row r="1" spans="2:18">
      <c r="B1" s="25" t="s">
        <v>8405</v>
      </c>
      <c r="C1" s="25" t="s">
        <v>8262</v>
      </c>
      <c r="E1" s="25" t="s">
        <v>8405</v>
      </c>
      <c r="F1" s="25" t="s">
        <v>8262</v>
      </c>
      <c r="H1" s="25" t="s">
        <v>8415</v>
      </c>
    </row>
    <row r="2" spans="2:18">
      <c r="B2" s="7" t="s">
        <v>8219</v>
      </c>
      <c r="C2" s="7">
        <v>182</v>
      </c>
      <c r="E2" s="7" t="s">
        <v>8221</v>
      </c>
      <c r="F2" s="7">
        <v>0</v>
      </c>
      <c r="H2" t="s">
        <v>8412</v>
      </c>
      <c r="I2" s="8" t="s">
        <v>8219</v>
      </c>
      <c r="J2" s="10" t="s">
        <v>8221</v>
      </c>
    </row>
    <row r="3" spans="2:18">
      <c r="B3" s="9" t="s">
        <v>8219</v>
      </c>
      <c r="C3" s="9">
        <v>79</v>
      </c>
      <c r="E3" s="9" t="s">
        <v>8221</v>
      </c>
      <c r="F3" s="9">
        <v>1</v>
      </c>
      <c r="H3" s="26" t="s">
        <v>8407</v>
      </c>
      <c r="I3" s="12">
        <f>AVERAGE(successful_backers)</f>
        <v>194.42517162471395</v>
      </c>
      <c r="J3" s="12">
        <f>AVERAGE(failed_backers)</f>
        <v>17.709803921568628</v>
      </c>
    </row>
    <row r="4" spans="2:18">
      <c r="B4" s="7" t="s">
        <v>8219</v>
      </c>
      <c r="C4" s="7">
        <v>35</v>
      </c>
      <c r="E4" s="7" t="s">
        <v>8221</v>
      </c>
      <c r="F4" s="7">
        <v>10</v>
      </c>
      <c r="H4" s="26" t="s">
        <v>8406</v>
      </c>
      <c r="I4" s="23">
        <f>MEDIAN(successful_backers)</f>
        <v>62</v>
      </c>
      <c r="J4" s="23">
        <f>MEDIAN(failed_backers)</f>
        <v>4</v>
      </c>
    </row>
    <row r="5" spans="2:18">
      <c r="B5" s="9" t="s">
        <v>8219</v>
      </c>
      <c r="C5" s="9">
        <v>150</v>
      </c>
      <c r="E5" s="9" t="s">
        <v>8221</v>
      </c>
      <c r="F5" s="9">
        <v>0</v>
      </c>
      <c r="H5" s="26" t="s">
        <v>8408</v>
      </c>
      <c r="I5" s="23">
        <f>MIN(successful_backers)</f>
        <v>1</v>
      </c>
      <c r="J5" s="24">
        <f>MIN(failed_backers)</f>
        <v>0</v>
      </c>
    </row>
    <row r="6" spans="2:18">
      <c r="B6" s="7" t="s">
        <v>8219</v>
      </c>
      <c r="C6" s="7">
        <v>284</v>
      </c>
      <c r="E6" s="7" t="s">
        <v>8221</v>
      </c>
      <c r="F6" s="7">
        <v>7</v>
      </c>
      <c r="H6" s="26" t="s">
        <v>8409</v>
      </c>
      <c r="I6" s="23">
        <f>MAX(successful_backers)</f>
        <v>26457</v>
      </c>
      <c r="J6" s="23">
        <f>MAX(failed_backers)</f>
        <v>1293</v>
      </c>
    </row>
    <row r="7" spans="2:18">
      <c r="B7" s="9" t="s">
        <v>8219</v>
      </c>
      <c r="C7" s="9">
        <v>47</v>
      </c>
      <c r="E7" s="9" t="s">
        <v>8221</v>
      </c>
      <c r="F7" s="9">
        <v>0</v>
      </c>
      <c r="H7" s="26" t="s">
        <v>8410</v>
      </c>
      <c r="I7" s="12">
        <f>_xlfn.VAR.P(successful_backers)</f>
        <v>712840.9867348104</v>
      </c>
      <c r="J7" s="12">
        <f>_xlfn.VAR.P(failed_backers)</f>
        <v>3773.2216685890044</v>
      </c>
    </row>
    <row r="8" spans="2:18">
      <c r="B8" s="7" t="s">
        <v>8219</v>
      </c>
      <c r="C8" s="7">
        <v>58</v>
      </c>
      <c r="E8" s="7" t="s">
        <v>8221</v>
      </c>
      <c r="F8" s="7">
        <v>1</v>
      </c>
      <c r="H8" s="26" t="s">
        <v>8411</v>
      </c>
      <c r="I8" s="12">
        <f>_xlfn.STDEV.P(successful_backers)</f>
        <v>844.29910975602149</v>
      </c>
      <c r="J8" s="12">
        <f>_xlfn.STDEV.P(failed_backers)</f>
        <v>61.426555076684906</v>
      </c>
    </row>
    <row r="9" spans="2:18">
      <c r="B9" s="9" t="s">
        <v>8219</v>
      </c>
      <c r="C9" s="9">
        <v>57</v>
      </c>
      <c r="E9" s="9" t="s">
        <v>8221</v>
      </c>
      <c r="F9" s="9">
        <v>2</v>
      </c>
      <c r="I9" s="22"/>
      <c r="J9" s="22"/>
    </row>
    <row r="10" spans="2:18">
      <c r="B10" s="7" t="s">
        <v>8219</v>
      </c>
      <c r="C10" s="7">
        <v>12</v>
      </c>
      <c r="E10" s="7" t="s">
        <v>8221</v>
      </c>
      <c r="F10" s="7">
        <v>3</v>
      </c>
      <c r="H10" t="s">
        <v>8413</v>
      </c>
      <c r="I10" s="22"/>
      <c r="J10" s="22"/>
    </row>
    <row r="11" spans="2:18" ht="14.4" customHeight="1">
      <c r="B11" s="9" t="s">
        <v>8219</v>
      </c>
      <c r="C11" s="9">
        <v>20</v>
      </c>
      <c r="E11" s="9" t="s">
        <v>8221</v>
      </c>
      <c r="F11" s="9">
        <v>10</v>
      </c>
      <c r="H11" s="27" t="s">
        <v>8414</v>
      </c>
      <c r="I11" s="27"/>
      <c r="J11" s="27"/>
      <c r="K11" s="27"/>
      <c r="L11" s="27"/>
      <c r="M11" s="27"/>
      <c r="N11" s="27"/>
      <c r="O11" s="27"/>
      <c r="P11" s="27"/>
      <c r="Q11" s="27"/>
      <c r="R11" s="27"/>
    </row>
    <row r="12" spans="2:18">
      <c r="B12" s="7" t="s">
        <v>8219</v>
      </c>
      <c r="C12" s="7">
        <v>19</v>
      </c>
      <c r="E12" s="7" t="s">
        <v>8221</v>
      </c>
      <c r="F12" s="7">
        <v>10</v>
      </c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</row>
    <row r="13" spans="2:18">
      <c r="B13" s="9" t="s">
        <v>8219</v>
      </c>
      <c r="C13" s="9">
        <v>75</v>
      </c>
      <c r="E13" s="9" t="s">
        <v>8221</v>
      </c>
      <c r="F13" s="9">
        <v>1</v>
      </c>
    </row>
    <row r="14" spans="2:18">
      <c r="B14" s="7" t="s">
        <v>8219</v>
      </c>
      <c r="C14" s="7">
        <v>827</v>
      </c>
      <c r="E14" s="7" t="s">
        <v>8221</v>
      </c>
      <c r="F14" s="7">
        <v>0</v>
      </c>
    </row>
    <row r="15" spans="2:18">
      <c r="B15" s="9" t="s">
        <v>8219</v>
      </c>
      <c r="C15" s="9">
        <v>51</v>
      </c>
      <c r="E15" s="9" t="s">
        <v>8221</v>
      </c>
      <c r="F15" s="9">
        <v>0</v>
      </c>
    </row>
    <row r="16" spans="2:18">
      <c r="B16" s="7" t="s">
        <v>8219</v>
      </c>
      <c r="C16" s="7">
        <v>41</v>
      </c>
      <c r="E16" s="7" t="s">
        <v>8221</v>
      </c>
      <c r="F16" s="7">
        <v>0</v>
      </c>
    </row>
    <row r="17" spans="2:6">
      <c r="B17" s="9" t="s">
        <v>8219</v>
      </c>
      <c r="C17" s="9">
        <v>98</v>
      </c>
      <c r="E17" s="9" t="s">
        <v>8221</v>
      </c>
      <c r="F17" s="9">
        <v>26</v>
      </c>
    </row>
    <row r="18" spans="2:6">
      <c r="B18" s="7" t="s">
        <v>8219</v>
      </c>
      <c r="C18" s="7">
        <v>70</v>
      </c>
      <c r="E18" s="7" t="s">
        <v>8221</v>
      </c>
      <c r="F18" s="7">
        <v>0</v>
      </c>
    </row>
    <row r="19" spans="2:6">
      <c r="B19" s="9" t="s">
        <v>8219</v>
      </c>
      <c r="C19" s="9">
        <v>36</v>
      </c>
      <c r="E19" s="9" t="s">
        <v>8221</v>
      </c>
      <c r="F19" s="9">
        <v>7</v>
      </c>
    </row>
    <row r="20" spans="2:6">
      <c r="B20" s="7" t="s">
        <v>8219</v>
      </c>
      <c r="C20" s="7">
        <v>342</v>
      </c>
      <c r="E20" s="7" t="s">
        <v>8221</v>
      </c>
      <c r="F20" s="7">
        <v>0</v>
      </c>
    </row>
    <row r="21" spans="2:6">
      <c r="B21" s="9" t="s">
        <v>8219</v>
      </c>
      <c r="C21" s="9">
        <v>22</v>
      </c>
      <c r="E21" s="9" t="s">
        <v>8221</v>
      </c>
      <c r="F21" s="9">
        <v>2</v>
      </c>
    </row>
    <row r="22" spans="2:6">
      <c r="B22" s="7" t="s">
        <v>8219</v>
      </c>
      <c r="C22" s="7">
        <v>25</v>
      </c>
      <c r="E22" s="7" t="s">
        <v>8221</v>
      </c>
      <c r="F22" s="7">
        <v>13</v>
      </c>
    </row>
    <row r="23" spans="2:6">
      <c r="B23" s="9" t="s">
        <v>8219</v>
      </c>
      <c r="C23" s="9">
        <v>101</v>
      </c>
      <c r="E23" s="9" t="s">
        <v>8221</v>
      </c>
      <c r="F23" s="9">
        <v>4</v>
      </c>
    </row>
    <row r="24" spans="2:6">
      <c r="B24" s="7" t="s">
        <v>8219</v>
      </c>
      <c r="C24" s="7">
        <v>8</v>
      </c>
      <c r="E24" s="7" t="s">
        <v>8221</v>
      </c>
      <c r="F24" s="7">
        <v>0</v>
      </c>
    </row>
    <row r="25" spans="2:6">
      <c r="B25" s="9" t="s">
        <v>8219</v>
      </c>
      <c r="C25" s="9">
        <v>23</v>
      </c>
      <c r="E25" s="9" t="s">
        <v>8221</v>
      </c>
      <c r="F25" s="9">
        <v>12</v>
      </c>
    </row>
    <row r="26" spans="2:6">
      <c r="B26" s="7" t="s">
        <v>8219</v>
      </c>
      <c r="C26" s="7">
        <v>574</v>
      </c>
      <c r="E26" s="7" t="s">
        <v>8221</v>
      </c>
      <c r="F26" s="7">
        <v>2</v>
      </c>
    </row>
    <row r="27" spans="2:6">
      <c r="B27" s="9" t="s">
        <v>8219</v>
      </c>
      <c r="C27" s="9">
        <v>14</v>
      </c>
      <c r="E27" s="9" t="s">
        <v>8221</v>
      </c>
      <c r="F27" s="9">
        <v>10</v>
      </c>
    </row>
    <row r="28" spans="2:6">
      <c r="B28" s="7" t="s">
        <v>8219</v>
      </c>
      <c r="C28" s="7">
        <v>19</v>
      </c>
      <c r="E28" s="7" t="s">
        <v>8221</v>
      </c>
      <c r="F28" s="7">
        <v>0</v>
      </c>
    </row>
    <row r="29" spans="2:6">
      <c r="B29" s="9" t="s">
        <v>8219</v>
      </c>
      <c r="C29" s="9">
        <v>150</v>
      </c>
      <c r="E29" s="9" t="s">
        <v>8221</v>
      </c>
      <c r="F29" s="9">
        <v>5</v>
      </c>
    </row>
    <row r="30" spans="2:6">
      <c r="B30" s="7" t="s">
        <v>8219</v>
      </c>
      <c r="C30" s="7">
        <v>71</v>
      </c>
      <c r="E30" s="7" t="s">
        <v>8221</v>
      </c>
      <c r="F30" s="7">
        <v>0</v>
      </c>
    </row>
    <row r="31" spans="2:6">
      <c r="B31" s="9" t="s">
        <v>8219</v>
      </c>
      <c r="C31" s="9">
        <v>117</v>
      </c>
      <c r="E31" s="9" t="s">
        <v>8221</v>
      </c>
      <c r="F31" s="9">
        <v>5</v>
      </c>
    </row>
    <row r="32" spans="2:6">
      <c r="B32" s="7" t="s">
        <v>8219</v>
      </c>
      <c r="C32" s="7">
        <v>53</v>
      </c>
      <c r="E32" s="7" t="s">
        <v>8221</v>
      </c>
      <c r="F32" s="7">
        <v>1</v>
      </c>
    </row>
    <row r="33" spans="2:6">
      <c r="B33" s="9" t="s">
        <v>8219</v>
      </c>
      <c r="C33" s="9">
        <v>1</v>
      </c>
      <c r="E33" s="9" t="s">
        <v>8221</v>
      </c>
      <c r="F33" s="9">
        <v>3</v>
      </c>
    </row>
    <row r="34" spans="2:6">
      <c r="B34" s="7" t="s">
        <v>8219</v>
      </c>
      <c r="C34" s="7">
        <v>89</v>
      </c>
      <c r="E34" s="7" t="s">
        <v>8221</v>
      </c>
      <c r="F34" s="7">
        <v>3</v>
      </c>
    </row>
    <row r="35" spans="2:6">
      <c r="B35" s="9" t="s">
        <v>8219</v>
      </c>
      <c r="C35" s="9">
        <v>64</v>
      </c>
      <c r="E35" s="9" t="s">
        <v>8221</v>
      </c>
      <c r="F35" s="9">
        <v>0</v>
      </c>
    </row>
    <row r="36" spans="2:6">
      <c r="B36" s="7" t="s">
        <v>8219</v>
      </c>
      <c r="C36" s="7">
        <v>68</v>
      </c>
      <c r="E36" s="7" t="s">
        <v>8221</v>
      </c>
      <c r="F36" s="7">
        <v>3</v>
      </c>
    </row>
    <row r="37" spans="2:6">
      <c r="B37" s="9" t="s">
        <v>8219</v>
      </c>
      <c r="C37" s="9">
        <v>28</v>
      </c>
      <c r="E37" s="9" t="s">
        <v>8221</v>
      </c>
      <c r="F37" s="9">
        <v>0</v>
      </c>
    </row>
    <row r="38" spans="2:6">
      <c r="B38" s="7" t="s">
        <v>8219</v>
      </c>
      <c r="C38" s="7">
        <v>44</v>
      </c>
      <c r="E38" s="7" t="s">
        <v>8221</v>
      </c>
      <c r="F38" s="7">
        <v>19</v>
      </c>
    </row>
    <row r="39" spans="2:6">
      <c r="B39" s="9" t="s">
        <v>8219</v>
      </c>
      <c r="C39" s="9">
        <v>253</v>
      </c>
      <c r="E39" s="9" t="s">
        <v>8221</v>
      </c>
      <c r="F39" s="9">
        <v>8</v>
      </c>
    </row>
    <row r="40" spans="2:6">
      <c r="B40" s="7" t="s">
        <v>8219</v>
      </c>
      <c r="C40" s="7">
        <v>66</v>
      </c>
      <c r="E40" s="7" t="s">
        <v>8221</v>
      </c>
      <c r="F40" s="7">
        <v>6</v>
      </c>
    </row>
    <row r="41" spans="2:6">
      <c r="B41" s="9" t="s">
        <v>8219</v>
      </c>
      <c r="C41" s="9">
        <v>217</v>
      </c>
      <c r="E41" s="9" t="s">
        <v>8221</v>
      </c>
      <c r="F41" s="9">
        <v>0</v>
      </c>
    </row>
    <row r="42" spans="2:6">
      <c r="B42" s="7" t="s">
        <v>8219</v>
      </c>
      <c r="C42" s="7">
        <v>16</v>
      </c>
      <c r="E42" s="7" t="s">
        <v>8221</v>
      </c>
      <c r="F42" s="7">
        <v>18</v>
      </c>
    </row>
    <row r="43" spans="2:6">
      <c r="B43" s="9" t="s">
        <v>8219</v>
      </c>
      <c r="C43" s="9">
        <v>19</v>
      </c>
      <c r="E43" s="9" t="s">
        <v>8221</v>
      </c>
      <c r="F43" s="9">
        <v>7</v>
      </c>
    </row>
    <row r="44" spans="2:6">
      <c r="B44" s="7" t="s">
        <v>8219</v>
      </c>
      <c r="C44" s="7">
        <v>169</v>
      </c>
      <c r="E44" s="7" t="s">
        <v>8221</v>
      </c>
      <c r="F44" s="7">
        <v>0</v>
      </c>
    </row>
    <row r="45" spans="2:6">
      <c r="B45" s="9" t="s">
        <v>8219</v>
      </c>
      <c r="C45" s="9">
        <v>263</v>
      </c>
      <c r="E45" s="9" t="s">
        <v>8221</v>
      </c>
      <c r="F45" s="9">
        <v>8</v>
      </c>
    </row>
    <row r="46" spans="2:6">
      <c r="B46" s="7" t="s">
        <v>8219</v>
      </c>
      <c r="C46" s="7">
        <v>15</v>
      </c>
      <c r="E46" s="7" t="s">
        <v>8221</v>
      </c>
      <c r="F46" s="7">
        <v>1293</v>
      </c>
    </row>
    <row r="47" spans="2:6">
      <c r="B47" s="9" t="s">
        <v>8219</v>
      </c>
      <c r="C47" s="9">
        <v>61</v>
      </c>
      <c r="E47" s="9" t="s">
        <v>8221</v>
      </c>
      <c r="F47" s="9">
        <v>17</v>
      </c>
    </row>
    <row r="48" spans="2:6">
      <c r="B48" s="7" t="s">
        <v>8219</v>
      </c>
      <c r="C48" s="7">
        <v>45</v>
      </c>
      <c r="E48" s="7" t="s">
        <v>8221</v>
      </c>
      <c r="F48" s="7">
        <v>0</v>
      </c>
    </row>
    <row r="49" spans="2:6">
      <c r="B49" s="9" t="s">
        <v>8219</v>
      </c>
      <c r="C49" s="9">
        <v>70</v>
      </c>
      <c r="E49" s="9" t="s">
        <v>8221</v>
      </c>
      <c r="F49" s="9">
        <v>13</v>
      </c>
    </row>
    <row r="50" spans="2:6">
      <c r="B50" s="7" t="s">
        <v>8219</v>
      </c>
      <c r="C50" s="7">
        <v>38</v>
      </c>
      <c r="E50" s="7" t="s">
        <v>8221</v>
      </c>
      <c r="F50" s="7">
        <v>0</v>
      </c>
    </row>
    <row r="51" spans="2:6">
      <c r="B51" s="9" t="s">
        <v>8219</v>
      </c>
      <c r="C51" s="9">
        <v>87</v>
      </c>
      <c r="E51" s="9" t="s">
        <v>8221</v>
      </c>
      <c r="F51" s="9">
        <v>0</v>
      </c>
    </row>
    <row r="52" spans="2:6">
      <c r="B52" s="7" t="s">
        <v>8219</v>
      </c>
      <c r="C52" s="7">
        <v>22</v>
      </c>
      <c r="E52" s="7" t="s">
        <v>8221</v>
      </c>
      <c r="F52" s="7">
        <v>33</v>
      </c>
    </row>
    <row r="53" spans="2:6">
      <c r="B53" s="9" t="s">
        <v>8219</v>
      </c>
      <c r="C53" s="9">
        <v>119</v>
      </c>
      <c r="E53" s="9" t="s">
        <v>8221</v>
      </c>
      <c r="F53" s="9">
        <v>12</v>
      </c>
    </row>
    <row r="54" spans="2:6">
      <c r="B54" s="7" t="s">
        <v>8219</v>
      </c>
      <c r="C54" s="7">
        <v>52</v>
      </c>
      <c r="E54" s="7" t="s">
        <v>8221</v>
      </c>
      <c r="F54" s="7">
        <v>1</v>
      </c>
    </row>
    <row r="55" spans="2:6">
      <c r="B55" s="9" t="s">
        <v>8219</v>
      </c>
      <c r="C55" s="9">
        <v>117</v>
      </c>
      <c r="E55" s="9" t="s">
        <v>8221</v>
      </c>
      <c r="F55" s="9">
        <v>1</v>
      </c>
    </row>
    <row r="56" spans="2:6">
      <c r="B56" s="7" t="s">
        <v>8219</v>
      </c>
      <c r="C56" s="7">
        <v>52</v>
      </c>
      <c r="E56" s="7" t="s">
        <v>8221</v>
      </c>
      <c r="F56" s="7">
        <v>1</v>
      </c>
    </row>
    <row r="57" spans="2:6">
      <c r="B57" s="9" t="s">
        <v>8219</v>
      </c>
      <c r="C57" s="9">
        <v>86</v>
      </c>
      <c r="E57" s="9" t="s">
        <v>8221</v>
      </c>
      <c r="F57" s="9">
        <v>1</v>
      </c>
    </row>
    <row r="58" spans="2:6">
      <c r="B58" s="7" t="s">
        <v>8219</v>
      </c>
      <c r="C58" s="7">
        <v>174</v>
      </c>
      <c r="E58" s="7" t="s">
        <v>8221</v>
      </c>
      <c r="F58" s="7">
        <v>84</v>
      </c>
    </row>
    <row r="59" spans="2:6">
      <c r="B59" s="9" t="s">
        <v>8219</v>
      </c>
      <c r="C59" s="9">
        <v>69</v>
      </c>
      <c r="E59" s="9" t="s">
        <v>8221</v>
      </c>
      <c r="F59" s="9">
        <v>38</v>
      </c>
    </row>
    <row r="60" spans="2:6">
      <c r="B60" s="7" t="s">
        <v>8219</v>
      </c>
      <c r="C60" s="7">
        <v>75</v>
      </c>
      <c r="E60" s="7" t="s">
        <v>8221</v>
      </c>
      <c r="F60" s="7">
        <v>1</v>
      </c>
    </row>
    <row r="61" spans="2:6">
      <c r="B61" s="9" t="s">
        <v>8219</v>
      </c>
      <c r="C61" s="9">
        <v>33</v>
      </c>
      <c r="E61" s="9" t="s">
        <v>8221</v>
      </c>
      <c r="F61" s="9">
        <v>76</v>
      </c>
    </row>
    <row r="62" spans="2:6">
      <c r="B62" s="7" t="s">
        <v>8219</v>
      </c>
      <c r="C62" s="7">
        <v>108</v>
      </c>
      <c r="E62" s="7" t="s">
        <v>8221</v>
      </c>
      <c r="F62" s="7">
        <v>3</v>
      </c>
    </row>
    <row r="63" spans="2:6">
      <c r="B63" s="9" t="s">
        <v>8219</v>
      </c>
      <c r="C63" s="9">
        <v>23</v>
      </c>
      <c r="E63" s="9" t="s">
        <v>8221</v>
      </c>
      <c r="F63" s="9">
        <v>0</v>
      </c>
    </row>
    <row r="64" spans="2:6">
      <c r="B64" s="7" t="s">
        <v>8219</v>
      </c>
      <c r="C64" s="7">
        <v>48</v>
      </c>
      <c r="E64" s="7" t="s">
        <v>8221</v>
      </c>
      <c r="F64" s="7">
        <v>2</v>
      </c>
    </row>
    <row r="65" spans="2:6">
      <c r="B65" s="9" t="s">
        <v>8219</v>
      </c>
      <c r="C65" s="9">
        <v>64</v>
      </c>
      <c r="E65" s="9" t="s">
        <v>8221</v>
      </c>
      <c r="F65" s="9">
        <v>0</v>
      </c>
    </row>
    <row r="66" spans="2:6">
      <c r="B66" s="7" t="s">
        <v>8219</v>
      </c>
      <c r="C66" s="7">
        <v>24</v>
      </c>
      <c r="E66" s="7" t="s">
        <v>8221</v>
      </c>
      <c r="F66" s="7">
        <v>0</v>
      </c>
    </row>
    <row r="67" spans="2:6">
      <c r="B67" s="9" t="s">
        <v>8219</v>
      </c>
      <c r="C67" s="9">
        <v>57</v>
      </c>
      <c r="E67" s="9" t="s">
        <v>8221</v>
      </c>
      <c r="F67" s="9">
        <v>0</v>
      </c>
    </row>
    <row r="68" spans="2:6">
      <c r="B68" s="7" t="s">
        <v>8219</v>
      </c>
      <c r="C68" s="7">
        <v>26</v>
      </c>
      <c r="E68" s="7" t="s">
        <v>8221</v>
      </c>
      <c r="F68" s="7">
        <v>2</v>
      </c>
    </row>
    <row r="69" spans="2:6">
      <c r="B69" s="9" t="s">
        <v>8219</v>
      </c>
      <c r="C69" s="9">
        <v>20</v>
      </c>
      <c r="E69" s="9" t="s">
        <v>8221</v>
      </c>
      <c r="F69" s="9">
        <v>0</v>
      </c>
    </row>
    <row r="70" spans="2:6">
      <c r="B70" s="7" t="s">
        <v>8219</v>
      </c>
      <c r="C70" s="7">
        <v>36</v>
      </c>
      <c r="E70" s="7" t="s">
        <v>8221</v>
      </c>
      <c r="F70" s="7">
        <v>0</v>
      </c>
    </row>
    <row r="71" spans="2:6">
      <c r="B71" s="9" t="s">
        <v>8219</v>
      </c>
      <c r="C71" s="9">
        <v>178</v>
      </c>
      <c r="E71" s="9" t="s">
        <v>8221</v>
      </c>
      <c r="F71" s="9">
        <v>0</v>
      </c>
    </row>
    <row r="72" spans="2:6">
      <c r="B72" s="7" t="s">
        <v>8219</v>
      </c>
      <c r="C72" s="7">
        <v>17</v>
      </c>
      <c r="E72" s="7" t="s">
        <v>8221</v>
      </c>
      <c r="F72" s="7">
        <v>2</v>
      </c>
    </row>
    <row r="73" spans="2:6">
      <c r="B73" s="9" t="s">
        <v>8219</v>
      </c>
      <c r="C73" s="9">
        <v>32</v>
      </c>
      <c r="E73" s="9" t="s">
        <v>8221</v>
      </c>
      <c r="F73" s="9">
        <v>0</v>
      </c>
    </row>
    <row r="74" spans="2:6">
      <c r="B74" s="7" t="s">
        <v>8219</v>
      </c>
      <c r="C74" s="7">
        <v>41</v>
      </c>
      <c r="E74" s="7" t="s">
        <v>8221</v>
      </c>
      <c r="F74" s="7">
        <v>7</v>
      </c>
    </row>
    <row r="75" spans="2:6">
      <c r="B75" s="9" t="s">
        <v>8219</v>
      </c>
      <c r="C75" s="9">
        <v>18</v>
      </c>
      <c r="E75" s="9" t="s">
        <v>8221</v>
      </c>
      <c r="F75" s="9">
        <v>0</v>
      </c>
    </row>
    <row r="76" spans="2:6">
      <c r="B76" s="7" t="s">
        <v>8219</v>
      </c>
      <c r="C76" s="7">
        <v>29</v>
      </c>
      <c r="E76" s="7" t="s">
        <v>8221</v>
      </c>
      <c r="F76" s="7">
        <v>5</v>
      </c>
    </row>
    <row r="77" spans="2:6">
      <c r="B77" s="9" t="s">
        <v>8219</v>
      </c>
      <c r="C77" s="9">
        <v>47</v>
      </c>
      <c r="E77" s="9" t="s">
        <v>8221</v>
      </c>
      <c r="F77" s="9">
        <v>0</v>
      </c>
    </row>
    <row r="78" spans="2:6">
      <c r="B78" s="7" t="s">
        <v>8219</v>
      </c>
      <c r="C78" s="7">
        <v>15</v>
      </c>
      <c r="E78" s="7" t="s">
        <v>8221</v>
      </c>
      <c r="F78" s="7">
        <v>0</v>
      </c>
    </row>
    <row r="79" spans="2:6">
      <c r="B79" s="9" t="s">
        <v>8219</v>
      </c>
      <c r="C79" s="9">
        <v>26</v>
      </c>
      <c r="E79" s="9" t="s">
        <v>8221</v>
      </c>
      <c r="F79" s="9">
        <v>1</v>
      </c>
    </row>
    <row r="80" spans="2:6">
      <c r="B80" s="7" t="s">
        <v>8219</v>
      </c>
      <c r="C80" s="7">
        <v>35</v>
      </c>
      <c r="E80" s="7" t="s">
        <v>8221</v>
      </c>
      <c r="F80" s="7">
        <v>0</v>
      </c>
    </row>
    <row r="81" spans="2:6">
      <c r="B81" s="9" t="s">
        <v>8219</v>
      </c>
      <c r="C81" s="9">
        <v>41</v>
      </c>
      <c r="E81" s="9" t="s">
        <v>8221</v>
      </c>
      <c r="F81" s="9">
        <v>5</v>
      </c>
    </row>
    <row r="82" spans="2:6">
      <c r="B82" s="7" t="s">
        <v>8219</v>
      </c>
      <c r="C82" s="7">
        <v>47</v>
      </c>
      <c r="E82" s="7" t="s">
        <v>8221</v>
      </c>
      <c r="F82" s="7">
        <v>3</v>
      </c>
    </row>
    <row r="83" spans="2:6">
      <c r="B83" s="9" t="s">
        <v>8219</v>
      </c>
      <c r="C83" s="9">
        <v>28</v>
      </c>
      <c r="E83" s="9" t="s">
        <v>8221</v>
      </c>
      <c r="F83" s="9">
        <v>6</v>
      </c>
    </row>
    <row r="84" spans="2:6">
      <c r="B84" s="7" t="s">
        <v>8219</v>
      </c>
      <c r="C84" s="7">
        <v>100</v>
      </c>
      <c r="E84" s="7" t="s">
        <v>8221</v>
      </c>
      <c r="F84" s="7">
        <v>12</v>
      </c>
    </row>
    <row r="85" spans="2:6">
      <c r="B85" s="9" t="s">
        <v>8219</v>
      </c>
      <c r="C85" s="9">
        <v>13</v>
      </c>
      <c r="E85" s="9" t="s">
        <v>8221</v>
      </c>
      <c r="F85" s="9">
        <v>13</v>
      </c>
    </row>
    <row r="86" spans="2:6">
      <c r="B86" s="7" t="s">
        <v>8219</v>
      </c>
      <c r="C86" s="7">
        <v>7</v>
      </c>
      <c r="E86" s="7" t="s">
        <v>8221</v>
      </c>
      <c r="F86" s="7">
        <v>5</v>
      </c>
    </row>
    <row r="87" spans="2:6">
      <c r="B87" s="9" t="s">
        <v>8219</v>
      </c>
      <c r="C87" s="9">
        <v>21</v>
      </c>
      <c r="E87" s="9" t="s">
        <v>8221</v>
      </c>
      <c r="F87" s="9">
        <v>2</v>
      </c>
    </row>
    <row r="88" spans="2:6">
      <c r="B88" s="7" t="s">
        <v>8219</v>
      </c>
      <c r="C88" s="7">
        <v>17</v>
      </c>
      <c r="E88" s="7" t="s">
        <v>8221</v>
      </c>
      <c r="F88" s="7">
        <v>8</v>
      </c>
    </row>
    <row r="89" spans="2:6">
      <c r="B89" s="9" t="s">
        <v>8219</v>
      </c>
      <c r="C89" s="9">
        <v>25</v>
      </c>
      <c r="E89" s="9" t="s">
        <v>8221</v>
      </c>
      <c r="F89" s="9">
        <v>0</v>
      </c>
    </row>
    <row r="90" spans="2:6">
      <c r="B90" s="7" t="s">
        <v>8219</v>
      </c>
      <c r="C90" s="7">
        <v>60</v>
      </c>
      <c r="E90" s="7" t="s">
        <v>8221</v>
      </c>
      <c r="F90" s="7">
        <v>13</v>
      </c>
    </row>
    <row r="91" spans="2:6">
      <c r="B91" s="9" t="s">
        <v>8219</v>
      </c>
      <c r="C91" s="9">
        <v>56</v>
      </c>
      <c r="E91" s="9" t="s">
        <v>8221</v>
      </c>
      <c r="F91" s="9">
        <v>0</v>
      </c>
    </row>
    <row r="92" spans="2:6">
      <c r="B92" s="7" t="s">
        <v>8219</v>
      </c>
      <c r="C92" s="7">
        <v>16</v>
      </c>
      <c r="E92" s="7" t="s">
        <v>8221</v>
      </c>
      <c r="F92" s="7">
        <v>5</v>
      </c>
    </row>
    <row r="93" spans="2:6">
      <c r="B93" s="9" t="s">
        <v>8219</v>
      </c>
      <c r="C93" s="9">
        <v>46</v>
      </c>
      <c r="E93" s="9" t="s">
        <v>8221</v>
      </c>
      <c r="F93" s="9">
        <v>8</v>
      </c>
    </row>
    <row r="94" spans="2:6">
      <c r="B94" s="7" t="s">
        <v>8219</v>
      </c>
      <c r="C94" s="7">
        <v>43</v>
      </c>
      <c r="E94" s="7" t="s">
        <v>8221</v>
      </c>
      <c r="F94" s="7">
        <v>8</v>
      </c>
    </row>
    <row r="95" spans="2:6">
      <c r="B95" s="9" t="s">
        <v>8219</v>
      </c>
      <c r="C95" s="9">
        <v>15</v>
      </c>
      <c r="E95" s="9" t="s">
        <v>8221</v>
      </c>
      <c r="F95" s="9">
        <v>0</v>
      </c>
    </row>
    <row r="96" spans="2:6">
      <c r="B96" s="7" t="s">
        <v>8219</v>
      </c>
      <c r="C96" s="7">
        <v>12</v>
      </c>
      <c r="E96" s="7" t="s">
        <v>8221</v>
      </c>
      <c r="F96" s="7">
        <v>2</v>
      </c>
    </row>
    <row r="97" spans="2:6">
      <c r="B97" s="9" t="s">
        <v>8219</v>
      </c>
      <c r="C97" s="9">
        <v>21</v>
      </c>
      <c r="E97" s="9" t="s">
        <v>8221</v>
      </c>
      <c r="F97" s="9">
        <v>3</v>
      </c>
    </row>
    <row r="98" spans="2:6">
      <c r="B98" s="7" t="s">
        <v>8219</v>
      </c>
      <c r="C98" s="7">
        <v>34</v>
      </c>
      <c r="E98" s="7" t="s">
        <v>8221</v>
      </c>
      <c r="F98" s="7">
        <v>0</v>
      </c>
    </row>
    <row r="99" spans="2:6">
      <c r="B99" s="9" t="s">
        <v>8219</v>
      </c>
      <c r="C99" s="9">
        <v>8</v>
      </c>
      <c r="E99" s="9" t="s">
        <v>8221</v>
      </c>
      <c r="F99" s="9">
        <v>0</v>
      </c>
    </row>
    <row r="100" spans="2:6">
      <c r="B100" s="7" t="s">
        <v>8219</v>
      </c>
      <c r="C100" s="7">
        <v>60</v>
      </c>
      <c r="E100" s="7" t="s">
        <v>8221</v>
      </c>
      <c r="F100" s="7">
        <v>11</v>
      </c>
    </row>
    <row r="101" spans="2:6">
      <c r="B101" s="9" t="s">
        <v>8219</v>
      </c>
      <c r="C101" s="9">
        <v>39</v>
      </c>
      <c r="E101" s="9" t="s">
        <v>8221</v>
      </c>
      <c r="F101" s="9">
        <v>0</v>
      </c>
    </row>
    <row r="102" spans="2:6">
      <c r="B102" s="7" t="s">
        <v>8219</v>
      </c>
      <c r="C102" s="7">
        <v>26</v>
      </c>
      <c r="E102" s="7" t="s">
        <v>8221</v>
      </c>
      <c r="F102" s="7">
        <v>1</v>
      </c>
    </row>
    <row r="103" spans="2:6">
      <c r="B103" s="9" t="s">
        <v>8219</v>
      </c>
      <c r="C103" s="9">
        <v>35</v>
      </c>
      <c r="E103" s="9" t="s">
        <v>8221</v>
      </c>
      <c r="F103" s="9">
        <v>0</v>
      </c>
    </row>
    <row r="104" spans="2:6">
      <c r="B104" s="7" t="s">
        <v>8219</v>
      </c>
      <c r="C104" s="7">
        <v>65</v>
      </c>
      <c r="E104" s="7" t="s">
        <v>8221</v>
      </c>
      <c r="F104" s="7">
        <v>17</v>
      </c>
    </row>
    <row r="105" spans="2:6">
      <c r="B105" s="9" t="s">
        <v>8219</v>
      </c>
      <c r="C105" s="9">
        <v>49</v>
      </c>
      <c r="E105" s="9" t="s">
        <v>8221</v>
      </c>
      <c r="F105" s="9">
        <v>2</v>
      </c>
    </row>
    <row r="106" spans="2:6">
      <c r="B106" s="7" t="s">
        <v>8219</v>
      </c>
      <c r="C106" s="7">
        <v>10</v>
      </c>
      <c r="E106" s="7" t="s">
        <v>8221</v>
      </c>
      <c r="F106" s="7">
        <v>1</v>
      </c>
    </row>
    <row r="107" spans="2:6">
      <c r="B107" s="9" t="s">
        <v>8219</v>
      </c>
      <c r="C107" s="9">
        <v>60</v>
      </c>
      <c r="E107" s="9" t="s">
        <v>8221</v>
      </c>
      <c r="F107" s="9">
        <v>2</v>
      </c>
    </row>
    <row r="108" spans="2:6">
      <c r="B108" s="7" t="s">
        <v>8219</v>
      </c>
      <c r="C108" s="7">
        <v>27</v>
      </c>
      <c r="E108" s="7" t="s">
        <v>8221</v>
      </c>
      <c r="F108" s="7">
        <v>16</v>
      </c>
    </row>
    <row r="109" spans="2:6">
      <c r="B109" s="9" t="s">
        <v>8219</v>
      </c>
      <c r="C109" s="9">
        <v>69</v>
      </c>
      <c r="E109" s="9" t="s">
        <v>8221</v>
      </c>
      <c r="F109" s="9">
        <v>1</v>
      </c>
    </row>
    <row r="110" spans="2:6">
      <c r="B110" s="7" t="s">
        <v>8219</v>
      </c>
      <c r="C110" s="7">
        <v>47</v>
      </c>
      <c r="E110" s="7" t="s">
        <v>8221</v>
      </c>
      <c r="F110" s="7">
        <v>4</v>
      </c>
    </row>
    <row r="111" spans="2:6">
      <c r="B111" s="9" t="s">
        <v>8219</v>
      </c>
      <c r="C111" s="9">
        <v>47</v>
      </c>
      <c r="E111" s="9" t="s">
        <v>8221</v>
      </c>
      <c r="F111" s="9">
        <v>5</v>
      </c>
    </row>
    <row r="112" spans="2:6">
      <c r="B112" s="7" t="s">
        <v>8219</v>
      </c>
      <c r="C112" s="7">
        <v>26</v>
      </c>
      <c r="E112" s="7" t="s">
        <v>8221</v>
      </c>
      <c r="F112" s="7">
        <v>7</v>
      </c>
    </row>
    <row r="113" spans="2:6">
      <c r="B113" s="9" t="s">
        <v>8219</v>
      </c>
      <c r="C113" s="9">
        <v>53</v>
      </c>
      <c r="E113" s="9" t="s">
        <v>8221</v>
      </c>
      <c r="F113" s="9">
        <v>0</v>
      </c>
    </row>
    <row r="114" spans="2:6">
      <c r="B114" s="7" t="s">
        <v>8219</v>
      </c>
      <c r="C114" s="7">
        <v>81</v>
      </c>
      <c r="E114" s="7" t="s">
        <v>8221</v>
      </c>
      <c r="F114" s="7">
        <v>12</v>
      </c>
    </row>
    <row r="115" spans="2:6">
      <c r="B115" s="9" t="s">
        <v>8219</v>
      </c>
      <c r="C115" s="9">
        <v>78</v>
      </c>
      <c r="E115" s="9" t="s">
        <v>8221</v>
      </c>
      <c r="F115" s="9">
        <v>2</v>
      </c>
    </row>
    <row r="116" spans="2:6">
      <c r="B116" s="7" t="s">
        <v>8219</v>
      </c>
      <c r="C116" s="7">
        <v>35</v>
      </c>
      <c r="E116" s="7" t="s">
        <v>8221</v>
      </c>
      <c r="F116" s="7">
        <v>5</v>
      </c>
    </row>
    <row r="117" spans="2:6">
      <c r="B117" s="9" t="s">
        <v>8219</v>
      </c>
      <c r="C117" s="9">
        <v>22</v>
      </c>
      <c r="E117" s="9" t="s">
        <v>8221</v>
      </c>
      <c r="F117" s="9">
        <v>2</v>
      </c>
    </row>
    <row r="118" spans="2:6">
      <c r="B118" s="7" t="s">
        <v>8219</v>
      </c>
      <c r="C118" s="7">
        <v>57</v>
      </c>
      <c r="E118" s="7" t="s">
        <v>8221</v>
      </c>
      <c r="F118" s="7">
        <v>3</v>
      </c>
    </row>
    <row r="119" spans="2:6">
      <c r="B119" s="9" t="s">
        <v>8219</v>
      </c>
      <c r="C119" s="9">
        <v>27</v>
      </c>
      <c r="E119" s="9" t="s">
        <v>8221</v>
      </c>
      <c r="F119" s="9">
        <v>0</v>
      </c>
    </row>
    <row r="120" spans="2:6">
      <c r="B120" s="7" t="s">
        <v>8219</v>
      </c>
      <c r="C120" s="7">
        <v>39</v>
      </c>
      <c r="E120" s="7" t="s">
        <v>8221</v>
      </c>
      <c r="F120" s="7">
        <v>49</v>
      </c>
    </row>
    <row r="121" spans="2:6">
      <c r="B121" s="9" t="s">
        <v>8219</v>
      </c>
      <c r="C121" s="9">
        <v>37</v>
      </c>
      <c r="E121" s="9" t="s">
        <v>8221</v>
      </c>
      <c r="F121" s="9">
        <v>1</v>
      </c>
    </row>
    <row r="122" spans="2:6">
      <c r="B122" s="7" t="s">
        <v>8219</v>
      </c>
      <c r="C122" s="7">
        <v>137</v>
      </c>
      <c r="E122" s="7" t="s">
        <v>8221</v>
      </c>
      <c r="F122" s="7">
        <v>2</v>
      </c>
    </row>
    <row r="123" spans="2:6">
      <c r="B123" s="9" t="s">
        <v>8219</v>
      </c>
      <c r="C123" s="9">
        <v>376</v>
      </c>
      <c r="E123" s="9" t="s">
        <v>8221</v>
      </c>
      <c r="F123" s="9">
        <v>0</v>
      </c>
    </row>
    <row r="124" spans="2:6">
      <c r="B124" s="7" t="s">
        <v>8219</v>
      </c>
      <c r="C124" s="7">
        <v>202</v>
      </c>
      <c r="E124" s="7" t="s">
        <v>8221</v>
      </c>
      <c r="F124" s="7">
        <v>0</v>
      </c>
    </row>
    <row r="125" spans="2:6">
      <c r="B125" s="9" t="s">
        <v>8219</v>
      </c>
      <c r="C125" s="9">
        <v>328</v>
      </c>
      <c r="E125" s="9" t="s">
        <v>8221</v>
      </c>
      <c r="F125" s="9">
        <v>11</v>
      </c>
    </row>
    <row r="126" spans="2:6">
      <c r="B126" s="7" t="s">
        <v>8219</v>
      </c>
      <c r="C126" s="7">
        <v>84</v>
      </c>
      <c r="E126" s="7" t="s">
        <v>8221</v>
      </c>
      <c r="F126" s="7">
        <v>1</v>
      </c>
    </row>
    <row r="127" spans="2:6">
      <c r="B127" s="9" t="s">
        <v>8219</v>
      </c>
      <c r="C127" s="9">
        <v>96</v>
      </c>
      <c r="E127" s="9" t="s">
        <v>8221</v>
      </c>
      <c r="F127" s="9">
        <v>8</v>
      </c>
    </row>
    <row r="128" spans="2:6">
      <c r="B128" s="7" t="s">
        <v>8219</v>
      </c>
      <c r="C128" s="7">
        <v>223</v>
      </c>
      <c r="E128" s="7" t="s">
        <v>8221</v>
      </c>
      <c r="F128" s="7">
        <v>5</v>
      </c>
    </row>
    <row r="129" spans="2:6">
      <c r="B129" s="9" t="s">
        <v>8219</v>
      </c>
      <c r="C129" s="9">
        <v>62</v>
      </c>
      <c r="E129" s="9" t="s">
        <v>8221</v>
      </c>
      <c r="F129" s="9">
        <v>39</v>
      </c>
    </row>
    <row r="130" spans="2:6">
      <c r="B130" s="7" t="s">
        <v>8219</v>
      </c>
      <c r="C130" s="7">
        <v>146</v>
      </c>
      <c r="E130" s="7" t="s">
        <v>8221</v>
      </c>
      <c r="F130" s="7">
        <v>0</v>
      </c>
    </row>
    <row r="131" spans="2:6">
      <c r="B131" s="9" t="s">
        <v>8219</v>
      </c>
      <c r="C131" s="9">
        <v>235</v>
      </c>
      <c r="E131" s="9" t="s">
        <v>8221</v>
      </c>
      <c r="F131" s="9">
        <v>0</v>
      </c>
    </row>
    <row r="132" spans="2:6">
      <c r="B132" s="7" t="s">
        <v>8219</v>
      </c>
      <c r="C132" s="7">
        <v>437</v>
      </c>
      <c r="E132" s="7" t="s">
        <v>8221</v>
      </c>
      <c r="F132" s="7">
        <v>2</v>
      </c>
    </row>
    <row r="133" spans="2:6">
      <c r="B133" s="9" t="s">
        <v>8219</v>
      </c>
      <c r="C133" s="9">
        <v>77</v>
      </c>
      <c r="E133" s="9" t="s">
        <v>8221</v>
      </c>
      <c r="F133" s="9">
        <v>170</v>
      </c>
    </row>
    <row r="134" spans="2:6">
      <c r="B134" s="7" t="s">
        <v>8219</v>
      </c>
      <c r="C134" s="7">
        <v>108</v>
      </c>
      <c r="E134" s="7" t="s">
        <v>8221</v>
      </c>
      <c r="F134" s="7">
        <v>5</v>
      </c>
    </row>
    <row r="135" spans="2:6">
      <c r="B135" s="9" t="s">
        <v>8219</v>
      </c>
      <c r="C135" s="9">
        <v>7</v>
      </c>
      <c r="E135" s="9" t="s">
        <v>8221</v>
      </c>
      <c r="F135" s="9">
        <v>14</v>
      </c>
    </row>
    <row r="136" spans="2:6">
      <c r="B136" s="7" t="s">
        <v>8219</v>
      </c>
      <c r="C136" s="7">
        <v>314</v>
      </c>
      <c r="E136" s="7" t="s">
        <v>8221</v>
      </c>
      <c r="F136" s="7">
        <v>1</v>
      </c>
    </row>
    <row r="137" spans="2:6">
      <c r="B137" s="9" t="s">
        <v>8219</v>
      </c>
      <c r="C137" s="9">
        <v>188</v>
      </c>
      <c r="E137" s="9" t="s">
        <v>8221</v>
      </c>
      <c r="F137" s="9">
        <v>0</v>
      </c>
    </row>
    <row r="138" spans="2:6">
      <c r="B138" s="7" t="s">
        <v>8219</v>
      </c>
      <c r="C138" s="7">
        <v>275</v>
      </c>
      <c r="E138" s="7" t="s">
        <v>8221</v>
      </c>
      <c r="F138" s="7">
        <v>124</v>
      </c>
    </row>
    <row r="139" spans="2:6">
      <c r="B139" s="9" t="s">
        <v>8219</v>
      </c>
      <c r="C139" s="9">
        <v>560</v>
      </c>
      <c r="E139" s="9" t="s">
        <v>8221</v>
      </c>
      <c r="F139" s="9">
        <v>0</v>
      </c>
    </row>
    <row r="140" spans="2:6">
      <c r="B140" s="7" t="s">
        <v>8219</v>
      </c>
      <c r="C140" s="7">
        <v>688</v>
      </c>
      <c r="E140" s="7" t="s">
        <v>8221</v>
      </c>
      <c r="F140" s="7">
        <v>0</v>
      </c>
    </row>
    <row r="141" spans="2:6">
      <c r="B141" s="9" t="s">
        <v>8219</v>
      </c>
      <c r="C141" s="9">
        <v>942</v>
      </c>
      <c r="E141" s="9" t="s">
        <v>8221</v>
      </c>
      <c r="F141" s="9">
        <v>55</v>
      </c>
    </row>
    <row r="142" spans="2:6">
      <c r="B142" s="7" t="s">
        <v>8219</v>
      </c>
      <c r="C142" s="7">
        <v>88</v>
      </c>
      <c r="E142" s="7" t="s">
        <v>8221</v>
      </c>
      <c r="F142" s="7">
        <v>140</v>
      </c>
    </row>
    <row r="143" spans="2:6">
      <c r="B143" s="9" t="s">
        <v>8219</v>
      </c>
      <c r="C143" s="9">
        <v>220</v>
      </c>
      <c r="E143" s="9" t="s">
        <v>8221</v>
      </c>
      <c r="F143" s="9">
        <v>21</v>
      </c>
    </row>
    <row r="144" spans="2:6">
      <c r="B144" s="7" t="s">
        <v>8219</v>
      </c>
      <c r="C144" s="7">
        <v>145</v>
      </c>
      <c r="E144" s="7" t="s">
        <v>8221</v>
      </c>
      <c r="F144" s="7">
        <v>1</v>
      </c>
    </row>
    <row r="145" spans="2:6">
      <c r="B145" s="9" t="s">
        <v>8219</v>
      </c>
      <c r="C145" s="9">
        <v>963</v>
      </c>
      <c r="E145" s="9" t="s">
        <v>8221</v>
      </c>
      <c r="F145" s="9">
        <v>147</v>
      </c>
    </row>
    <row r="146" spans="2:6">
      <c r="B146" s="7" t="s">
        <v>8219</v>
      </c>
      <c r="C146" s="7">
        <v>91</v>
      </c>
      <c r="E146" s="7" t="s">
        <v>8221</v>
      </c>
      <c r="F146" s="7">
        <v>11</v>
      </c>
    </row>
    <row r="147" spans="2:6">
      <c r="B147" s="9" t="s">
        <v>8219</v>
      </c>
      <c r="C147" s="9">
        <v>58</v>
      </c>
      <c r="E147" s="9" t="s">
        <v>8221</v>
      </c>
      <c r="F147" s="9">
        <v>125</v>
      </c>
    </row>
    <row r="148" spans="2:6">
      <c r="B148" s="7" t="s">
        <v>8219</v>
      </c>
      <c r="C148" s="7">
        <v>36</v>
      </c>
      <c r="E148" s="7" t="s">
        <v>8221</v>
      </c>
      <c r="F148" s="7">
        <v>1</v>
      </c>
    </row>
    <row r="149" spans="2:6">
      <c r="B149" s="9" t="s">
        <v>8219</v>
      </c>
      <c r="C149" s="9">
        <v>165</v>
      </c>
      <c r="E149" s="9" t="s">
        <v>8221</v>
      </c>
      <c r="F149" s="9">
        <v>0</v>
      </c>
    </row>
    <row r="150" spans="2:6">
      <c r="B150" s="7" t="s">
        <v>8219</v>
      </c>
      <c r="C150" s="7">
        <v>111</v>
      </c>
      <c r="E150" s="7" t="s">
        <v>8221</v>
      </c>
      <c r="F150" s="7">
        <v>0</v>
      </c>
    </row>
    <row r="151" spans="2:6">
      <c r="B151" s="9" t="s">
        <v>8219</v>
      </c>
      <c r="C151" s="9">
        <v>1596</v>
      </c>
      <c r="E151" s="9" t="s">
        <v>8221</v>
      </c>
      <c r="F151" s="9">
        <v>3</v>
      </c>
    </row>
    <row r="152" spans="2:6">
      <c r="B152" s="7" t="s">
        <v>8219</v>
      </c>
      <c r="C152" s="7">
        <v>61</v>
      </c>
      <c r="E152" s="7" t="s">
        <v>8221</v>
      </c>
      <c r="F152" s="7">
        <v>0</v>
      </c>
    </row>
    <row r="153" spans="2:6">
      <c r="B153" s="9" t="s">
        <v>8219</v>
      </c>
      <c r="C153" s="9">
        <v>287</v>
      </c>
      <c r="E153" s="9" t="s">
        <v>8221</v>
      </c>
      <c r="F153" s="9">
        <v>0</v>
      </c>
    </row>
    <row r="154" spans="2:6">
      <c r="B154" s="7" t="s">
        <v>8219</v>
      </c>
      <c r="C154" s="7">
        <v>65</v>
      </c>
      <c r="E154" s="7" t="s">
        <v>8221</v>
      </c>
      <c r="F154" s="7">
        <v>0</v>
      </c>
    </row>
    <row r="155" spans="2:6">
      <c r="B155" s="9" t="s">
        <v>8219</v>
      </c>
      <c r="C155" s="9">
        <v>118</v>
      </c>
      <c r="E155" s="9" t="s">
        <v>8221</v>
      </c>
      <c r="F155" s="9">
        <v>0</v>
      </c>
    </row>
    <row r="156" spans="2:6">
      <c r="B156" s="7" t="s">
        <v>8219</v>
      </c>
      <c r="C156" s="7">
        <v>113</v>
      </c>
      <c r="E156" s="7" t="s">
        <v>8221</v>
      </c>
      <c r="F156" s="7">
        <v>3</v>
      </c>
    </row>
    <row r="157" spans="2:6">
      <c r="B157" s="9" t="s">
        <v>8219</v>
      </c>
      <c r="C157" s="9">
        <v>332</v>
      </c>
      <c r="E157" s="9" t="s">
        <v>8221</v>
      </c>
      <c r="F157" s="9">
        <v>0</v>
      </c>
    </row>
    <row r="158" spans="2:6">
      <c r="B158" s="7" t="s">
        <v>8219</v>
      </c>
      <c r="C158" s="7">
        <v>62</v>
      </c>
      <c r="E158" s="7" t="s">
        <v>8221</v>
      </c>
      <c r="F158" s="7">
        <v>1</v>
      </c>
    </row>
    <row r="159" spans="2:6">
      <c r="B159" s="9" t="s">
        <v>8219</v>
      </c>
      <c r="C159" s="9">
        <v>951</v>
      </c>
      <c r="E159" s="9" t="s">
        <v>8221</v>
      </c>
      <c r="F159" s="9">
        <v>3</v>
      </c>
    </row>
    <row r="160" spans="2:6">
      <c r="B160" s="7" t="s">
        <v>8219</v>
      </c>
      <c r="C160" s="7">
        <v>415</v>
      </c>
      <c r="E160" s="7" t="s">
        <v>8221</v>
      </c>
      <c r="F160" s="7">
        <v>22</v>
      </c>
    </row>
    <row r="161" spans="2:6">
      <c r="B161" s="9" t="s">
        <v>8219</v>
      </c>
      <c r="C161" s="9">
        <v>305</v>
      </c>
      <c r="E161" s="9" t="s">
        <v>8221</v>
      </c>
      <c r="F161" s="9">
        <v>26</v>
      </c>
    </row>
    <row r="162" spans="2:6">
      <c r="B162" s="7" t="s">
        <v>8219</v>
      </c>
      <c r="C162" s="7">
        <v>2139</v>
      </c>
      <c r="E162" s="7" t="s">
        <v>8221</v>
      </c>
      <c r="F162" s="7">
        <v>4</v>
      </c>
    </row>
    <row r="163" spans="2:6">
      <c r="B163" s="9" t="s">
        <v>8219</v>
      </c>
      <c r="C163" s="9">
        <v>79</v>
      </c>
      <c r="E163" s="9" t="s">
        <v>8221</v>
      </c>
      <c r="F163" s="9">
        <v>0</v>
      </c>
    </row>
    <row r="164" spans="2:6">
      <c r="B164" s="7" t="s">
        <v>8219</v>
      </c>
      <c r="C164" s="7">
        <v>179</v>
      </c>
      <c r="E164" s="7" t="s">
        <v>8221</v>
      </c>
      <c r="F164" s="7">
        <v>4</v>
      </c>
    </row>
    <row r="165" spans="2:6">
      <c r="B165" s="9" t="s">
        <v>8219</v>
      </c>
      <c r="C165" s="9">
        <v>202</v>
      </c>
      <c r="E165" s="9" t="s">
        <v>8221</v>
      </c>
      <c r="F165" s="9">
        <v>9</v>
      </c>
    </row>
    <row r="166" spans="2:6">
      <c r="B166" s="7" t="s">
        <v>8219</v>
      </c>
      <c r="C166" s="7">
        <v>760</v>
      </c>
      <c r="E166" s="7" t="s">
        <v>8221</v>
      </c>
      <c r="F166" s="7">
        <v>5</v>
      </c>
    </row>
    <row r="167" spans="2:6">
      <c r="B167" s="9" t="s">
        <v>8219</v>
      </c>
      <c r="C167" s="9">
        <v>563</v>
      </c>
      <c r="E167" s="9" t="s">
        <v>8221</v>
      </c>
      <c r="F167" s="9">
        <v>14</v>
      </c>
    </row>
    <row r="168" spans="2:6">
      <c r="B168" s="7" t="s">
        <v>8219</v>
      </c>
      <c r="C168" s="7">
        <v>135</v>
      </c>
      <c r="E168" s="7" t="s">
        <v>8221</v>
      </c>
      <c r="F168" s="7">
        <v>1</v>
      </c>
    </row>
    <row r="169" spans="2:6">
      <c r="B169" s="9" t="s">
        <v>8219</v>
      </c>
      <c r="C169" s="9">
        <v>290</v>
      </c>
      <c r="E169" s="9" t="s">
        <v>8221</v>
      </c>
      <c r="F169" s="9">
        <v>10</v>
      </c>
    </row>
    <row r="170" spans="2:6">
      <c r="B170" s="7" t="s">
        <v>8219</v>
      </c>
      <c r="C170" s="7">
        <v>447</v>
      </c>
      <c r="E170" s="7" t="s">
        <v>8221</v>
      </c>
      <c r="F170" s="7">
        <v>3</v>
      </c>
    </row>
    <row r="171" spans="2:6">
      <c r="B171" s="9" t="s">
        <v>8219</v>
      </c>
      <c r="C171" s="9">
        <v>232</v>
      </c>
      <c r="E171" s="9" t="s">
        <v>8221</v>
      </c>
      <c r="F171" s="9">
        <v>1</v>
      </c>
    </row>
    <row r="172" spans="2:6">
      <c r="B172" s="7" t="s">
        <v>8219</v>
      </c>
      <c r="C172" s="7">
        <v>168</v>
      </c>
      <c r="E172" s="7" t="s">
        <v>8221</v>
      </c>
      <c r="F172" s="7">
        <v>0</v>
      </c>
    </row>
    <row r="173" spans="2:6">
      <c r="B173" s="9" t="s">
        <v>8219</v>
      </c>
      <c r="C173" s="9">
        <v>128</v>
      </c>
      <c r="E173" s="9" t="s">
        <v>8221</v>
      </c>
      <c r="F173" s="9">
        <v>5</v>
      </c>
    </row>
    <row r="174" spans="2:6">
      <c r="B174" s="7" t="s">
        <v>8219</v>
      </c>
      <c r="C174" s="7">
        <v>493</v>
      </c>
      <c r="E174" s="7" t="s">
        <v>8221</v>
      </c>
      <c r="F174" s="7">
        <v>2</v>
      </c>
    </row>
    <row r="175" spans="2:6">
      <c r="B175" s="9" t="s">
        <v>8219</v>
      </c>
      <c r="C175" s="9">
        <v>131</v>
      </c>
      <c r="E175" s="9" t="s">
        <v>8221</v>
      </c>
      <c r="F175" s="9">
        <v>68</v>
      </c>
    </row>
    <row r="176" spans="2:6">
      <c r="B176" s="7" t="s">
        <v>8219</v>
      </c>
      <c r="C176" s="7">
        <v>50</v>
      </c>
      <c r="E176" s="7" t="s">
        <v>8221</v>
      </c>
      <c r="F176" s="7">
        <v>3</v>
      </c>
    </row>
    <row r="177" spans="2:6">
      <c r="B177" s="9" t="s">
        <v>8219</v>
      </c>
      <c r="C177" s="9">
        <v>665</v>
      </c>
      <c r="E177" s="9" t="s">
        <v>8221</v>
      </c>
      <c r="F177" s="9">
        <v>34</v>
      </c>
    </row>
    <row r="178" spans="2:6">
      <c r="B178" s="7" t="s">
        <v>8219</v>
      </c>
      <c r="C178" s="7">
        <v>129</v>
      </c>
      <c r="E178" s="7" t="s">
        <v>8221</v>
      </c>
      <c r="F178" s="7">
        <v>0</v>
      </c>
    </row>
    <row r="179" spans="2:6">
      <c r="B179" s="9" t="s">
        <v>8219</v>
      </c>
      <c r="C179" s="9">
        <v>142</v>
      </c>
      <c r="E179" s="9" t="s">
        <v>8221</v>
      </c>
      <c r="F179" s="9">
        <v>3</v>
      </c>
    </row>
    <row r="180" spans="2:6">
      <c r="B180" s="7" t="s">
        <v>8219</v>
      </c>
      <c r="C180" s="7">
        <v>2436</v>
      </c>
      <c r="E180" s="7" t="s">
        <v>8221</v>
      </c>
      <c r="F180" s="7">
        <v>0</v>
      </c>
    </row>
    <row r="181" spans="2:6">
      <c r="B181" s="9" t="s">
        <v>8219</v>
      </c>
      <c r="C181" s="9">
        <v>244</v>
      </c>
      <c r="E181" s="9" t="s">
        <v>8221</v>
      </c>
      <c r="F181" s="9">
        <v>70</v>
      </c>
    </row>
    <row r="182" spans="2:6">
      <c r="B182" s="7" t="s">
        <v>8219</v>
      </c>
      <c r="C182" s="7">
        <v>298</v>
      </c>
      <c r="E182" s="7" t="s">
        <v>8221</v>
      </c>
      <c r="F182" s="7">
        <v>1</v>
      </c>
    </row>
    <row r="183" spans="2:6">
      <c r="B183" s="9" t="s">
        <v>8219</v>
      </c>
      <c r="C183" s="9">
        <v>251</v>
      </c>
      <c r="E183" s="9" t="s">
        <v>8221</v>
      </c>
      <c r="F183" s="9">
        <v>1</v>
      </c>
    </row>
    <row r="184" spans="2:6">
      <c r="B184" s="7" t="s">
        <v>8219</v>
      </c>
      <c r="C184" s="7">
        <v>108</v>
      </c>
      <c r="E184" s="7" t="s">
        <v>8221</v>
      </c>
      <c r="F184" s="7">
        <v>1</v>
      </c>
    </row>
    <row r="185" spans="2:6">
      <c r="B185" s="9" t="s">
        <v>8219</v>
      </c>
      <c r="C185" s="9">
        <v>82</v>
      </c>
      <c r="E185" s="9" t="s">
        <v>8221</v>
      </c>
      <c r="F185" s="9">
        <v>2</v>
      </c>
    </row>
    <row r="186" spans="2:6">
      <c r="B186" s="7" t="s">
        <v>8219</v>
      </c>
      <c r="C186" s="7">
        <v>74</v>
      </c>
      <c r="E186" s="7" t="s">
        <v>8221</v>
      </c>
      <c r="F186" s="7">
        <v>2</v>
      </c>
    </row>
    <row r="187" spans="2:6">
      <c r="B187" s="9" t="s">
        <v>8219</v>
      </c>
      <c r="C187" s="9">
        <v>189</v>
      </c>
      <c r="E187" s="9" t="s">
        <v>8221</v>
      </c>
      <c r="F187" s="9">
        <v>34</v>
      </c>
    </row>
    <row r="188" spans="2:6">
      <c r="B188" s="7" t="s">
        <v>8219</v>
      </c>
      <c r="C188" s="7">
        <v>80</v>
      </c>
      <c r="E188" s="7" t="s">
        <v>8221</v>
      </c>
      <c r="F188" s="7">
        <v>2</v>
      </c>
    </row>
    <row r="189" spans="2:6">
      <c r="B189" s="9" t="s">
        <v>8219</v>
      </c>
      <c r="C189" s="9">
        <v>576</v>
      </c>
      <c r="E189" s="9" t="s">
        <v>8221</v>
      </c>
      <c r="F189" s="9">
        <v>0</v>
      </c>
    </row>
    <row r="190" spans="2:6">
      <c r="B190" s="7" t="s">
        <v>8219</v>
      </c>
      <c r="C190" s="7">
        <v>202</v>
      </c>
      <c r="E190" s="7" t="s">
        <v>8221</v>
      </c>
      <c r="F190" s="7">
        <v>1</v>
      </c>
    </row>
    <row r="191" spans="2:6">
      <c r="B191" s="9" t="s">
        <v>8219</v>
      </c>
      <c r="C191" s="9">
        <v>238</v>
      </c>
      <c r="E191" s="9" t="s">
        <v>8221</v>
      </c>
      <c r="F191" s="9">
        <v>8</v>
      </c>
    </row>
    <row r="192" spans="2:6">
      <c r="B192" s="7" t="s">
        <v>8219</v>
      </c>
      <c r="C192" s="7">
        <v>36</v>
      </c>
      <c r="E192" s="7" t="s">
        <v>8221</v>
      </c>
      <c r="F192" s="7">
        <v>4</v>
      </c>
    </row>
    <row r="193" spans="2:6">
      <c r="B193" s="9" t="s">
        <v>8219</v>
      </c>
      <c r="C193" s="9">
        <v>150</v>
      </c>
      <c r="E193" s="9" t="s">
        <v>8221</v>
      </c>
      <c r="F193" s="9">
        <v>28</v>
      </c>
    </row>
    <row r="194" spans="2:6">
      <c r="B194" s="7" t="s">
        <v>8219</v>
      </c>
      <c r="C194" s="7">
        <v>146</v>
      </c>
      <c r="E194" s="7" t="s">
        <v>8221</v>
      </c>
      <c r="F194" s="7">
        <v>0</v>
      </c>
    </row>
    <row r="195" spans="2:6">
      <c r="B195" s="9" t="s">
        <v>8219</v>
      </c>
      <c r="C195" s="9">
        <v>222</v>
      </c>
      <c r="E195" s="9" t="s">
        <v>8221</v>
      </c>
      <c r="F195" s="9">
        <v>6</v>
      </c>
    </row>
    <row r="196" spans="2:6">
      <c r="B196" s="7" t="s">
        <v>8219</v>
      </c>
      <c r="C196" s="7">
        <v>120</v>
      </c>
      <c r="E196" s="7" t="s">
        <v>8221</v>
      </c>
      <c r="F196" s="7">
        <v>22</v>
      </c>
    </row>
    <row r="197" spans="2:6">
      <c r="B197" s="9" t="s">
        <v>8219</v>
      </c>
      <c r="C197" s="9">
        <v>126</v>
      </c>
      <c r="E197" s="9" t="s">
        <v>8221</v>
      </c>
      <c r="F197" s="9">
        <v>0</v>
      </c>
    </row>
    <row r="198" spans="2:6">
      <c r="B198" s="7" t="s">
        <v>8219</v>
      </c>
      <c r="C198" s="7">
        <v>158</v>
      </c>
      <c r="E198" s="7" t="s">
        <v>8221</v>
      </c>
      <c r="F198" s="7">
        <v>1</v>
      </c>
    </row>
    <row r="199" spans="2:6">
      <c r="B199" s="9" t="s">
        <v>8219</v>
      </c>
      <c r="C199" s="9">
        <v>316</v>
      </c>
      <c r="E199" s="9" t="s">
        <v>8221</v>
      </c>
      <c r="F199" s="9">
        <v>20</v>
      </c>
    </row>
    <row r="200" spans="2:6">
      <c r="B200" s="7" t="s">
        <v>8219</v>
      </c>
      <c r="C200" s="7">
        <v>284</v>
      </c>
      <c r="E200" s="7" t="s">
        <v>8221</v>
      </c>
      <c r="F200" s="7">
        <v>0</v>
      </c>
    </row>
    <row r="201" spans="2:6">
      <c r="B201" s="9" t="s">
        <v>8219</v>
      </c>
      <c r="C201" s="9">
        <v>51</v>
      </c>
      <c r="E201" s="9" t="s">
        <v>8221</v>
      </c>
      <c r="F201" s="9">
        <v>1</v>
      </c>
    </row>
    <row r="202" spans="2:6">
      <c r="B202" s="7" t="s">
        <v>8219</v>
      </c>
      <c r="C202" s="7">
        <v>158</v>
      </c>
      <c r="E202" s="7" t="s">
        <v>8221</v>
      </c>
      <c r="F202" s="7">
        <v>3</v>
      </c>
    </row>
    <row r="203" spans="2:6">
      <c r="B203" s="9" t="s">
        <v>8219</v>
      </c>
      <c r="C203" s="9">
        <v>337</v>
      </c>
      <c r="E203" s="9" t="s">
        <v>8221</v>
      </c>
      <c r="F203" s="9">
        <v>2</v>
      </c>
    </row>
    <row r="204" spans="2:6">
      <c r="B204" s="7" t="s">
        <v>8219</v>
      </c>
      <c r="C204" s="7">
        <v>186</v>
      </c>
      <c r="E204" s="7" t="s">
        <v>8221</v>
      </c>
      <c r="F204" s="7">
        <v>0</v>
      </c>
    </row>
    <row r="205" spans="2:6">
      <c r="B205" s="9" t="s">
        <v>8219</v>
      </c>
      <c r="C205" s="9">
        <v>58</v>
      </c>
      <c r="E205" s="9" t="s">
        <v>8221</v>
      </c>
      <c r="F205" s="9">
        <v>2</v>
      </c>
    </row>
    <row r="206" spans="2:6">
      <c r="B206" s="7" t="s">
        <v>8219</v>
      </c>
      <c r="C206" s="7">
        <v>82</v>
      </c>
      <c r="E206" s="7" t="s">
        <v>8221</v>
      </c>
      <c r="F206" s="7">
        <v>1</v>
      </c>
    </row>
    <row r="207" spans="2:6">
      <c r="B207" s="9" t="s">
        <v>8219</v>
      </c>
      <c r="C207" s="9">
        <v>736</v>
      </c>
      <c r="E207" s="9" t="s">
        <v>8221</v>
      </c>
      <c r="F207" s="9">
        <v>0</v>
      </c>
    </row>
    <row r="208" spans="2:6">
      <c r="B208" s="7" t="s">
        <v>8219</v>
      </c>
      <c r="C208" s="7">
        <v>1151</v>
      </c>
      <c r="E208" s="7" t="s">
        <v>8221</v>
      </c>
      <c r="F208" s="7">
        <v>1</v>
      </c>
    </row>
    <row r="209" spans="2:6">
      <c r="B209" s="9" t="s">
        <v>8219</v>
      </c>
      <c r="C209" s="9">
        <v>34</v>
      </c>
      <c r="E209" s="9" t="s">
        <v>8221</v>
      </c>
      <c r="F209" s="9">
        <v>0</v>
      </c>
    </row>
    <row r="210" spans="2:6">
      <c r="B210" s="7" t="s">
        <v>8219</v>
      </c>
      <c r="C210" s="7">
        <v>498</v>
      </c>
      <c r="E210" s="7" t="s">
        <v>8221</v>
      </c>
      <c r="F210" s="7">
        <v>5</v>
      </c>
    </row>
    <row r="211" spans="2:6">
      <c r="B211" s="9" t="s">
        <v>8219</v>
      </c>
      <c r="C211" s="9">
        <v>167</v>
      </c>
      <c r="E211" s="9" t="s">
        <v>8221</v>
      </c>
      <c r="F211" s="9">
        <v>1</v>
      </c>
    </row>
    <row r="212" spans="2:6">
      <c r="B212" s="7" t="s">
        <v>8219</v>
      </c>
      <c r="C212" s="7">
        <v>340</v>
      </c>
      <c r="E212" s="7" t="s">
        <v>8221</v>
      </c>
      <c r="F212" s="7">
        <v>1</v>
      </c>
    </row>
    <row r="213" spans="2:6">
      <c r="B213" s="9" t="s">
        <v>8219</v>
      </c>
      <c r="C213" s="9">
        <v>438</v>
      </c>
      <c r="E213" s="9" t="s">
        <v>8221</v>
      </c>
      <c r="F213" s="9">
        <v>2</v>
      </c>
    </row>
    <row r="214" spans="2:6">
      <c r="B214" s="7" t="s">
        <v>8219</v>
      </c>
      <c r="C214" s="7">
        <v>555</v>
      </c>
      <c r="E214" s="7" t="s">
        <v>8221</v>
      </c>
      <c r="F214" s="7">
        <v>0</v>
      </c>
    </row>
    <row r="215" spans="2:6">
      <c r="B215" s="9" t="s">
        <v>8219</v>
      </c>
      <c r="C215" s="9">
        <v>266</v>
      </c>
      <c r="E215" s="9" t="s">
        <v>8221</v>
      </c>
      <c r="F215" s="9">
        <v>9</v>
      </c>
    </row>
    <row r="216" spans="2:6">
      <c r="B216" s="7" t="s">
        <v>8219</v>
      </c>
      <c r="C216" s="7">
        <v>69</v>
      </c>
      <c r="E216" s="7" t="s">
        <v>8221</v>
      </c>
      <c r="F216" s="7">
        <v>4</v>
      </c>
    </row>
    <row r="217" spans="2:6">
      <c r="B217" s="9" t="s">
        <v>8219</v>
      </c>
      <c r="C217" s="9">
        <v>80</v>
      </c>
      <c r="E217" s="9" t="s">
        <v>8221</v>
      </c>
      <c r="F217" s="9">
        <v>4</v>
      </c>
    </row>
    <row r="218" spans="2:6">
      <c r="B218" s="7" t="s">
        <v>8219</v>
      </c>
      <c r="C218" s="7">
        <v>493</v>
      </c>
      <c r="E218" s="7" t="s">
        <v>8221</v>
      </c>
      <c r="F218" s="7">
        <v>1</v>
      </c>
    </row>
    <row r="219" spans="2:6">
      <c r="B219" s="9" t="s">
        <v>8219</v>
      </c>
      <c r="C219" s="9">
        <v>31</v>
      </c>
      <c r="E219" s="9" t="s">
        <v>8221</v>
      </c>
      <c r="F219" s="9">
        <v>1</v>
      </c>
    </row>
    <row r="220" spans="2:6">
      <c r="B220" s="7" t="s">
        <v>8219</v>
      </c>
      <c r="C220" s="7">
        <v>236</v>
      </c>
      <c r="E220" s="7" t="s">
        <v>8221</v>
      </c>
      <c r="F220" s="7">
        <v>7</v>
      </c>
    </row>
    <row r="221" spans="2:6">
      <c r="B221" s="9" t="s">
        <v>8219</v>
      </c>
      <c r="C221" s="9">
        <v>89</v>
      </c>
      <c r="E221" s="9" t="s">
        <v>8221</v>
      </c>
      <c r="F221" s="9">
        <v>5</v>
      </c>
    </row>
    <row r="222" spans="2:6">
      <c r="B222" s="7" t="s">
        <v>8219</v>
      </c>
      <c r="C222" s="7">
        <v>299</v>
      </c>
      <c r="E222" s="7" t="s">
        <v>8221</v>
      </c>
      <c r="F222" s="7">
        <v>1</v>
      </c>
    </row>
    <row r="223" spans="2:6">
      <c r="B223" s="9" t="s">
        <v>8219</v>
      </c>
      <c r="C223" s="9">
        <v>55</v>
      </c>
      <c r="E223" s="9" t="s">
        <v>8221</v>
      </c>
      <c r="F223" s="9">
        <v>0</v>
      </c>
    </row>
    <row r="224" spans="2:6">
      <c r="B224" s="7" t="s">
        <v>8219</v>
      </c>
      <c r="C224" s="7">
        <v>325</v>
      </c>
      <c r="E224" s="7" t="s">
        <v>8221</v>
      </c>
      <c r="F224" s="7">
        <v>0</v>
      </c>
    </row>
    <row r="225" spans="2:6">
      <c r="B225" s="9" t="s">
        <v>8219</v>
      </c>
      <c r="C225" s="9">
        <v>524</v>
      </c>
      <c r="E225" s="9" t="s">
        <v>8221</v>
      </c>
      <c r="F225" s="9">
        <v>1</v>
      </c>
    </row>
    <row r="226" spans="2:6">
      <c r="B226" s="7" t="s">
        <v>8219</v>
      </c>
      <c r="C226" s="7">
        <v>285</v>
      </c>
      <c r="E226" s="7" t="s">
        <v>8221</v>
      </c>
      <c r="F226" s="7">
        <v>2</v>
      </c>
    </row>
    <row r="227" spans="2:6">
      <c r="B227" s="9" t="s">
        <v>8219</v>
      </c>
      <c r="C227" s="9">
        <v>179</v>
      </c>
      <c r="E227" s="9" t="s">
        <v>8221</v>
      </c>
      <c r="F227" s="9">
        <v>0</v>
      </c>
    </row>
    <row r="228" spans="2:6">
      <c r="B228" s="7" t="s">
        <v>8219</v>
      </c>
      <c r="C228" s="7">
        <v>188</v>
      </c>
      <c r="E228" s="7" t="s">
        <v>8221</v>
      </c>
      <c r="F228" s="7">
        <v>4</v>
      </c>
    </row>
    <row r="229" spans="2:6">
      <c r="B229" s="9" t="s">
        <v>8219</v>
      </c>
      <c r="C229" s="9">
        <v>379</v>
      </c>
      <c r="E229" s="9" t="s">
        <v>8221</v>
      </c>
      <c r="F229" s="9">
        <v>7</v>
      </c>
    </row>
    <row r="230" spans="2:6">
      <c r="B230" s="7" t="s">
        <v>8219</v>
      </c>
      <c r="C230" s="7">
        <v>119</v>
      </c>
      <c r="E230" s="7" t="s">
        <v>8221</v>
      </c>
      <c r="F230" s="7">
        <v>2</v>
      </c>
    </row>
    <row r="231" spans="2:6">
      <c r="B231" s="9" t="s">
        <v>8219</v>
      </c>
      <c r="C231" s="9">
        <v>167</v>
      </c>
      <c r="E231" s="9" t="s">
        <v>8221</v>
      </c>
      <c r="F231" s="9">
        <v>1</v>
      </c>
    </row>
    <row r="232" spans="2:6">
      <c r="B232" s="7" t="s">
        <v>8219</v>
      </c>
      <c r="C232" s="7">
        <v>221</v>
      </c>
      <c r="E232" s="7" t="s">
        <v>8221</v>
      </c>
      <c r="F232" s="7">
        <v>9</v>
      </c>
    </row>
    <row r="233" spans="2:6">
      <c r="B233" s="9" t="s">
        <v>8219</v>
      </c>
      <c r="C233" s="9">
        <v>964</v>
      </c>
      <c r="E233" s="9" t="s">
        <v>8221</v>
      </c>
      <c r="F233" s="9">
        <v>2</v>
      </c>
    </row>
    <row r="234" spans="2:6">
      <c r="B234" s="7" t="s">
        <v>8219</v>
      </c>
      <c r="C234" s="7">
        <v>286</v>
      </c>
      <c r="E234" s="7" t="s">
        <v>8221</v>
      </c>
      <c r="F234" s="7">
        <v>1</v>
      </c>
    </row>
    <row r="235" spans="2:6">
      <c r="B235" s="9" t="s">
        <v>8219</v>
      </c>
      <c r="C235" s="9">
        <v>613</v>
      </c>
      <c r="E235" s="9" t="s">
        <v>8221</v>
      </c>
      <c r="F235" s="9">
        <v>7</v>
      </c>
    </row>
    <row r="236" spans="2:6">
      <c r="B236" s="7" t="s">
        <v>8219</v>
      </c>
      <c r="C236" s="7">
        <v>29</v>
      </c>
      <c r="E236" s="7" t="s">
        <v>8221</v>
      </c>
      <c r="F236" s="7">
        <v>2</v>
      </c>
    </row>
    <row r="237" spans="2:6">
      <c r="B237" s="9" t="s">
        <v>8219</v>
      </c>
      <c r="C237" s="9">
        <v>165</v>
      </c>
      <c r="E237" s="9" t="s">
        <v>8221</v>
      </c>
      <c r="F237" s="9">
        <v>8</v>
      </c>
    </row>
    <row r="238" spans="2:6">
      <c r="B238" s="7" t="s">
        <v>8219</v>
      </c>
      <c r="C238" s="7">
        <v>97</v>
      </c>
      <c r="E238" s="7" t="s">
        <v>8221</v>
      </c>
      <c r="F238" s="7">
        <v>2</v>
      </c>
    </row>
    <row r="239" spans="2:6">
      <c r="B239" s="9" t="s">
        <v>8219</v>
      </c>
      <c r="C239" s="9">
        <v>303</v>
      </c>
      <c r="E239" s="9" t="s">
        <v>8221</v>
      </c>
      <c r="F239" s="9">
        <v>2</v>
      </c>
    </row>
    <row r="240" spans="2:6">
      <c r="B240" s="7" t="s">
        <v>8219</v>
      </c>
      <c r="C240" s="7">
        <v>267</v>
      </c>
      <c r="E240" s="7" t="s">
        <v>8221</v>
      </c>
      <c r="F240" s="7">
        <v>7</v>
      </c>
    </row>
    <row r="241" spans="2:6">
      <c r="B241" s="9" t="s">
        <v>8219</v>
      </c>
      <c r="C241" s="9">
        <v>302</v>
      </c>
      <c r="E241" s="9" t="s">
        <v>8221</v>
      </c>
      <c r="F241" s="9">
        <v>2</v>
      </c>
    </row>
    <row r="242" spans="2:6">
      <c r="B242" s="7" t="s">
        <v>8219</v>
      </c>
      <c r="C242" s="7">
        <v>87</v>
      </c>
      <c r="E242" s="7" t="s">
        <v>8221</v>
      </c>
      <c r="F242" s="7">
        <v>18</v>
      </c>
    </row>
    <row r="243" spans="2:6">
      <c r="B243" s="9" t="s">
        <v>8219</v>
      </c>
      <c r="C243" s="9">
        <v>354</v>
      </c>
      <c r="E243" s="9" t="s">
        <v>8221</v>
      </c>
      <c r="F243" s="9">
        <v>9</v>
      </c>
    </row>
    <row r="244" spans="2:6">
      <c r="B244" s="7" t="s">
        <v>8219</v>
      </c>
      <c r="C244" s="7">
        <v>86</v>
      </c>
      <c r="E244" s="7" t="s">
        <v>8221</v>
      </c>
      <c r="F244" s="7">
        <v>4</v>
      </c>
    </row>
    <row r="245" spans="2:6">
      <c r="B245" s="9" t="s">
        <v>8219</v>
      </c>
      <c r="C245" s="9">
        <v>26</v>
      </c>
      <c r="E245" s="9" t="s">
        <v>8221</v>
      </c>
      <c r="F245" s="9">
        <v>7</v>
      </c>
    </row>
    <row r="246" spans="2:6">
      <c r="B246" s="7" t="s">
        <v>8219</v>
      </c>
      <c r="C246" s="7">
        <v>113</v>
      </c>
      <c r="E246" s="7" t="s">
        <v>8221</v>
      </c>
      <c r="F246" s="7">
        <v>29</v>
      </c>
    </row>
    <row r="247" spans="2:6">
      <c r="B247" s="9" t="s">
        <v>8219</v>
      </c>
      <c r="C247" s="9">
        <v>65</v>
      </c>
      <c r="E247" s="9" t="s">
        <v>8221</v>
      </c>
      <c r="F247" s="9">
        <v>12</v>
      </c>
    </row>
    <row r="248" spans="2:6">
      <c r="B248" s="7" t="s">
        <v>8219</v>
      </c>
      <c r="C248" s="7">
        <v>134</v>
      </c>
      <c r="E248" s="7" t="s">
        <v>8221</v>
      </c>
      <c r="F248" s="7">
        <v>4</v>
      </c>
    </row>
    <row r="249" spans="2:6">
      <c r="B249" s="9" t="s">
        <v>8219</v>
      </c>
      <c r="C249" s="9">
        <v>119</v>
      </c>
      <c r="E249" s="9" t="s">
        <v>8221</v>
      </c>
      <c r="F249" s="9">
        <v>28</v>
      </c>
    </row>
    <row r="250" spans="2:6">
      <c r="B250" s="7" t="s">
        <v>8219</v>
      </c>
      <c r="C250" s="7">
        <v>159</v>
      </c>
      <c r="E250" s="7" t="s">
        <v>8221</v>
      </c>
      <c r="F250" s="7">
        <v>25</v>
      </c>
    </row>
    <row r="251" spans="2:6">
      <c r="B251" s="9" t="s">
        <v>8219</v>
      </c>
      <c r="C251" s="9">
        <v>167</v>
      </c>
      <c r="E251" s="9" t="s">
        <v>8221</v>
      </c>
      <c r="F251" s="9">
        <v>28</v>
      </c>
    </row>
    <row r="252" spans="2:6">
      <c r="B252" s="7" t="s">
        <v>8219</v>
      </c>
      <c r="C252" s="7">
        <v>43</v>
      </c>
      <c r="E252" s="7" t="s">
        <v>8221</v>
      </c>
      <c r="F252" s="7">
        <v>310</v>
      </c>
    </row>
    <row r="253" spans="2:6">
      <c r="B253" s="9" t="s">
        <v>8219</v>
      </c>
      <c r="C253" s="9">
        <v>1062</v>
      </c>
      <c r="E253" s="9" t="s">
        <v>8221</v>
      </c>
      <c r="F253" s="9">
        <v>15</v>
      </c>
    </row>
    <row r="254" spans="2:6">
      <c r="B254" s="7" t="s">
        <v>8219</v>
      </c>
      <c r="C254" s="7">
        <v>9</v>
      </c>
      <c r="E254" s="7" t="s">
        <v>8221</v>
      </c>
      <c r="F254" s="7">
        <v>215</v>
      </c>
    </row>
    <row r="255" spans="2:6">
      <c r="B255" s="9" t="s">
        <v>8219</v>
      </c>
      <c r="C255" s="9">
        <v>89</v>
      </c>
      <c r="E255" s="9" t="s">
        <v>8221</v>
      </c>
      <c r="F255" s="9">
        <v>3</v>
      </c>
    </row>
    <row r="256" spans="2:6">
      <c r="B256" s="7" t="s">
        <v>8219</v>
      </c>
      <c r="C256" s="7">
        <v>174</v>
      </c>
      <c r="E256" s="7" t="s">
        <v>8221</v>
      </c>
      <c r="F256" s="7">
        <v>2</v>
      </c>
    </row>
    <row r="257" spans="2:6">
      <c r="B257" s="9" t="s">
        <v>8219</v>
      </c>
      <c r="C257" s="9">
        <v>14</v>
      </c>
      <c r="E257" s="9" t="s">
        <v>8221</v>
      </c>
      <c r="F257" s="9">
        <v>26</v>
      </c>
    </row>
    <row r="258" spans="2:6">
      <c r="B258" s="7" t="s">
        <v>8219</v>
      </c>
      <c r="C258" s="7">
        <v>48</v>
      </c>
      <c r="E258" s="7" t="s">
        <v>8221</v>
      </c>
      <c r="F258" s="7">
        <v>24</v>
      </c>
    </row>
    <row r="259" spans="2:6">
      <c r="B259" s="9" t="s">
        <v>8219</v>
      </c>
      <c r="C259" s="9">
        <v>133</v>
      </c>
      <c r="E259" s="9" t="s">
        <v>8221</v>
      </c>
      <c r="F259" s="9">
        <v>96</v>
      </c>
    </row>
    <row r="260" spans="2:6">
      <c r="B260" s="7" t="s">
        <v>8219</v>
      </c>
      <c r="C260" s="7">
        <v>83</v>
      </c>
      <c r="E260" s="7" t="s">
        <v>8221</v>
      </c>
      <c r="F260" s="7">
        <v>17</v>
      </c>
    </row>
    <row r="261" spans="2:6">
      <c r="B261" s="9" t="s">
        <v>8219</v>
      </c>
      <c r="C261" s="9">
        <v>149</v>
      </c>
      <c r="E261" s="9" t="s">
        <v>8221</v>
      </c>
      <c r="F261" s="9">
        <v>94</v>
      </c>
    </row>
    <row r="262" spans="2:6">
      <c r="B262" s="7" t="s">
        <v>8219</v>
      </c>
      <c r="C262" s="7">
        <v>49</v>
      </c>
      <c r="E262" s="7" t="s">
        <v>8221</v>
      </c>
      <c r="F262" s="7">
        <v>129</v>
      </c>
    </row>
    <row r="263" spans="2:6">
      <c r="B263" s="9" t="s">
        <v>8219</v>
      </c>
      <c r="C263" s="9">
        <v>251</v>
      </c>
      <c r="E263" s="9" t="s">
        <v>8221</v>
      </c>
      <c r="F263" s="9">
        <v>1</v>
      </c>
    </row>
    <row r="264" spans="2:6">
      <c r="B264" s="7" t="s">
        <v>8219</v>
      </c>
      <c r="C264" s="7">
        <v>22</v>
      </c>
      <c r="E264" s="7" t="s">
        <v>8221</v>
      </c>
      <c r="F264" s="7">
        <v>4</v>
      </c>
    </row>
    <row r="265" spans="2:6">
      <c r="B265" s="9" t="s">
        <v>8219</v>
      </c>
      <c r="C265" s="9">
        <v>48</v>
      </c>
      <c r="E265" s="9" t="s">
        <v>8221</v>
      </c>
      <c r="F265" s="9">
        <v>3</v>
      </c>
    </row>
    <row r="266" spans="2:6">
      <c r="B266" s="7" t="s">
        <v>8219</v>
      </c>
      <c r="C266" s="7">
        <v>383</v>
      </c>
      <c r="E266" s="7" t="s">
        <v>8221</v>
      </c>
      <c r="F266" s="7">
        <v>135</v>
      </c>
    </row>
    <row r="267" spans="2:6">
      <c r="B267" s="9" t="s">
        <v>8219</v>
      </c>
      <c r="C267" s="9">
        <v>237</v>
      </c>
      <c r="E267" s="9" t="s">
        <v>8221</v>
      </c>
      <c r="F267" s="9">
        <v>10</v>
      </c>
    </row>
    <row r="268" spans="2:6">
      <c r="B268" s="7" t="s">
        <v>8219</v>
      </c>
      <c r="C268" s="7">
        <v>13</v>
      </c>
      <c r="E268" s="7" t="s">
        <v>8221</v>
      </c>
      <c r="F268" s="7">
        <v>0</v>
      </c>
    </row>
    <row r="269" spans="2:6">
      <c r="B269" s="9" t="s">
        <v>8219</v>
      </c>
      <c r="C269" s="9">
        <v>562</v>
      </c>
      <c r="E269" s="9" t="s">
        <v>8221</v>
      </c>
      <c r="F269" s="9">
        <v>6</v>
      </c>
    </row>
    <row r="270" spans="2:6">
      <c r="B270" s="7" t="s">
        <v>8219</v>
      </c>
      <c r="C270" s="7">
        <v>71</v>
      </c>
      <c r="E270" s="7" t="s">
        <v>8221</v>
      </c>
      <c r="F270" s="7">
        <v>36</v>
      </c>
    </row>
    <row r="271" spans="2:6">
      <c r="B271" s="9" t="s">
        <v>8219</v>
      </c>
      <c r="C271" s="9">
        <v>1510</v>
      </c>
      <c r="E271" s="9" t="s">
        <v>8221</v>
      </c>
      <c r="F271" s="9">
        <v>336</v>
      </c>
    </row>
    <row r="272" spans="2:6">
      <c r="B272" s="7" t="s">
        <v>8219</v>
      </c>
      <c r="C272" s="7">
        <v>14</v>
      </c>
      <c r="E272" s="7" t="s">
        <v>8221</v>
      </c>
      <c r="F272" s="7">
        <v>34</v>
      </c>
    </row>
    <row r="273" spans="2:6">
      <c r="B273" s="9" t="s">
        <v>8219</v>
      </c>
      <c r="C273" s="9">
        <v>193</v>
      </c>
      <c r="E273" s="9" t="s">
        <v>8221</v>
      </c>
      <c r="F273" s="9">
        <v>10</v>
      </c>
    </row>
    <row r="274" spans="2:6">
      <c r="B274" s="7" t="s">
        <v>8219</v>
      </c>
      <c r="C274" s="7">
        <v>206</v>
      </c>
      <c r="E274" s="7" t="s">
        <v>8221</v>
      </c>
      <c r="F274" s="7">
        <v>201</v>
      </c>
    </row>
    <row r="275" spans="2:6">
      <c r="B275" s="9" t="s">
        <v>8219</v>
      </c>
      <c r="C275" s="9">
        <v>351</v>
      </c>
      <c r="E275" s="9" t="s">
        <v>8221</v>
      </c>
      <c r="F275" s="9">
        <v>296</v>
      </c>
    </row>
    <row r="276" spans="2:6">
      <c r="B276" s="7" t="s">
        <v>8219</v>
      </c>
      <c r="C276" s="7">
        <v>50</v>
      </c>
      <c r="E276" s="7" t="s">
        <v>8221</v>
      </c>
      <c r="F276" s="7">
        <v>7</v>
      </c>
    </row>
    <row r="277" spans="2:6">
      <c r="B277" s="9" t="s">
        <v>8219</v>
      </c>
      <c r="C277" s="9">
        <v>184</v>
      </c>
      <c r="E277" s="9" t="s">
        <v>8221</v>
      </c>
      <c r="F277" s="9">
        <v>7</v>
      </c>
    </row>
    <row r="278" spans="2:6">
      <c r="B278" s="7" t="s">
        <v>8219</v>
      </c>
      <c r="C278" s="7">
        <v>196</v>
      </c>
      <c r="E278" s="7" t="s">
        <v>8221</v>
      </c>
      <c r="F278" s="7">
        <v>1</v>
      </c>
    </row>
    <row r="279" spans="2:6">
      <c r="B279" s="9" t="s">
        <v>8219</v>
      </c>
      <c r="C279" s="9">
        <v>229</v>
      </c>
      <c r="E279" s="9" t="s">
        <v>8221</v>
      </c>
      <c r="F279" s="9">
        <v>114</v>
      </c>
    </row>
    <row r="280" spans="2:6">
      <c r="B280" s="7" t="s">
        <v>8219</v>
      </c>
      <c r="C280" s="7">
        <v>67</v>
      </c>
      <c r="E280" s="7" t="s">
        <v>8221</v>
      </c>
      <c r="F280" s="7">
        <v>29</v>
      </c>
    </row>
    <row r="281" spans="2:6">
      <c r="B281" s="9" t="s">
        <v>8219</v>
      </c>
      <c r="C281" s="9">
        <v>95</v>
      </c>
      <c r="E281" s="9" t="s">
        <v>8221</v>
      </c>
      <c r="F281" s="9">
        <v>890</v>
      </c>
    </row>
    <row r="282" spans="2:6">
      <c r="B282" s="7" t="s">
        <v>8219</v>
      </c>
      <c r="C282" s="7">
        <v>62</v>
      </c>
      <c r="E282" s="7" t="s">
        <v>8221</v>
      </c>
      <c r="F282" s="7">
        <v>31</v>
      </c>
    </row>
    <row r="283" spans="2:6">
      <c r="B283" s="9" t="s">
        <v>8219</v>
      </c>
      <c r="C283" s="9">
        <v>73</v>
      </c>
      <c r="E283" s="9" t="s">
        <v>8221</v>
      </c>
      <c r="F283" s="9">
        <v>21</v>
      </c>
    </row>
    <row r="284" spans="2:6">
      <c r="B284" s="7" t="s">
        <v>8219</v>
      </c>
      <c r="C284" s="7">
        <v>43</v>
      </c>
      <c r="E284" s="7" t="s">
        <v>8221</v>
      </c>
      <c r="F284" s="7">
        <v>37</v>
      </c>
    </row>
    <row r="285" spans="2:6">
      <c r="B285" s="9" t="s">
        <v>8219</v>
      </c>
      <c r="C285" s="9">
        <v>70</v>
      </c>
      <c r="E285" s="9" t="s">
        <v>8221</v>
      </c>
      <c r="F285" s="9">
        <v>7</v>
      </c>
    </row>
    <row r="286" spans="2:6">
      <c r="B286" s="7" t="s">
        <v>8219</v>
      </c>
      <c r="C286" s="7">
        <v>271</v>
      </c>
      <c r="E286" s="7" t="s">
        <v>8221</v>
      </c>
      <c r="F286" s="7">
        <v>4</v>
      </c>
    </row>
    <row r="287" spans="2:6">
      <c r="B287" s="9" t="s">
        <v>8219</v>
      </c>
      <c r="C287" s="9">
        <v>55</v>
      </c>
      <c r="E287" s="9" t="s">
        <v>8221</v>
      </c>
      <c r="F287" s="9">
        <v>5</v>
      </c>
    </row>
    <row r="288" spans="2:6">
      <c r="B288" s="7" t="s">
        <v>8219</v>
      </c>
      <c r="C288" s="7">
        <v>35</v>
      </c>
      <c r="E288" s="7" t="s">
        <v>8221</v>
      </c>
      <c r="F288" s="7">
        <v>0</v>
      </c>
    </row>
    <row r="289" spans="2:6">
      <c r="B289" s="9" t="s">
        <v>8219</v>
      </c>
      <c r="C289" s="9">
        <v>22</v>
      </c>
      <c r="E289" s="9" t="s">
        <v>8221</v>
      </c>
      <c r="F289" s="9">
        <v>456</v>
      </c>
    </row>
    <row r="290" spans="2:6">
      <c r="B290" s="7" t="s">
        <v>8219</v>
      </c>
      <c r="C290" s="7">
        <v>38</v>
      </c>
      <c r="E290" s="7" t="s">
        <v>8221</v>
      </c>
      <c r="F290" s="7">
        <v>369</v>
      </c>
    </row>
    <row r="291" spans="2:6">
      <c r="B291" s="9" t="s">
        <v>8219</v>
      </c>
      <c r="C291" s="9">
        <v>15</v>
      </c>
      <c r="E291" s="9" t="s">
        <v>8221</v>
      </c>
      <c r="F291" s="9">
        <v>2</v>
      </c>
    </row>
    <row r="292" spans="2:6">
      <c r="B292" s="7" t="s">
        <v>8219</v>
      </c>
      <c r="C292" s="7">
        <v>7</v>
      </c>
      <c r="E292" s="7" t="s">
        <v>8221</v>
      </c>
      <c r="F292" s="7">
        <v>0</v>
      </c>
    </row>
    <row r="293" spans="2:6">
      <c r="B293" s="9" t="s">
        <v>8219</v>
      </c>
      <c r="C293" s="9">
        <v>241</v>
      </c>
      <c r="E293" s="9" t="s">
        <v>8221</v>
      </c>
      <c r="F293" s="9">
        <v>338</v>
      </c>
    </row>
    <row r="294" spans="2:6">
      <c r="B294" s="7" t="s">
        <v>8219</v>
      </c>
      <c r="C294" s="7">
        <v>55</v>
      </c>
      <c r="E294" s="7" t="s">
        <v>8221</v>
      </c>
      <c r="F294" s="7">
        <v>4</v>
      </c>
    </row>
    <row r="295" spans="2:6">
      <c r="B295" s="9" t="s">
        <v>8219</v>
      </c>
      <c r="C295" s="9">
        <v>171</v>
      </c>
      <c r="E295" s="9" t="s">
        <v>8221</v>
      </c>
      <c r="F295" s="9">
        <v>1</v>
      </c>
    </row>
    <row r="296" spans="2:6">
      <c r="B296" s="7" t="s">
        <v>8219</v>
      </c>
      <c r="C296" s="7">
        <v>208</v>
      </c>
      <c r="E296" s="7" t="s">
        <v>8221</v>
      </c>
      <c r="F296" s="7">
        <v>28</v>
      </c>
    </row>
    <row r="297" spans="2:6">
      <c r="B297" s="9" t="s">
        <v>8219</v>
      </c>
      <c r="C297" s="9">
        <v>21</v>
      </c>
      <c r="E297" s="9" t="s">
        <v>8221</v>
      </c>
      <c r="F297" s="9">
        <v>12</v>
      </c>
    </row>
    <row r="298" spans="2:6">
      <c r="B298" s="7" t="s">
        <v>8219</v>
      </c>
      <c r="C298" s="7">
        <v>25</v>
      </c>
      <c r="E298" s="7" t="s">
        <v>8221</v>
      </c>
      <c r="F298" s="7">
        <v>16</v>
      </c>
    </row>
    <row r="299" spans="2:6">
      <c r="B299" s="9" t="s">
        <v>8219</v>
      </c>
      <c r="C299" s="9">
        <v>52</v>
      </c>
      <c r="E299" s="9" t="s">
        <v>8221</v>
      </c>
      <c r="F299" s="9">
        <v>4</v>
      </c>
    </row>
    <row r="300" spans="2:6">
      <c r="B300" s="7" t="s">
        <v>8219</v>
      </c>
      <c r="C300" s="7">
        <v>104</v>
      </c>
      <c r="E300" s="7" t="s">
        <v>8221</v>
      </c>
      <c r="F300" s="7">
        <v>4</v>
      </c>
    </row>
    <row r="301" spans="2:6">
      <c r="B301" s="9" t="s">
        <v>8219</v>
      </c>
      <c r="C301" s="9">
        <v>73</v>
      </c>
      <c r="E301" s="9" t="s">
        <v>8221</v>
      </c>
      <c r="F301" s="9">
        <v>10</v>
      </c>
    </row>
    <row r="302" spans="2:6">
      <c r="B302" s="7" t="s">
        <v>8219</v>
      </c>
      <c r="C302" s="7">
        <v>34</v>
      </c>
      <c r="E302" s="7" t="s">
        <v>8221</v>
      </c>
      <c r="F302" s="7">
        <v>0</v>
      </c>
    </row>
    <row r="303" spans="2:6">
      <c r="B303" s="9" t="s">
        <v>8219</v>
      </c>
      <c r="C303" s="9">
        <v>56</v>
      </c>
      <c r="E303" s="9" t="s">
        <v>8221</v>
      </c>
      <c r="F303" s="9">
        <v>6</v>
      </c>
    </row>
    <row r="304" spans="2:6">
      <c r="B304" s="7" t="s">
        <v>8219</v>
      </c>
      <c r="C304" s="7">
        <v>31</v>
      </c>
      <c r="E304" s="7" t="s">
        <v>8221</v>
      </c>
      <c r="F304" s="7">
        <v>0</v>
      </c>
    </row>
    <row r="305" spans="2:6">
      <c r="B305" s="9" t="s">
        <v>8219</v>
      </c>
      <c r="C305" s="9">
        <v>84</v>
      </c>
      <c r="E305" s="9" t="s">
        <v>8221</v>
      </c>
      <c r="F305" s="9">
        <v>1</v>
      </c>
    </row>
    <row r="306" spans="2:6">
      <c r="B306" s="7" t="s">
        <v>8219</v>
      </c>
      <c r="C306" s="7">
        <v>130</v>
      </c>
      <c r="E306" s="7" t="s">
        <v>8221</v>
      </c>
      <c r="F306" s="7">
        <v>0</v>
      </c>
    </row>
    <row r="307" spans="2:6">
      <c r="B307" s="9" t="s">
        <v>8219</v>
      </c>
      <c r="C307" s="9">
        <v>12</v>
      </c>
      <c r="E307" s="9" t="s">
        <v>8221</v>
      </c>
      <c r="F307" s="9">
        <v>44</v>
      </c>
    </row>
    <row r="308" spans="2:6">
      <c r="B308" s="7" t="s">
        <v>8219</v>
      </c>
      <c r="C308" s="7">
        <v>23</v>
      </c>
      <c r="E308" s="7" t="s">
        <v>8221</v>
      </c>
      <c r="F308" s="7">
        <v>0</v>
      </c>
    </row>
    <row r="309" spans="2:6">
      <c r="B309" s="9" t="s">
        <v>8219</v>
      </c>
      <c r="C309" s="9">
        <v>158</v>
      </c>
      <c r="E309" s="9" t="s">
        <v>8221</v>
      </c>
      <c r="F309" s="9">
        <v>3</v>
      </c>
    </row>
    <row r="310" spans="2:6">
      <c r="B310" s="7" t="s">
        <v>8219</v>
      </c>
      <c r="C310" s="7">
        <v>30</v>
      </c>
      <c r="E310" s="7" t="s">
        <v>8221</v>
      </c>
      <c r="F310" s="7">
        <v>0</v>
      </c>
    </row>
    <row r="311" spans="2:6">
      <c r="B311" s="9" t="s">
        <v>8219</v>
      </c>
      <c r="C311" s="9">
        <v>18</v>
      </c>
      <c r="E311" s="9" t="s">
        <v>8221</v>
      </c>
      <c r="F311" s="9">
        <v>52</v>
      </c>
    </row>
    <row r="312" spans="2:6">
      <c r="B312" s="7" t="s">
        <v>8219</v>
      </c>
      <c r="C312" s="7">
        <v>29</v>
      </c>
      <c r="E312" s="7" t="s">
        <v>8221</v>
      </c>
      <c r="F312" s="7">
        <v>0</v>
      </c>
    </row>
    <row r="313" spans="2:6">
      <c r="B313" s="9" t="s">
        <v>8219</v>
      </c>
      <c r="C313" s="9">
        <v>31</v>
      </c>
      <c r="E313" s="9" t="s">
        <v>8221</v>
      </c>
      <c r="F313" s="9">
        <v>1</v>
      </c>
    </row>
    <row r="314" spans="2:6">
      <c r="B314" s="7" t="s">
        <v>8219</v>
      </c>
      <c r="C314" s="7">
        <v>173</v>
      </c>
      <c r="E314" s="7" t="s">
        <v>8221</v>
      </c>
      <c r="F314" s="7">
        <v>1</v>
      </c>
    </row>
    <row r="315" spans="2:6">
      <c r="B315" s="9" t="s">
        <v>8219</v>
      </c>
      <c r="C315" s="9">
        <v>17</v>
      </c>
      <c r="E315" s="9" t="s">
        <v>8221</v>
      </c>
      <c r="F315" s="9">
        <v>2</v>
      </c>
    </row>
    <row r="316" spans="2:6">
      <c r="B316" s="7" t="s">
        <v>8219</v>
      </c>
      <c r="C316" s="7">
        <v>48</v>
      </c>
      <c r="E316" s="7" t="s">
        <v>8221</v>
      </c>
      <c r="F316" s="7">
        <v>9</v>
      </c>
    </row>
    <row r="317" spans="2:6">
      <c r="B317" s="9" t="s">
        <v>8219</v>
      </c>
      <c r="C317" s="9">
        <v>59</v>
      </c>
      <c r="E317" s="9" t="s">
        <v>8221</v>
      </c>
      <c r="F317" s="9">
        <v>5</v>
      </c>
    </row>
    <row r="318" spans="2:6">
      <c r="B318" s="7" t="s">
        <v>8219</v>
      </c>
      <c r="C318" s="7">
        <v>39</v>
      </c>
      <c r="E318" s="7" t="s">
        <v>8221</v>
      </c>
      <c r="F318" s="7">
        <v>57</v>
      </c>
    </row>
    <row r="319" spans="2:6">
      <c r="B319" s="9" t="s">
        <v>8219</v>
      </c>
      <c r="C319" s="9">
        <v>59</v>
      </c>
      <c r="E319" s="9" t="s">
        <v>8221</v>
      </c>
      <c r="F319" s="9">
        <v>3</v>
      </c>
    </row>
    <row r="320" spans="2:6">
      <c r="B320" s="7" t="s">
        <v>8219</v>
      </c>
      <c r="C320" s="7">
        <v>60</v>
      </c>
      <c r="E320" s="7" t="s">
        <v>8221</v>
      </c>
      <c r="F320" s="7">
        <v>1</v>
      </c>
    </row>
    <row r="321" spans="2:6">
      <c r="B321" s="9" t="s">
        <v>8219</v>
      </c>
      <c r="C321" s="9">
        <v>20</v>
      </c>
      <c r="E321" s="9" t="s">
        <v>8221</v>
      </c>
      <c r="F321" s="9">
        <v>6</v>
      </c>
    </row>
    <row r="322" spans="2:6">
      <c r="B322" s="7" t="s">
        <v>8219</v>
      </c>
      <c r="C322" s="7">
        <v>2</v>
      </c>
      <c r="E322" s="7" t="s">
        <v>8221</v>
      </c>
      <c r="F322" s="7">
        <v>48</v>
      </c>
    </row>
    <row r="323" spans="2:6">
      <c r="B323" s="9" t="s">
        <v>8219</v>
      </c>
      <c r="C323" s="9">
        <v>315</v>
      </c>
      <c r="E323" s="9" t="s">
        <v>8221</v>
      </c>
      <c r="F323" s="9">
        <v>2</v>
      </c>
    </row>
    <row r="324" spans="2:6">
      <c r="B324" s="7" t="s">
        <v>8219</v>
      </c>
      <c r="C324" s="7">
        <v>2174</v>
      </c>
      <c r="E324" s="7" t="s">
        <v>8221</v>
      </c>
      <c r="F324" s="7">
        <v>4</v>
      </c>
    </row>
    <row r="325" spans="2:6">
      <c r="B325" s="9" t="s">
        <v>8219</v>
      </c>
      <c r="C325" s="9">
        <v>152</v>
      </c>
      <c r="E325" s="9" t="s">
        <v>8221</v>
      </c>
      <c r="F325" s="9">
        <v>5</v>
      </c>
    </row>
    <row r="326" spans="2:6">
      <c r="B326" s="7" t="s">
        <v>8219</v>
      </c>
      <c r="C326" s="7">
        <v>1021</v>
      </c>
      <c r="E326" s="7" t="s">
        <v>8221</v>
      </c>
      <c r="F326" s="7">
        <v>79</v>
      </c>
    </row>
    <row r="327" spans="2:6">
      <c r="B327" s="9" t="s">
        <v>8219</v>
      </c>
      <c r="C327" s="9">
        <v>237</v>
      </c>
      <c r="E327" s="9" t="s">
        <v>8221</v>
      </c>
      <c r="F327" s="9">
        <v>2</v>
      </c>
    </row>
    <row r="328" spans="2:6">
      <c r="B328" s="7" t="s">
        <v>8219</v>
      </c>
      <c r="C328" s="7">
        <v>27</v>
      </c>
      <c r="E328" s="7" t="s">
        <v>8221</v>
      </c>
      <c r="F328" s="7">
        <v>11</v>
      </c>
    </row>
    <row r="329" spans="2:6">
      <c r="B329" s="9" t="s">
        <v>8219</v>
      </c>
      <c r="C329" s="9">
        <v>17</v>
      </c>
      <c r="E329" s="9" t="s">
        <v>8221</v>
      </c>
      <c r="F329" s="9">
        <v>11</v>
      </c>
    </row>
    <row r="330" spans="2:6">
      <c r="B330" s="7" t="s">
        <v>8219</v>
      </c>
      <c r="C330" s="7">
        <v>27</v>
      </c>
      <c r="E330" s="7" t="s">
        <v>8221</v>
      </c>
      <c r="F330" s="7">
        <v>1</v>
      </c>
    </row>
    <row r="331" spans="2:6">
      <c r="B331" s="9" t="s">
        <v>8219</v>
      </c>
      <c r="C331" s="9">
        <v>82</v>
      </c>
      <c r="E331" s="9" t="s">
        <v>8221</v>
      </c>
      <c r="F331" s="9">
        <v>3</v>
      </c>
    </row>
    <row r="332" spans="2:6">
      <c r="B332" s="7" t="s">
        <v>8219</v>
      </c>
      <c r="C332" s="7">
        <v>48</v>
      </c>
      <c r="E332" s="7" t="s">
        <v>8221</v>
      </c>
      <c r="F332" s="7">
        <v>5</v>
      </c>
    </row>
    <row r="333" spans="2:6">
      <c r="B333" s="9" t="s">
        <v>8219</v>
      </c>
      <c r="C333" s="9">
        <v>105</v>
      </c>
      <c r="E333" s="9" t="s">
        <v>8221</v>
      </c>
      <c r="F333" s="9">
        <v>12</v>
      </c>
    </row>
    <row r="334" spans="2:6">
      <c r="B334" s="7" t="s">
        <v>8219</v>
      </c>
      <c r="C334" s="7">
        <v>28</v>
      </c>
      <c r="E334" s="7" t="s">
        <v>8221</v>
      </c>
      <c r="F334" s="7">
        <v>2</v>
      </c>
    </row>
    <row r="335" spans="2:6">
      <c r="B335" s="9" t="s">
        <v>8219</v>
      </c>
      <c r="C335" s="9">
        <v>1107</v>
      </c>
      <c r="E335" s="9" t="s">
        <v>8221</v>
      </c>
      <c r="F335" s="9">
        <v>5</v>
      </c>
    </row>
    <row r="336" spans="2:6">
      <c r="B336" s="7" t="s">
        <v>8219</v>
      </c>
      <c r="C336" s="7">
        <v>1013</v>
      </c>
      <c r="E336" s="7" t="s">
        <v>8221</v>
      </c>
      <c r="F336" s="7">
        <v>21</v>
      </c>
    </row>
    <row r="337" spans="2:6">
      <c r="B337" s="9" t="s">
        <v>8219</v>
      </c>
      <c r="C337" s="9">
        <v>274</v>
      </c>
      <c r="E337" s="9" t="s">
        <v>8221</v>
      </c>
      <c r="F337" s="9">
        <v>0</v>
      </c>
    </row>
    <row r="338" spans="2:6">
      <c r="B338" s="7" t="s">
        <v>8219</v>
      </c>
      <c r="C338" s="7">
        <v>87</v>
      </c>
      <c r="E338" s="7" t="s">
        <v>8221</v>
      </c>
      <c r="F338" s="7">
        <v>45</v>
      </c>
    </row>
    <row r="339" spans="2:6">
      <c r="B339" s="9" t="s">
        <v>8219</v>
      </c>
      <c r="C339" s="9">
        <v>99</v>
      </c>
      <c r="E339" s="9" t="s">
        <v>8221</v>
      </c>
      <c r="F339" s="9">
        <v>29</v>
      </c>
    </row>
    <row r="340" spans="2:6">
      <c r="B340" s="7" t="s">
        <v>8219</v>
      </c>
      <c r="C340" s="7">
        <v>276</v>
      </c>
      <c r="E340" s="7" t="s">
        <v>8221</v>
      </c>
      <c r="F340" s="7">
        <v>2</v>
      </c>
    </row>
    <row r="341" spans="2:6">
      <c r="B341" s="9" t="s">
        <v>8219</v>
      </c>
      <c r="C341" s="9">
        <v>21</v>
      </c>
      <c r="E341" s="9" t="s">
        <v>8221</v>
      </c>
      <c r="F341" s="9">
        <v>30</v>
      </c>
    </row>
    <row r="342" spans="2:6">
      <c r="B342" s="7" t="s">
        <v>8219</v>
      </c>
      <c r="C342" s="7">
        <v>41</v>
      </c>
      <c r="E342" s="7" t="s">
        <v>8221</v>
      </c>
      <c r="F342" s="7">
        <v>8</v>
      </c>
    </row>
    <row r="343" spans="2:6">
      <c r="B343" s="9" t="s">
        <v>8219</v>
      </c>
      <c r="C343" s="9">
        <v>119</v>
      </c>
      <c r="E343" s="9" t="s">
        <v>8221</v>
      </c>
      <c r="F343" s="9">
        <v>1</v>
      </c>
    </row>
    <row r="344" spans="2:6">
      <c r="B344" s="7" t="s">
        <v>8219</v>
      </c>
      <c r="C344" s="7">
        <v>153</v>
      </c>
      <c r="E344" s="7" t="s">
        <v>8221</v>
      </c>
      <c r="F344" s="7">
        <v>14</v>
      </c>
    </row>
    <row r="345" spans="2:6">
      <c r="B345" s="9" t="s">
        <v>8219</v>
      </c>
      <c r="C345" s="9">
        <v>100</v>
      </c>
      <c r="E345" s="9" t="s">
        <v>8221</v>
      </c>
      <c r="F345" s="9">
        <v>24</v>
      </c>
    </row>
    <row r="346" spans="2:6">
      <c r="B346" s="7" t="s">
        <v>8219</v>
      </c>
      <c r="C346" s="7">
        <v>143</v>
      </c>
      <c r="E346" s="7" t="s">
        <v>8221</v>
      </c>
      <c r="F346" s="7">
        <v>2</v>
      </c>
    </row>
    <row r="347" spans="2:6">
      <c r="B347" s="9" t="s">
        <v>8219</v>
      </c>
      <c r="C347" s="9">
        <v>140</v>
      </c>
      <c r="E347" s="9" t="s">
        <v>8221</v>
      </c>
      <c r="F347" s="9">
        <v>21</v>
      </c>
    </row>
    <row r="348" spans="2:6">
      <c r="B348" s="7" t="s">
        <v>8219</v>
      </c>
      <c r="C348" s="7">
        <v>35</v>
      </c>
      <c r="E348" s="7" t="s">
        <v>8221</v>
      </c>
      <c r="F348" s="7">
        <v>7</v>
      </c>
    </row>
    <row r="349" spans="2:6">
      <c r="B349" s="9" t="s">
        <v>8219</v>
      </c>
      <c r="C349" s="9">
        <v>149</v>
      </c>
      <c r="E349" s="9" t="s">
        <v>8221</v>
      </c>
      <c r="F349" s="9">
        <v>0</v>
      </c>
    </row>
    <row r="350" spans="2:6">
      <c r="B350" s="7" t="s">
        <v>8219</v>
      </c>
      <c r="C350" s="7">
        <v>130</v>
      </c>
      <c r="E350" s="7" t="s">
        <v>8221</v>
      </c>
      <c r="F350" s="7">
        <v>4</v>
      </c>
    </row>
    <row r="351" spans="2:6">
      <c r="B351" s="9" t="s">
        <v>8219</v>
      </c>
      <c r="C351" s="9">
        <v>120</v>
      </c>
      <c r="E351" s="9" t="s">
        <v>8221</v>
      </c>
      <c r="F351" s="9">
        <v>32</v>
      </c>
    </row>
    <row r="352" spans="2:6">
      <c r="B352" s="7" t="s">
        <v>8219</v>
      </c>
      <c r="C352" s="7">
        <v>265</v>
      </c>
      <c r="E352" s="7" t="s">
        <v>8221</v>
      </c>
      <c r="F352" s="7">
        <v>4</v>
      </c>
    </row>
    <row r="353" spans="2:6">
      <c r="B353" s="9" t="s">
        <v>8219</v>
      </c>
      <c r="C353" s="9">
        <v>71</v>
      </c>
      <c r="E353" s="9" t="s">
        <v>8221</v>
      </c>
      <c r="F353" s="9">
        <v>9</v>
      </c>
    </row>
    <row r="354" spans="2:6">
      <c r="B354" s="7" t="s">
        <v>8219</v>
      </c>
      <c r="C354" s="7">
        <v>13</v>
      </c>
      <c r="E354" s="7" t="s">
        <v>8221</v>
      </c>
      <c r="F354" s="7">
        <v>17</v>
      </c>
    </row>
    <row r="355" spans="2:6">
      <c r="B355" s="9" t="s">
        <v>8219</v>
      </c>
      <c r="C355" s="9">
        <v>169</v>
      </c>
      <c r="E355" s="9" t="s">
        <v>8221</v>
      </c>
      <c r="F355" s="9">
        <v>5</v>
      </c>
    </row>
    <row r="356" spans="2:6">
      <c r="B356" s="7" t="s">
        <v>8219</v>
      </c>
      <c r="C356" s="7">
        <v>57</v>
      </c>
      <c r="E356" s="7" t="s">
        <v>8221</v>
      </c>
      <c r="F356" s="7">
        <v>53</v>
      </c>
    </row>
    <row r="357" spans="2:6">
      <c r="B357" s="9" t="s">
        <v>8219</v>
      </c>
      <c r="C357" s="9">
        <v>229</v>
      </c>
      <c r="E357" s="9" t="s">
        <v>8221</v>
      </c>
      <c r="F357" s="9">
        <v>7</v>
      </c>
    </row>
    <row r="358" spans="2:6">
      <c r="B358" s="7" t="s">
        <v>8219</v>
      </c>
      <c r="C358" s="7">
        <v>108</v>
      </c>
      <c r="E358" s="7" t="s">
        <v>8221</v>
      </c>
      <c r="F358" s="7">
        <v>72</v>
      </c>
    </row>
    <row r="359" spans="2:6">
      <c r="B359" s="9" t="s">
        <v>8219</v>
      </c>
      <c r="C359" s="9">
        <v>108</v>
      </c>
      <c r="E359" s="9" t="s">
        <v>8221</v>
      </c>
      <c r="F359" s="9">
        <v>0</v>
      </c>
    </row>
    <row r="360" spans="2:6">
      <c r="B360" s="7" t="s">
        <v>8219</v>
      </c>
      <c r="C360" s="7">
        <v>41</v>
      </c>
      <c r="E360" s="7" t="s">
        <v>8221</v>
      </c>
      <c r="F360" s="7">
        <v>2</v>
      </c>
    </row>
    <row r="361" spans="2:6">
      <c r="B361" s="9" t="s">
        <v>8219</v>
      </c>
      <c r="C361" s="9">
        <v>139</v>
      </c>
      <c r="E361" s="9" t="s">
        <v>8221</v>
      </c>
      <c r="F361" s="9">
        <v>8</v>
      </c>
    </row>
    <row r="362" spans="2:6">
      <c r="B362" s="7" t="s">
        <v>8219</v>
      </c>
      <c r="C362" s="7">
        <v>19</v>
      </c>
      <c r="E362" s="7" t="s">
        <v>8221</v>
      </c>
      <c r="F362" s="7">
        <v>2</v>
      </c>
    </row>
    <row r="363" spans="2:6">
      <c r="B363" s="9" t="s">
        <v>8219</v>
      </c>
      <c r="C363" s="9">
        <v>94</v>
      </c>
      <c r="E363" s="9" t="s">
        <v>8221</v>
      </c>
      <c r="F363" s="9">
        <v>0</v>
      </c>
    </row>
    <row r="364" spans="2:6">
      <c r="B364" s="7" t="s">
        <v>8219</v>
      </c>
      <c r="C364" s="7">
        <v>23</v>
      </c>
      <c r="E364" s="7" t="s">
        <v>8221</v>
      </c>
      <c r="F364" s="7">
        <v>3</v>
      </c>
    </row>
    <row r="365" spans="2:6">
      <c r="B365" s="9" t="s">
        <v>8219</v>
      </c>
      <c r="C365" s="9">
        <v>15</v>
      </c>
      <c r="E365" s="9" t="s">
        <v>8221</v>
      </c>
      <c r="F365" s="9">
        <v>4</v>
      </c>
    </row>
    <row r="366" spans="2:6">
      <c r="B366" s="7" t="s">
        <v>8219</v>
      </c>
      <c r="C366" s="7">
        <v>62</v>
      </c>
      <c r="E366" s="7" t="s">
        <v>8221</v>
      </c>
      <c r="F366" s="7">
        <v>3</v>
      </c>
    </row>
    <row r="367" spans="2:6">
      <c r="B367" s="9" t="s">
        <v>8219</v>
      </c>
      <c r="C367" s="9">
        <v>74</v>
      </c>
      <c r="E367" s="9" t="s">
        <v>8221</v>
      </c>
      <c r="F367" s="9">
        <v>6</v>
      </c>
    </row>
    <row r="368" spans="2:6">
      <c r="B368" s="7" t="s">
        <v>8219</v>
      </c>
      <c r="C368" s="7">
        <v>97</v>
      </c>
      <c r="E368" s="7" t="s">
        <v>8221</v>
      </c>
      <c r="F368" s="7">
        <v>0</v>
      </c>
    </row>
    <row r="369" spans="2:6">
      <c r="B369" s="9" t="s">
        <v>8219</v>
      </c>
      <c r="C369" s="9">
        <v>55</v>
      </c>
      <c r="E369" s="9" t="s">
        <v>8221</v>
      </c>
      <c r="F369" s="9">
        <v>0</v>
      </c>
    </row>
    <row r="370" spans="2:6">
      <c r="B370" s="7" t="s">
        <v>8219</v>
      </c>
      <c r="C370" s="7">
        <v>44</v>
      </c>
      <c r="E370" s="7" t="s">
        <v>8221</v>
      </c>
      <c r="F370" s="7">
        <v>0</v>
      </c>
    </row>
    <row r="371" spans="2:6">
      <c r="B371" s="9" t="s">
        <v>8219</v>
      </c>
      <c r="C371" s="9">
        <v>110</v>
      </c>
      <c r="E371" s="9" t="s">
        <v>8221</v>
      </c>
      <c r="F371" s="9">
        <v>8</v>
      </c>
    </row>
    <row r="372" spans="2:6">
      <c r="B372" s="7" t="s">
        <v>8219</v>
      </c>
      <c r="C372" s="7">
        <v>59</v>
      </c>
      <c r="E372" s="7" t="s">
        <v>8221</v>
      </c>
      <c r="F372" s="7">
        <v>5</v>
      </c>
    </row>
    <row r="373" spans="2:6">
      <c r="B373" s="9" t="s">
        <v>8219</v>
      </c>
      <c r="C373" s="9">
        <v>62</v>
      </c>
      <c r="E373" s="9" t="s">
        <v>8221</v>
      </c>
      <c r="F373" s="9">
        <v>0</v>
      </c>
    </row>
    <row r="374" spans="2:6">
      <c r="B374" s="7" t="s">
        <v>8219</v>
      </c>
      <c r="C374" s="7">
        <v>105</v>
      </c>
      <c r="E374" s="7" t="s">
        <v>8221</v>
      </c>
      <c r="F374" s="7">
        <v>2</v>
      </c>
    </row>
    <row r="375" spans="2:6">
      <c r="B375" s="9" t="s">
        <v>8219</v>
      </c>
      <c r="C375" s="9">
        <v>26</v>
      </c>
      <c r="E375" s="9" t="s">
        <v>8221</v>
      </c>
      <c r="F375" s="9">
        <v>24</v>
      </c>
    </row>
    <row r="376" spans="2:6">
      <c r="B376" s="7" t="s">
        <v>8219</v>
      </c>
      <c r="C376" s="7">
        <v>49</v>
      </c>
      <c r="E376" s="7" t="s">
        <v>8221</v>
      </c>
      <c r="F376" s="7">
        <v>0</v>
      </c>
    </row>
    <row r="377" spans="2:6">
      <c r="B377" s="9" t="s">
        <v>8219</v>
      </c>
      <c r="C377" s="9">
        <v>68</v>
      </c>
      <c r="E377" s="9" t="s">
        <v>8221</v>
      </c>
      <c r="F377" s="9">
        <v>9</v>
      </c>
    </row>
    <row r="378" spans="2:6">
      <c r="B378" s="7" t="s">
        <v>8219</v>
      </c>
      <c r="C378" s="7">
        <v>22</v>
      </c>
      <c r="E378" s="7" t="s">
        <v>8221</v>
      </c>
      <c r="F378" s="7">
        <v>0</v>
      </c>
    </row>
    <row r="379" spans="2:6">
      <c r="B379" s="9" t="s">
        <v>8219</v>
      </c>
      <c r="C379" s="9">
        <v>18</v>
      </c>
      <c r="E379" s="9" t="s">
        <v>8221</v>
      </c>
      <c r="F379" s="9">
        <v>1</v>
      </c>
    </row>
    <row r="380" spans="2:6">
      <c r="B380" s="7" t="s">
        <v>8219</v>
      </c>
      <c r="C380" s="7">
        <v>19</v>
      </c>
      <c r="E380" s="7" t="s">
        <v>8221</v>
      </c>
      <c r="F380" s="7">
        <v>10</v>
      </c>
    </row>
    <row r="381" spans="2:6">
      <c r="B381" s="9" t="s">
        <v>8219</v>
      </c>
      <c r="C381" s="9">
        <v>99</v>
      </c>
      <c r="E381" s="9" t="s">
        <v>8221</v>
      </c>
      <c r="F381" s="9">
        <v>1</v>
      </c>
    </row>
    <row r="382" spans="2:6">
      <c r="B382" s="7" t="s">
        <v>8219</v>
      </c>
      <c r="C382" s="7">
        <v>27</v>
      </c>
      <c r="E382" s="7" t="s">
        <v>8221</v>
      </c>
      <c r="F382" s="7">
        <v>0</v>
      </c>
    </row>
    <row r="383" spans="2:6">
      <c r="B383" s="9" t="s">
        <v>8219</v>
      </c>
      <c r="C383" s="9">
        <v>25</v>
      </c>
      <c r="E383" s="9" t="s">
        <v>8221</v>
      </c>
      <c r="F383" s="9">
        <v>20</v>
      </c>
    </row>
    <row r="384" spans="2:6">
      <c r="B384" s="7" t="s">
        <v>8219</v>
      </c>
      <c r="C384" s="7">
        <v>14</v>
      </c>
      <c r="E384" s="7" t="s">
        <v>8221</v>
      </c>
      <c r="F384" s="7">
        <v>30</v>
      </c>
    </row>
    <row r="385" spans="2:6">
      <c r="B385" s="9" t="s">
        <v>8219</v>
      </c>
      <c r="C385" s="9">
        <v>35</v>
      </c>
      <c r="E385" s="9" t="s">
        <v>8221</v>
      </c>
      <c r="F385" s="9">
        <v>6</v>
      </c>
    </row>
    <row r="386" spans="2:6">
      <c r="B386" s="7" t="s">
        <v>8219</v>
      </c>
      <c r="C386" s="7">
        <v>10</v>
      </c>
      <c r="E386" s="7" t="s">
        <v>8221</v>
      </c>
      <c r="F386" s="7">
        <v>15</v>
      </c>
    </row>
    <row r="387" spans="2:6">
      <c r="B387" s="9" t="s">
        <v>8219</v>
      </c>
      <c r="C387" s="9">
        <v>29</v>
      </c>
      <c r="E387" s="9" t="s">
        <v>8221</v>
      </c>
      <c r="F387" s="9">
        <v>5</v>
      </c>
    </row>
    <row r="388" spans="2:6">
      <c r="B388" s="7" t="s">
        <v>8219</v>
      </c>
      <c r="C388" s="7">
        <v>44</v>
      </c>
      <c r="E388" s="7" t="s">
        <v>8221</v>
      </c>
      <c r="F388" s="7">
        <v>0</v>
      </c>
    </row>
    <row r="389" spans="2:6">
      <c r="B389" s="9" t="s">
        <v>8219</v>
      </c>
      <c r="C389" s="9">
        <v>17</v>
      </c>
      <c r="E389" s="9" t="s">
        <v>8221</v>
      </c>
      <c r="F389" s="9">
        <v>0</v>
      </c>
    </row>
    <row r="390" spans="2:6">
      <c r="B390" s="7" t="s">
        <v>8219</v>
      </c>
      <c r="C390" s="7">
        <v>34</v>
      </c>
      <c r="E390" s="7" t="s">
        <v>8221</v>
      </c>
      <c r="F390" s="7">
        <v>28</v>
      </c>
    </row>
    <row r="391" spans="2:6">
      <c r="B391" s="9" t="s">
        <v>8219</v>
      </c>
      <c r="C391" s="9">
        <v>14</v>
      </c>
      <c r="E391" s="9" t="s">
        <v>8221</v>
      </c>
      <c r="F391" s="9">
        <v>0</v>
      </c>
    </row>
    <row r="392" spans="2:6">
      <c r="B392" s="7" t="s">
        <v>8219</v>
      </c>
      <c r="C392" s="7">
        <v>156</v>
      </c>
      <c r="E392" s="7" t="s">
        <v>8221</v>
      </c>
      <c r="F392" s="7">
        <v>5</v>
      </c>
    </row>
    <row r="393" spans="2:6">
      <c r="B393" s="9" t="s">
        <v>8219</v>
      </c>
      <c r="C393" s="9">
        <v>128</v>
      </c>
      <c r="E393" s="9" t="s">
        <v>8221</v>
      </c>
      <c r="F393" s="9">
        <v>7</v>
      </c>
    </row>
    <row r="394" spans="2:6">
      <c r="B394" s="7" t="s">
        <v>8219</v>
      </c>
      <c r="C394" s="7">
        <v>60</v>
      </c>
      <c r="E394" s="7" t="s">
        <v>8221</v>
      </c>
      <c r="F394" s="7">
        <v>30</v>
      </c>
    </row>
    <row r="395" spans="2:6">
      <c r="B395" s="9" t="s">
        <v>8219</v>
      </c>
      <c r="C395" s="9">
        <v>32</v>
      </c>
      <c r="E395" s="9" t="s">
        <v>8221</v>
      </c>
      <c r="F395" s="9">
        <v>2</v>
      </c>
    </row>
    <row r="396" spans="2:6">
      <c r="B396" s="7" t="s">
        <v>8219</v>
      </c>
      <c r="C396" s="7">
        <v>53</v>
      </c>
      <c r="E396" s="7" t="s">
        <v>8221</v>
      </c>
      <c r="F396" s="7">
        <v>30</v>
      </c>
    </row>
    <row r="397" spans="2:6">
      <c r="B397" s="9" t="s">
        <v>8219</v>
      </c>
      <c r="C397" s="9">
        <v>184</v>
      </c>
      <c r="E397" s="9" t="s">
        <v>8221</v>
      </c>
      <c r="F397" s="9">
        <v>2</v>
      </c>
    </row>
    <row r="398" spans="2:6">
      <c r="B398" s="7" t="s">
        <v>8219</v>
      </c>
      <c r="C398" s="7">
        <v>90</v>
      </c>
      <c r="E398" s="7" t="s">
        <v>8221</v>
      </c>
      <c r="F398" s="7">
        <v>0</v>
      </c>
    </row>
    <row r="399" spans="2:6">
      <c r="B399" s="9" t="s">
        <v>8219</v>
      </c>
      <c r="C399" s="9">
        <v>71</v>
      </c>
      <c r="E399" s="9" t="s">
        <v>8221</v>
      </c>
      <c r="F399" s="9">
        <v>2</v>
      </c>
    </row>
    <row r="400" spans="2:6">
      <c r="B400" s="7" t="s">
        <v>8219</v>
      </c>
      <c r="C400" s="7">
        <v>87</v>
      </c>
      <c r="E400" s="7" t="s">
        <v>8221</v>
      </c>
      <c r="F400" s="7">
        <v>1</v>
      </c>
    </row>
    <row r="401" spans="2:6">
      <c r="B401" s="9" t="s">
        <v>8219</v>
      </c>
      <c r="C401" s="9">
        <v>28</v>
      </c>
      <c r="E401" s="9" t="s">
        <v>8221</v>
      </c>
      <c r="F401" s="9">
        <v>2</v>
      </c>
    </row>
    <row r="402" spans="2:6">
      <c r="B402" s="7" t="s">
        <v>8219</v>
      </c>
      <c r="C402" s="7">
        <v>56</v>
      </c>
      <c r="E402" s="7" t="s">
        <v>8221</v>
      </c>
      <c r="F402" s="7">
        <v>14</v>
      </c>
    </row>
    <row r="403" spans="2:6">
      <c r="B403" s="9" t="s">
        <v>8219</v>
      </c>
      <c r="C403" s="9">
        <v>51</v>
      </c>
      <c r="E403" s="9" t="s">
        <v>8221</v>
      </c>
      <c r="F403" s="9">
        <v>31</v>
      </c>
    </row>
    <row r="404" spans="2:6">
      <c r="B404" s="7" t="s">
        <v>8219</v>
      </c>
      <c r="C404" s="7">
        <v>75</v>
      </c>
      <c r="E404" s="7" t="s">
        <v>8221</v>
      </c>
      <c r="F404" s="7">
        <v>16</v>
      </c>
    </row>
    <row r="405" spans="2:6">
      <c r="B405" s="9" t="s">
        <v>8219</v>
      </c>
      <c r="C405" s="9">
        <v>38</v>
      </c>
      <c r="E405" s="9" t="s">
        <v>8221</v>
      </c>
      <c r="F405" s="9">
        <v>12</v>
      </c>
    </row>
    <row r="406" spans="2:6">
      <c r="B406" s="7" t="s">
        <v>8219</v>
      </c>
      <c r="C406" s="7">
        <v>18</v>
      </c>
      <c r="E406" s="7" t="s">
        <v>8221</v>
      </c>
      <c r="F406" s="7">
        <v>96</v>
      </c>
    </row>
    <row r="407" spans="2:6">
      <c r="B407" s="9" t="s">
        <v>8219</v>
      </c>
      <c r="C407" s="9">
        <v>54</v>
      </c>
      <c r="E407" s="9" t="s">
        <v>8221</v>
      </c>
      <c r="F407" s="9">
        <v>16</v>
      </c>
    </row>
    <row r="408" spans="2:6">
      <c r="B408" s="7" t="s">
        <v>8219</v>
      </c>
      <c r="C408" s="7">
        <v>71</v>
      </c>
      <c r="E408" s="7" t="s">
        <v>8221</v>
      </c>
      <c r="F408" s="7">
        <v>5</v>
      </c>
    </row>
    <row r="409" spans="2:6">
      <c r="B409" s="9" t="s">
        <v>8219</v>
      </c>
      <c r="C409" s="9">
        <v>57</v>
      </c>
      <c r="E409" s="9" t="s">
        <v>8221</v>
      </c>
      <c r="F409" s="9">
        <v>0</v>
      </c>
    </row>
    <row r="410" spans="2:6">
      <c r="B410" s="7" t="s">
        <v>8219</v>
      </c>
      <c r="C410" s="7">
        <v>43</v>
      </c>
      <c r="E410" s="7" t="s">
        <v>8221</v>
      </c>
      <c r="F410" s="7">
        <v>8</v>
      </c>
    </row>
    <row r="411" spans="2:6">
      <c r="B411" s="9" t="s">
        <v>8219</v>
      </c>
      <c r="C411" s="9">
        <v>52</v>
      </c>
      <c r="E411" s="9" t="s">
        <v>8221</v>
      </c>
      <c r="F411" s="9">
        <v>7</v>
      </c>
    </row>
    <row r="412" spans="2:6">
      <c r="B412" s="7" t="s">
        <v>8219</v>
      </c>
      <c r="C412" s="7">
        <v>27</v>
      </c>
      <c r="E412" s="7" t="s">
        <v>8221</v>
      </c>
      <c r="F412" s="7">
        <v>24</v>
      </c>
    </row>
    <row r="413" spans="2:6">
      <c r="B413" s="9" t="s">
        <v>8219</v>
      </c>
      <c r="C413" s="9">
        <v>12</v>
      </c>
      <c r="E413" s="9" t="s">
        <v>8221</v>
      </c>
      <c r="F413" s="9">
        <v>121</v>
      </c>
    </row>
    <row r="414" spans="2:6">
      <c r="B414" s="7" t="s">
        <v>8219</v>
      </c>
      <c r="C414" s="7">
        <v>33</v>
      </c>
      <c r="E414" s="7" t="s">
        <v>8221</v>
      </c>
      <c r="F414" s="7">
        <v>196</v>
      </c>
    </row>
    <row r="415" spans="2:6">
      <c r="B415" s="9" t="s">
        <v>8219</v>
      </c>
      <c r="C415" s="9">
        <v>96</v>
      </c>
      <c r="E415" s="9" t="s">
        <v>8221</v>
      </c>
      <c r="F415" s="9">
        <v>5</v>
      </c>
    </row>
    <row r="416" spans="2:6">
      <c r="B416" s="7" t="s">
        <v>8219</v>
      </c>
      <c r="C416" s="7">
        <v>28</v>
      </c>
      <c r="E416" s="7" t="s">
        <v>8221</v>
      </c>
      <c r="F416" s="7">
        <v>73</v>
      </c>
    </row>
    <row r="417" spans="2:6">
      <c r="B417" s="9" t="s">
        <v>8219</v>
      </c>
      <c r="C417" s="9">
        <v>43</v>
      </c>
      <c r="E417" s="9" t="s">
        <v>8221</v>
      </c>
      <c r="F417" s="9">
        <v>93</v>
      </c>
    </row>
    <row r="418" spans="2:6">
      <c r="B418" s="7" t="s">
        <v>8219</v>
      </c>
      <c r="C418" s="7">
        <v>205</v>
      </c>
      <c r="E418" s="7" t="s">
        <v>8221</v>
      </c>
      <c r="F418" s="7">
        <v>17</v>
      </c>
    </row>
    <row r="419" spans="2:6">
      <c r="B419" s="9" t="s">
        <v>8219</v>
      </c>
      <c r="C419" s="9">
        <v>23</v>
      </c>
      <c r="E419" s="9" t="s">
        <v>8221</v>
      </c>
      <c r="F419" s="9">
        <v>7</v>
      </c>
    </row>
    <row r="420" spans="2:6">
      <c r="B420" s="7" t="s">
        <v>8219</v>
      </c>
      <c r="C420" s="7">
        <v>19</v>
      </c>
      <c r="E420" s="7" t="s">
        <v>8221</v>
      </c>
      <c r="F420" s="7">
        <v>17</v>
      </c>
    </row>
    <row r="421" spans="2:6">
      <c r="B421" s="9" t="s">
        <v>8219</v>
      </c>
      <c r="C421" s="9">
        <v>14</v>
      </c>
      <c r="E421" s="9" t="s">
        <v>8221</v>
      </c>
      <c r="F421" s="9">
        <v>171</v>
      </c>
    </row>
    <row r="422" spans="2:6">
      <c r="B422" s="7" t="s">
        <v>8219</v>
      </c>
      <c r="C422" s="7">
        <v>38</v>
      </c>
      <c r="E422" s="7" t="s">
        <v>8221</v>
      </c>
      <c r="F422" s="7">
        <v>188</v>
      </c>
    </row>
    <row r="423" spans="2:6">
      <c r="B423" s="9" t="s">
        <v>8219</v>
      </c>
      <c r="C423" s="9">
        <v>78</v>
      </c>
      <c r="E423" s="9" t="s">
        <v>8221</v>
      </c>
      <c r="F423" s="9">
        <v>110</v>
      </c>
    </row>
    <row r="424" spans="2:6">
      <c r="B424" s="7" t="s">
        <v>8219</v>
      </c>
      <c r="C424" s="7">
        <v>69</v>
      </c>
      <c r="E424" s="7" t="s">
        <v>8221</v>
      </c>
      <c r="F424" s="7">
        <v>37</v>
      </c>
    </row>
    <row r="425" spans="2:6">
      <c r="B425" s="9" t="s">
        <v>8219</v>
      </c>
      <c r="C425" s="9">
        <v>33</v>
      </c>
      <c r="E425" s="9" t="s">
        <v>8221</v>
      </c>
      <c r="F425" s="9">
        <v>9</v>
      </c>
    </row>
    <row r="426" spans="2:6">
      <c r="B426" s="7" t="s">
        <v>8219</v>
      </c>
      <c r="C426" s="7">
        <v>54</v>
      </c>
      <c r="E426" s="7" t="s">
        <v>8221</v>
      </c>
      <c r="F426" s="7">
        <v>29</v>
      </c>
    </row>
    <row r="427" spans="2:6">
      <c r="B427" s="9" t="s">
        <v>8219</v>
      </c>
      <c r="C427" s="9">
        <v>99</v>
      </c>
      <c r="E427" s="9" t="s">
        <v>8221</v>
      </c>
      <c r="F427" s="9">
        <v>6</v>
      </c>
    </row>
    <row r="428" spans="2:6">
      <c r="B428" s="7" t="s">
        <v>8219</v>
      </c>
      <c r="C428" s="7">
        <v>49</v>
      </c>
      <c r="E428" s="7" t="s">
        <v>8221</v>
      </c>
      <c r="F428" s="7">
        <v>30</v>
      </c>
    </row>
    <row r="429" spans="2:6">
      <c r="B429" s="9" t="s">
        <v>8219</v>
      </c>
      <c r="C429" s="9">
        <v>11</v>
      </c>
      <c r="E429" s="9" t="s">
        <v>8221</v>
      </c>
      <c r="F429" s="9">
        <v>81</v>
      </c>
    </row>
    <row r="430" spans="2:6">
      <c r="B430" s="7" t="s">
        <v>8219</v>
      </c>
      <c r="C430" s="7">
        <v>38</v>
      </c>
      <c r="E430" s="7" t="s">
        <v>8221</v>
      </c>
      <c r="F430" s="7">
        <v>4</v>
      </c>
    </row>
    <row r="431" spans="2:6">
      <c r="B431" s="9" t="s">
        <v>8219</v>
      </c>
      <c r="C431" s="9">
        <v>16</v>
      </c>
      <c r="E431" s="9" t="s">
        <v>8221</v>
      </c>
      <c r="F431" s="9">
        <v>11</v>
      </c>
    </row>
    <row r="432" spans="2:6">
      <c r="B432" s="7" t="s">
        <v>8219</v>
      </c>
      <c r="C432" s="7">
        <v>32</v>
      </c>
      <c r="E432" s="7" t="s">
        <v>8221</v>
      </c>
      <c r="F432" s="7">
        <v>14</v>
      </c>
    </row>
    <row r="433" spans="2:6">
      <c r="B433" s="9" t="s">
        <v>8219</v>
      </c>
      <c r="C433" s="9">
        <v>20</v>
      </c>
      <c r="E433" s="9" t="s">
        <v>8221</v>
      </c>
      <c r="F433" s="9">
        <v>5</v>
      </c>
    </row>
    <row r="434" spans="2:6">
      <c r="B434" s="7" t="s">
        <v>8219</v>
      </c>
      <c r="C434" s="7">
        <v>154</v>
      </c>
      <c r="E434" s="7" t="s">
        <v>8221</v>
      </c>
      <c r="F434" s="7">
        <v>45</v>
      </c>
    </row>
    <row r="435" spans="2:6">
      <c r="B435" s="9" t="s">
        <v>8219</v>
      </c>
      <c r="C435" s="9">
        <v>41</v>
      </c>
      <c r="E435" s="9" t="s">
        <v>8221</v>
      </c>
      <c r="F435" s="9">
        <v>8</v>
      </c>
    </row>
    <row r="436" spans="2:6">
      <c r="B436" s="7" t="s">
        <v>8219</v>
      </c>
      <c r="C436" s="7">
        <v>75</v>
      </c>
      <c r="E436" s="7" t="s">
        <v>8221</v>
      </c>
      <c r="F436" s="7">
        <v>3</v>
      </c>
    </row>
    <row r="437" spans="2:6">
      <c r="B437" s="9" t="s">
        <v>8219</v>
      </c>
      <c r="C437" s="9">
        <v>40</v>
      </c>
      <c r="E437" s="9" t="s">
        <v>8221</v>
      </c>
      <c r="F437" s="9">
        <v>24</v>
      </c>
    </row>
    <row r="438" spans="2:6">
      <c r="B438" s="7" t="s">
        <v>8219</v>
      </c>
      <c r="C438" s="7">
        <v>46</v>
      </c>
      <c r="E438" s="7" t="s">
        <v>8221</v>
      </c>
      <c r="F438" s="7">
        <v>18</v>
      </c>
    </row>
    <row r="439" spans="2:6">
      <c r="B439" s="9" t="s">
        <v>8219</v>
      </c>
      <c r="C439" s="9">
        <v>62</v>
      </c>
      <c r="E439" s="9" t="s">
        <v>8221</v>
      </c>
      <c r="F439" s="9">
        <v>12</v>
      </c>
    </row>
    <row r="440" spans="2:6">
      <c r="B440" s="7" t="s">
        <v>8219</v>
      </c>
      <c r="C440" s="7">
        <v>61</v>
      </c>
      <c r="E440" s="7" t="s">
        <v>8221</v>
      </c>
      <c r="F440" s="7">
        <v>123</v>
      </c>
    </row>
    <row r="441" spans="2:6">
      <c r="B441" s="9" t="s">
        <v>8219</v>
      </c>
      <c r="C441" s="9">
        <v>96</v>
      </c>
      <c r="E441" s="9" t="s">
        <v>8221</v>
      </c>
      <c r="F441" s="9">
        <v>96</v>
      </c>
    </row>
    <row r="442" spans="2:6">
      <c r="B442" s="7" t="s">
        <v>8219</v>
      </c>
      <c r="C442" s="7">
        <v>190</v>
      </c>
      <c r="E442" s="7" t="s">
        <v>8221</v>
      </c>
      <c r="F442" s="7">
        <v>31</v>
      </c>
    </row>
    <row r="443" spans="2:6">
      <c r="B443" s="9" t="s">
        <v>8219</v>
      </c>
      <c r="C443" s="9">
        <v>94</v>
      </c>
      <c r="E443" s="9" t="s">
        <v>8221</v>
      </c>
      <c r="F443" s="9">
        <v>4</v>
      </c>
    </row>
    <row r="444" spans="2:6">
      <c r="B444" s="7" t="s">
        <v>8219</v>
      </c>
      <c r="C444" s="7">
        <v>39</v>
      </c>
      <c r="E444" s="7" t="s">
        <v>8221</v>
      </c>
      <c r="F444" s="7">
        <v>3</v>
      </c>
    </row>
    <row r="445" spans="2:6">
      <c r="B445" s="9" t="s">
        <v>8219</v>
      </c>
      <c r="C445" s="9">
        <v>127</v>
      </c>
      <c r="E445" s="9" t="s">
        <v>8221</v>
      </c>
      <c r="F445" s="9">
        <v>179</v>
      </c>
    </row>
    <row r="446" spans="2:6">
      <c r="B446" s="7" t="s">
        <v>8219</v>
      </c>
      <c r="C446" s="7">
        <v>159</v>
      </c>
      <c r="E446" s="7" t="s">
        <v>8221</v>
      </c>
      <c r="F446" s="7">
        <v>3</v>
      </c>
    </row>
    <row r="447" spans="2:6">
      <c r="B447" s="9" t="s">
        <v>8219</v>
      </c>
      <c r="C447" s="9">
        <v>177</v>
      </c>
      <c r="E447" s="9" t="s">
        <v>8221</v>
      </c>
      <c r="F447" s="9">
        <v>23</v>
      </c>
    </row>
    <row r="448" spans="2:6">
      <c r="B448" s="7" t="s">
        <v>8219</v>
      </c>
      <c r="C448" s="7">
        <v>47</v>
      </c>
      <c r="E448" s="7" t="s">
        <v>8221</v>
      </c>
      <c r="F448" s="7">
        <v>23</v>
      </c>
    </row>
    <row r="449" spans="2:6">
      <c r="B449" s="9" t="s">
        <v>8219</v>
      </c>
      <c r="C449" s="9">
        <v>1</v>
      </c>
      <c r="E449" s="9" t="s">
        <v>8221</v>
      </c>
      <c r="F449" s="9">
        <v>41</v>
      </c>
    </row>
    <row r="450" spans="2:6">
      <c r="B450" s="7" t="s">
        <v>8219</v>
      </c>
      <c r="C450" s="7">
        <v>16</v>
      </c>
      <c r="E450" s="7" t="s">
        <v>8221</v>
      </c>
      <c r="F450" s="7">
        <v>0</v>
      </c>
    </row>
    <row r="451" spans="2:6">
      <c r="B451" s="9" t="s">
        <v>8219</v>
      </c>
      <c r="C451" s="9">
        <v>115</v>
      </c>
      <c r="E451" s="9" t="s">
        <v>8221</v>
      </c>
      <c r="F451" s="9">
        <v>32</v>
      </c>
    </row>
    <row r="452" spans="2:6">
      <c r="B452" s="7" t="s">
        <v>8219</v>
      </c>
      <c r="C452" s="7">
        <v>133</v>
      </c>
      <c r="E452" s="7" t="s">
        <v>8221</v>
      </c>
      <c r="F452" s="7">
        <v>2</v>
      </c>
    </row>
    <row r="453" spans="2:6">
      <c r="B453" s="9" t="s">
        <v>8219</v>
      </c>
      <c r="C453" s="9">
        <v>70</v>
      </c>
      <c r="E453" s="9" t="s">
        <v>8221</v>
      </c>
      <c r="F453" s="9">
        <v>7</v>
      </c>
    </row>
    <row r="454" spans="2:6">
      <c r="B454" s="7" t="s">
        <v>8219</v>
      </c>
      <c r="C454" s="7">
        <v>62</v>
      </c>
      <c r="E454" s="7" t="s">
        <v>8221</v>
      </c>
      <c r="F454" s="7">
        <v>4</v>
      </c>
    </row>
    <row r="455" spans="2:6">
      <c r="B455" s="9" t="s">
        <v>8219</v>
      </c>
      <c r="C455" s="9">
        <v>10</v>
      </c>
      <c r="E455" s="9" t="s">
        <v>8221</v>
      </c>
      <c r="F455" s="9">
        <v>196</v>
      </c>
    </row>
    <row r="456" spans="2:6">
      <c r="B456" s="7" t="s">
        <v>8219</v>
      </c>
      <c r="C456" s="7">
        <v>499</v>
      </c>
      <c r="E456" s="7" t="s">
        <v>8221</v>
      </c>
      <c r="F456" s="7">
        <v>11</v>
      </c>
    </row>
    <row r="457" spans="2:6">
      <c r="B457" s="9" t="s">
        <v>8219</v>
      </c>
      <c r="C457" s="9">
        <v>47</v>
      </c>
      <c r="E457" s="9" t="s">
        <v>8221</v>
      </c>
      <c r="F457" s="9">
        <v>9</v>
      </c>
    </row>
    <row r="458" spans="2:6">
      <c r="B458" s="7" t="s">
        <v>8219</v>
      </c>
      <c r="C458" s="7">
        <v>28</v>
      </c>
      <c r="E458" s="7" t="s">
        <v>8221</v>
      </c>
      <c r="F458" s="7">
        <v>5</v>
      </c>
    </row>
    <row r="459" spans="2:6">
      <c r="B459" s="9" t="s">
        <v>8219</v>
      </c>
      <c r="C459" s="9">
        <v>24</v>
      </c>
      <c r="E459" s="9" t="s">
        <v>8221</v>
      </c>
      <c r="F459" s="9">
        <v>8</v>
      </c>
    </row>
    <row r="460" spans="2:6">
      <c r="B460" s="7" t="s">
        <v>8219</v>
      </c>
      <c r="C460" s="7">
        <v>76</v>
      </c>
      <c r="E460" s="7" t="s">
        <v>8221</v>
      </c>
      <c r="F460" s="7">
        <v>229</v>
      </c>
    </row>
    <row r="461" spans="2:6">
      <c r="B461" s="9" t="s">
        <v>8219</v>
      </c>
      <c r="C461" s="9">
        <v>98</v>
      </c>
      <c r="E461" s="9" t="s">
        <v>8221</v>
      </c>
      <c r="F461" s="9">
        <v>40</v>
      </c>
    </row>
    <row r="462" spans="2:6">
      <c r="B462" s="7" t="s">
        <v>8219</v>
      </c>
      <c r="C462" s="7">
        <v>30</v>
      </c>
      <c r="E462" s="7" t="s">
        <v>8221</v>
      </c>
      <c r="F462" s="7">
        <v>123</v>
      </c>
    </row>
    <row r="463" spans="2:6">
      <c r="B463" s="9" t="s">
        <v>8219</v>
      </c>
      <c r="C463" s="9">
        <v>478</v>
      </c>
      <c r="E463" s="9" t="s">
        <v>8221</v>
      </c>
      <c r="F463" s="9">
        <v>5</v>
      </c>
    </row>
    <row r="464" spans="2:6">
      <c r="B464" s="7" t="s">
        <v>8219</v>
      </c>
      <c r="C464" s="7">
        <v>74</v>
      </c>
      <c r="E464" s="7" t="s">
        <v>8221</v>
      </c>
      <c r="F464" s="7">
        <v>148</v>
      </c>
    </row>
    <row r="465" spans="2:6">
      <c r="B465" s="9" t="s">
        <v>8219</v>
      </c>
      <c r="C465" s="9">
        <v>131</v>
      </c>
      <c r="E465" s="9" t="s">
        <v>8221</v>
      </c>
      <c r="F465" s="9">
        <v>10</v>
      </c>
    </row>
    <row r="466" spans="2:6">
      <c r="B466" s="7" t="s">
        <v>8219</v>
      </c>
      <c r="C466" s="7">
        <v>61</v>
      </c>
      <c r="E466" s="7" t="s">
        <v>8221</v>
      </c>
      <c r="F466" s="7">
        <v>4</v>
      </c>
    </row>
    <row r="467" spans="2:6">
      <c r="B467" s="9" t="s">
        <v>8219</v>
      </c>
      <c r="C467" s="9">
        <v>1071</v>
      </c>
      <c r="E467" s="9" t="s">
        <v>8221</v>
      </c>
      <c r="F467" s="9">
        <v>21</v>
      </c>
    </row>
    <row r="468" spans="2:6">
      <c r="B468" s="7" t="s">
        <v>8219</v>
      </c>
      <c r="C468" s="7">
        <v>122</v>
      </c>
      <c r="E468" s="7" t="s">
        <v>8221</v>
      </c>
      <c r="F468" s="7">
        <v>2</v>
      </c>
    </row>
    <row r="469" spans="2:6">
      <c r="B469" s="9" t="s">
        <v>8219</v>
      </c>
      <c r="C469" s="9">
        <v>111</v>
      </c>
      <c r="E469" s="9" t="s">
        <v>8221</v>
      </c>
      <c r="F469" s="9">
        <v>0</v>
      </c>
    </row>
    <row r="470" spans="2:6">
      <c r="B470" s="7" t="s">
        <v>8219</v>
      </c>
      <c r="C470" s="7">
        <v>255</v>
      </c>
      <c r="E470" s="7" t="s">
        <v>8221</v>
      </c>
      <c r="F470" s="7">
        <v>4</v>
      </c>
    </row>
    <row r="471" spans="2:6">
      <c r="B471" s="9" t="s">
        <v>8219</v>
      </c>
      <c r="C471" s="9">
        <v>141</v>
      </c>
      <c r="E471" s="9" t="s">
        <v>8221</v>
      </c>
      <c r="F471" s="9">
        <v>1</v>
      </c>
    </row>
    <row r="472" spans="2:6">
      <c r="B472" s="7" t="s">
        <v>8219</v>
      </c>
      <c r="C472" s="7">
        <v>159</v>
      </c>
      <c r="E472" s="7" t="s">
        <v>8221</v>
      </c>
      <c r="F472" s="7">
        <v>30</v>
      </c>
    </row>
    <row r="473" spans="2:6">
      <c r="B473" s="9" t="s">
        <v>8219</v>
      </c>
      <c r="C473" s="9">
        <v>99</v>
      </c>
      <c r="E473" s="9" t="s">
        <v>8221</v>
      </c>
      <c r="F473" s="9">
        <v>3</v>
      </c>
    </row>
    <row r="474" spans="2:6">
      <c r="B474" s="7" t="s">
        <v>8219</v>
      </c>
      <c r="C474" s="7">
        <v>96</v>
      </c>
      <c r="E474" s="7" t="s">
        <v>8221</v>
      </c>
      <c r="F474" s="7">
        <v>975</v>
      </c>
    </row>
    <row r="475" spans="2:6">
      <c r="B475" s="9" t="s">
        <v>8219</v>
      </c>
      <c r="C475" s="9">
        <v>27</v>
      </c>
      <c r="E475" s="9" t="s">
        <v>8221</v>
      </c>
      <c r="F475" s="9">
        <v>167</v>
      </c>
    </row>
    <row r="476" spans="2:6">
      <c r="B476" s="7" t="s">
        <v>8219</v>
      </c>
      <c r="C476" s="7">
        <v>166</v>
      </c>
      <c r="E476" s="7" t="s">
        <v>8221</v>
      </c>
      <c r="F476" s="7">
        <v>5</v>
      </c>
    </row>
    <row r="477" spans="2:6">
      <c r="B477" s="9" t="s">
        <v>8219</v>
      </c>
      <c r="C477" s="9">
        <v>76</v>
      </c>
      <c r="E477" s="9" t="s">
        <v>8221</v>
      </c>
      <c r="F477" s="9">
        <v>18</v>
      </c>
    </row>
    <row r="478" spans="2:6">
      <c r="B478" s="7" t="s">
        <v>8219</v>
      </c>
      <c r="C478" s="7">
        <v>211</v>
      </c>
      <c r="E478" s="7" t="s">
        <v>8221</v>
      </c>
      <c r="F478" s="7">
        <v>98</v>
      </c>
    </row>
    <row r="479" spans="2:6">
      <c r="B479" s="9" t="s">
        <v>8219</v>
      </c>
      <c r="C479" s="9">
        <v>21</v>
      </c>
      <c r="E479" s="9" t="s">
        <v>8221</v>
      </c>
      <c r="F479" s="9">
        <v>4</v>
      </c>
    </row>
    <row r="480" spans="2:6">
      <c r="B480" s="7" t="s">
        <v>8219</v>
      </c>
      <c r="C480" s="7">
        <v>61</v>
      </c>
      <c r="E480" s="7" t="s">
        <v>8221</v>
      </c>
      <c r="F480" s="7">
        <v>3</v>
      </c>
    </row>
    <row r="481" spans="2:6">
      <c r="B481" s="9" t="s">
        <v>8219</v>
      </c>
      <c r="C481" s="9">
        <v>30</v>
      </c>
      <c r="E481" s="9" t="s">
        <v>8221</v>
      </c>
      <c r="F481" s="9">
        <v>1</v>
      </c>
    </row>
    <row r="482" spans="2:6">
      <c r="B482" s="7" t="s">
        <v>8219</v>
      </c>
      <c r="C482" s="7">
        <v>375</v>
      </c>
      <c r="E482" s="7" t="s">
        <v>8221</v>
      </c>
      <c r="F482" s="7">
        <v>0</v>
      </c>
    </row>
    <row r="483" spans="2:6">
      <c r="B483" s="9" t="s">
        <v>8219</v>
      </c>
      <c r="C483" s="9">
        <v>111</v>
      </c>
      <c r="E483" s="9" t="s">
        <v>8221</v>
      </c>
      <c r="F483" s="9">
        <v>9</v>
      </c>
    </row>
    <row r="484" spans="2:6">
      <c r="B484" s="7" t="s">
        <v>8219</v>
      </c>
      <c r="C484" s="7">
        <v>123</v>
      </c>
      <c r="E484" s="7" t="s">
        <v>8221</v>
      </c>
      <c r="F484" s="7">
        <v>2</v>
      </c>
    </row>
    <row r="485" spans="2:6">
      <c r="B485" s="9" t="s">
        <v>8219</v>
      </c>
      <c r="C485" s="9">
        <v>70</v>
      </c>
      <c r="E485" s="9" t="s">
        <v>8221</v>
      </c>
      <c r="F485" s="9">
        <v>0</v>
      </c>
    </row>
    <row r="486" spans="2:6">
      <c r="B486" s="7" t="s">
        <v>8219</v>
      </c>
      <c r="C486" s="7">
        <v>85</v>
      </c>
      <c r="E486" s="7" t="s">
        <v>8221</v>
      </c>
      <c r="F486" s="7">
        <v>147</v>
      </c>
    </row>
    <row r="487" spans="2:6">
      <c r="B487" s="9" t="s">
        <v>8219</v>
      </c>
      <c r="C487" s="9">
        <v>86</v>
      </c>
      <c r="E487" s="9" t="s">
        <v>8221</v>
      </c>
      <c r="F487" s="9">
        <v>49</v>
      </c>
    </row>
    <row r="488" spans="2:6">
      <c r="B488" s="7" t="s">
        <v>8219</v>
      </c>
      <c r="C488" s="7">
        <v>13</v>
      </c>
      <c r="E488" s="7" t="s">
        <v>8221</v>
      </c>
      <c r="F488" s="7">
        <v>1</v>
      </c>
    </row>
    <row r="489" spans="2:6">
      <c r="B489" s="9" t="s">
        <v>8219</v>
      </c>
      <c r="C489" s="9">
        <v>33</v>
      </c>
      <c r="E489" s="9" t="s">
        <v>8221</v>
      </c>
      <c r="F489" s="9">
        <v>2</v>
      </c>
    </row>
    <row r="490" spans="2:6">
      <c r="B490" s="7" t="s">
        <v>8219</v>
      </c>
      <c r="C490" s="7">
        <v>15</v>
      </c>
      <c r="E490" s="7" t="s">
        <v>8221</v>
      </c>
      <c r="F490" s="7">
        <v>7</v>
      </c>
    </row>
    <row r="491" spans="2:6">
      <c r="B491" s="9" t="s">
        <v>8219</v>
      </c>
      <c r="C491" s="9">
        <v>273</v>
      </c>
      <c r="E491" s="9" t="s">
        <v>8221</v>
      </c>
      <c r="F491" s="9">
        <v>4</v>
      </c>
    </row>
    <row r="492" spans="2:6">
      <c r="B492" s="7" t="s">
        <v>8219</v>
      </c>
      <c r="C492" s="7">
        <v>714</v>
      </c>
      <c r="E492" s="7" t="s">
        <v>8221</v>
      </c>
      <c r="F492" s="7">
        <v>27</v>
      </c>
    </row>
    <row r="493" spans="2:6">
      <c r="B493" s="9" t="s">
        <v>8219</v>
      </c>
      <c r="C493" s="9">
        <v>170</v>
      </c>
      <c r="E493" s="9" t="s">
        <v>8221</v>
      </c>
      <c r="F493" s="9">
        <v>94</v>
      </c>
    </row>
    <row r="494" spans="2:6">
      <c r="B494" s="7" t="s">
        <v>8219</v>
      </c>
      <c r="C494" s="7">
        <v>512</v>
      </c>
      <c r="E494" s="7" t="s">
        <v>8221</v>
      </c>
      <c r="F494" s="7">
        <v>29</v>
      </c>
    </row>
    <row r="495" spans="2:6">
      <c r="B495" s="9" t="s">
        <v>8219</v>
      </c>
      <c r="C495" s="9">
        <v>314</v>
      </c>
      <c r="E495" s="9" t="s">
        <v>8221</v>
      </c>
      <c r="F495" s="9">
        <v>7</v>
      </c>
    </row>
    <row r="496" spans="2:6">
      <c r="B496" s="7" t="s">
        <v>8219</v>
      </c>
      <c r="C496" s="7">
        <v>167</v>
      </c>
      <c r="E496" s="7" t="s">
        <v>8221</v>
      </c>
      <c r="F496" s="7">
        <v>22</v>
      </c>
    </row>
    <row r="497" spans="2:6">
      <c r="B497" s="9" t="s">
        <v>8219</v>
      </c>
      <c r="C497" s="9">
        <v>9</v>
      </c>
      <c r="E497" s="9" t="s">
        <v>8221</v>
      </c>
      <c r="F497" s="9">
        <v>1</v>
      </c>
    </row>
    <row r="498" spans="2:6">
      <c r="B498" s="7" t="s">
        <v>8219</v>
      </c>
      <c r="C498" s="7">
        <v>103</v>
      </c>
      <c r="E498" s="7" t="s">
        <v>8221</v>
      </c>
      <c r="F498" s="7">
        <v>10</v>
      </c>
    </row>
    <row r="499" spans="2:6">
      <c r="B499" s="9" t="s">
        <v>8219</v>
      </c>
      <c r="C499" s="9">
        <v>111</v>
      </c>
      <c r="E499" s="9" t="s">
        <v>8221</v>
      </c>
      <c r="F499" s="9">
        <v>6</v>
      </c>
    </row>
    <row r="500" spans="2:6">
      <c r="B500" s="7" t="s">
        <v>8219</v>
      </c>
      <c r="C500" s="7">
        <v>271</v>
      </c>
      <c r="E500" s="7" t="s">
        <v>8221</v>
      </c>
      <c r="F500" s="7">
        <v>24</v>
      </c>
    </row>
    <row r="501" spans="2:6">
      <c r="B501" s="9" t="s">
        <v>8219</v>
      </c>
      <c r="C501" s="9">
        <v>101</v>
      </c>
      <c r="E501" s="9" t="s">
        <v>8221</v>
      </c>
      <c r="F501" s="9">
        <v>15</v>
      </c>
    </row>
    <row r="502" spans="2:6">
      <c r="B502" s="7" t="s">
        <v>8219</v>
      </c>
      <c r="C502" s="7">
        <v>57</v>
      </c>
      <c r="E502" s="7" t="s">
        <v>8221</v>
      </c>
      <c r="F502" s="7">
        <v>37</v>
      </c>
    </row>
    <row r="503" spans="2:6">
      <c r="B503" s="9" t="s">
        <v>8219</v>
      </c>
      <c r="C503" s="9">
        <v>62</v>
      </c>
      <c r="E503" s="9" t="s">
        <v>8221</v>
      </c>
      <c r="F503" s="9">
        <v>20</v>
      </c>
    </row>
    <row r="504" spans="2:6">
      <c r="B504" s="7" t="s">
        <v>8219</v>
      </c>
      <c r="C504" s="7">
        <v>32</v>
      </c>
      <c r="E504" s="7" t="s">
        <v>8221</v>
      </c>
      <c r="F504" s="7">
        <v>7</v>
      </c>
    </row>
    <row r="505" spans="2:6">
      <c r="B505" s="9" t="s">
        <v>8219</v>
      </c>
      <c r="C505" s="9">
        <v>141</v>
      </c>
      <c r="E505" s="9" t="s">
        <v>8221</v>
      </c>
      <c r="F505" s="9">
        <v>0</v>
      </c>
    </row>
    <row r="506" spans="2:6">
      <c r="B506" s="7" t="s">
        <v>8219</v>
      </c>
      <c r="C506" s="7">
        <v>75</v>
      </c>
      <c r="E506" s="7" t="s">
        <v>8221</v>
      </c>
      <c r="F506" s="7">
        <v>21</v>
      </c>
    </row>
    <row r="507" spans="2:6">
      <c r="B507" s="9" t="s">
        <v>8219</v>
      </c>
      <c r="C507" s="9">
        <v>46</v>
      </c>
      <c r="E507" s="9" t="s">
        <v>8221</v>
      </c>
      <c r="F507" s="9">
        <v>3</v>
      </c>
    </row>
    <row r="508" spans="2:6">
      <c r="B508" s="7" t="s">
        <v>8219</v>
      </c>
      <c r="C508" s="7">
        <v>103</v>
      </c>
      <c r="E508" s="7" t="s">
        <v>8221</v>
      </c>
      <c r="F508" s="7">
        <v>11</v>
      </c>
    </row>
    <row r="509" spans="2:6">
      <c r="B509" s="9" t="s">
        <v>8219</v>
      </c>
      <c r="C509" s="9">
        <v>6</v>
      </c>
      <c r="E509" s="9" t="s">
        <v>8221</v>
      </c>
      <c r="F509" s="9">
        <v>1</v>
      </c>
    </row>
    <row r="510" spans="2:6">
      <c r="B510" s="7" t="s">
        <v>8219</v>
      </c>
      <c r="C510" s="7">
        <v>83</v>
      </c>
      <c r="E510" s="7" t="s">
        <v>8221</v>
      </c>
      <c r="F510" s="7">
        <v>312</v>
      </c>
    </row>
    <row r="511" spans="2:6">
      <c r="B511" s="9" t="s">
        <v>8219</v>
      </c>
      <c r="C511" s="9">
        <v>108</v>
      </c>
      <c r="E511" s="9" t="s">
        <v>8221</v>
      </c>
      <c r="F511" s="9">
        <v>1</v>
      </c>
    </row>
    <row r="512" spans="2:6">
      <c r="B512" s="7" t="s">
        <v>8219</v>
      </c>
      <c r="C512" s="7">
        <v>25</v>
      </c>
      <c r="E512" s="7" t="s">
        <v>8221</v>
      </c>
      <c r="F512" s="7">
        <v>3</v>
      </c>
    </row>
    <row r="513" spans="2:6">
      <c r="B513" s="9" t="s">
        <v>8219</v>
      </c>
      <c r="C513" s="9">
        <v>549</v>
      </c>
      <c r="E513" s="9" t="s">
        <v>8221</v>
      </c>
      <c r="F513" s="9">
        <v>4</v>
      </c>
    </row>
    <row r="514" spans="2:6">
      <c r="B514" s="7" t="s">
        <v>8219</v>
      </c>
      <c r="C514" s="7">
        <v>222</v>
      </c>
      <c r="E514" s="7" t="s">
        <v>8221</v>
      </c>
      <c r="F514" s="7">
        <v>10</v>
      </c>
    </row>
    <row r="515" spans="2:6">
      <c r="B515" s="9" t="s">
        <v>8219</v>
      </c>
      <c r="C515" s="9">
        <v>183</v>
      </c>
      <c r="E515" s="9" t="s">
        <v>8221</v>
      </c>
      <c r="F515" s="9">
        <v>8</v>
      </c>
    </row>
    <row r="516" spans="2:6">
      <c r="B516" s="7" t="s">
        <v>8219</v>
      </c>
      <c r="C516" s="7">
        <v>89</v>
      </c>
      <c r="E516" s="7" t="s">
        <v>8221</v>
      </c>
      <c r="F516" s="7">
        <v>3</v>
      </c>
    </row>
    <row r="517" spans="2:6">
      <c r="B517" s="9" t="s">
        <v>8219</v>
      </c>
      <c r="C517" s="9">
        <v>253</v>
      </c>
      <c r="E517" s="9" t="s">
        <v>8221</v>
      </c>
      <c r="F517" s="9">
        <v>1</v>
      </c>
    </row>
    <row r="518" spans="2:6">
      <c r="B518" s="7" t="s">
        <v>8219</v>
      </c>
      <c r="C518" s="7">
        <v>140</v>
      </c>
      <c r="E518" s="7" t="s">
        <v>8221</v>
      </c>
      <c r="F518" s="7">
        <v>0</v>
      </c>
    </row>
    <row r="519" spans="2:6">
      <c r="B519" s="9" t="s">
        <v>8219</v>
      </c>
      <c r="C519" s="9">
        <v>103</v>
      </c>
      <c r="E519" s="9" t="s">
        <v>8221</v>
      </c>
      <c r="F519" s="9">
        <v>5</v>
      </c>
    </row>
    <row r="520" spans="2:6">
      <c r="B520" s="7" t="s">
        <v>8219</v>
      </c>
      <c r="C520" s="7">
        <v>138</v>
      </c>
      <c r="E520" s="7" t="s">
        <v>8221</v>
      </c>
      <c r="F520" s="7">
        <v>0</v>
      </c>
    </row>
    <row r="521" spans="2:6">
      <c r="B521" s="9" t="s">
        <v>8219</v>
      </c>
      <c r="C521" s="9">
        <v>191</v>
      </c>
      <c r="E521" s="9" t="s">
        <v>8221</v>
      </c>
      <c r="F521" s="9">
        <v>3</v>
      </c>
    </row>
    <row r="522" spans="2:6">
      <c r="B522" s="7" t="s">
        <v>8219</v>
      </c>
      <c r="C522" s="7">
        <v>45</v>
      </c>
      <c r="E522" s="7" t="s">
        <v>8221</v>
      </c>
      <c r="F522" s="7">
        <v>7</v>
      </c>
    </row>
    <row r="523" spans="2:6">
      <c r="B523" s="9" t="s">
        <v>8219</v>
      </c>
      <c r="C523" s="9">
        <v>17</v>
      </c>
      <c r="E523" s="9" t="s">
        <v>8221</v>
      </c>
      <c r="F523" s="9">
        <v>0</v>
      </c>
    </row>
    <row r="524" spans="2:6">
      <c r="B524" s="7" t="s">
        <v>8219</v>
      </c>
      <c r="C524" s="7">
        <v>31</v>
      </c>
      <c r="E524" s="7" t="s">
        <v>8221</v>
      </c>
      <c r="F524" s="7">
        <v>2</v>
      </c>
    </row>
    <row r="525" spans="2:6">
      <c r="B525" s="9" t="s">
        <v>8219</v>
      </c>
      <c r="C525" s="9">
        <v>50</v>
      </c>
      <c r="E525" s="9" t="s">
        <v>8221</v>
      </c>
      <c r="F525" s="9">
        <v>23</v>
      </c>
    </row>
    <row r="526" spans="2:6">
      <c r="B526" s="7" t="s">
        <v>8219</v>
      </c>
      <c r="C526" s="7">
        <v>59</v>
      </c>
      <c r="E526" s="7" t="s">
        <v>8221</v>
      </c>
      <c r="F526" s="7">
        <v>1</v>
      </c>
    </row>
    <row r="527" spans="2:6">
      <c r="B527" s="9" t="s">
        <v>8219</v>
      </c>
      <c r="C527" s="9">
        <v>81</v>
      </c>
      <c r="E527" s="9" t="s">
        <v>8221</v>
      </c>
      <c r="F527" s="9">
        <v>2</v>
      </c>
    </row>
    <row r="528" spans="2:6">
      <c r="B528" s="7" t="s">
        <v>8219</v>
      </c>
      <c r="C528" s="7">
        <v>508</v>
      </c>
      <c r="E528" s="7" t="s">
        <v>8221</v>
      </c>
      <c r="F528" s="7">
        <v>3</v>
      </c>
    </row>
    <row r="529" spans="2:6">
      <c r="B529" s="9" t="s">
        <v>8219</v>
      </c>
      <c r="C529" s="9">
        <v>74</v>
      </c>
      <c r="E529" s="9" t="s">
        <v>8221</v>
      </c>
      <c r="F529" s="9">
        <v>0</v>
      </c>
    </row>
    <row r="530" spans="2:6">
      <c r="B530" s="7" t="s">
        <v>8219</v>
      </c>
      <c r="C530" s="7">
        <v>141</v>
      </c>
      <c r="E530" s="7" t="s">
        <v>8221</v>
      </c>
      <c r="F530" s="7">
        <v>13</v>
      </c>
    </row>
    <row r="531" spans="2:6">
      <c r="B531" s="9" t="s">
        <v>8219</v>
      </c>
      <c r="C531" s="9">
        <v>711</v>
      </c>
      <c r="E531" s="9" t="s">
        <v>8221</v>
      </c>
      <c r="F531" s="9">
        <v>1</v>
      </c>
    </row>
    <row r="532" spans="2:6">
      <c r="B532" s="7" t="s">
        <v>8219</v>
      </c>
      <c r="C532" s="7">
        <v>141</v>
      </c>
      <c r="E532" s="7" t="s">
        <v>8221</v>
      </c>
      <c r="F532" s="7">
        <v>1</v>
      </c>
    </row>
    <row r="533" spans="2:6">
      <c r="B533" s="9" t="s">
        <v>8219</v>
      </c>
      <c r="C533" s="9">
        <v>109</v>
      </c>
      <c r="E533" s="9" t="s">
        <v>8221</v>
      </c>
      <c r="F533" s="9">
        <v>1</v>
      </c>
    </row>
    <row r="534" spans="2:6">
      <c r="B534" s="7" t="s">
        <v>8219</v>
      </c>
      <c r="C534" s="7">
        <v>361</v>
      </c>
      <c r="E534" s="7" t="s">
        <v>8221</v>
      </c>
      <c r="F534" s="7">
        <v>6</v>
      </c>
    </row>
    <row r="535" spans="2:6">
      <c r="B535" s="9" t="s">
        <v>8219</v>
      </c>
      <c r="C535" s="9">
        <v>176</v>
      </c>
      <c r="E535" s="9" t="s">
        <v>8221</v>
      </c>
      <c r="F535" s="9">
        <v>39</v>
      </c>
    </row>
    <row r="536" spans="2:6">
      <c r="B536" s="7" t="s">
        <v>8219</v>
      </c>
      <c r="C536" s="7">
        <v>670</v>
      </c>
      <c r="E536" s="7" t="s">
        <v>8221</v>
      </c>
      <c r="F536" s="7">
        <v>4</v>
      </c>
    </row>
    <row r="537" spans="2:6">
      <c r="B537" s="9" t="s">
        <v>8219</v>
      </c>
      <c r="C537" s="9">
        <v>96</v>
      </c>
      <c r="E537" s="9" t="s">
        <v>8221</v>
      </c>
      <c r="F537" s="9">
        <v>1</v>
      </c>
    </row>
    <row r="538" spans="2:6">
      <c r="B538" s="7" t="s">
        <v>8219</v>
      </c>
      <c r="C538" s="7">
        <v>74</v>
      </c>
      <c r="E538" s="7" t="s">
        <v>8221</v>
      </c>
      <c r="F538" s="7">
        <v>0</v>
      </c>
    </row>
    <row r="539" spans="2:6">
      <c r="B539" s="9" t="s">
        <v>8219</v>
      </c>
      <c r="C539" s="9">
        <v>52</v>
      </c>
      <c r="E539" s="9" t="s">
        <v>8221</v>
      </c>
      <c r="F539" s="9">
        <v>0</v>
      </c>
    </row>
    <row r="540" spans="2:6">
      <c r="B540" s="7" t="s">
        <v>8219</v>
      </c>
      <c r="C540" s="7">
        <v>105</v>
      </c>
      <c r="E540" s="7" t="s">
        <v>8221</v>
      </c>
      <c r="F540" s="7">
        <v>0</v>
      </c>
    </row>
    <row r="541" spans="2:6">
      <c r="B541" s="9" t="s">
        <v>8219</v>
      </c>
      <c r="C541" s="9">
        <v>41</v>
      </c>
      <c r="E541" s="9" t="s">
        <v>8221</v>
      </c>
      <c r="F541" s="9">
        <v>8</v>
      </c>
    </row>
    <row r="542" spans="2:6">
      <c r="B542" s="7" t="s">
        <v>8219</v>
      </c>
      <c r="C542" s="7">
        <v>34</v>
      </c>
      <c r="E542" s="7" t="s">
        <v>8221</v>
      </c>
      <c r="F542" s="7">
        <v>0</v>
      </c>
    </row>
    <row r="543" spans="2:6">
      <c r="B543" s="9" t="s">
        <v>8219</v>
      </c>
      <c r="C543" s="9">
        <v>66</v>
      </c>
      <c r="E543" s="9" t="s">
        <v>8221</v>
      </c>
      <c r="F543" s="9">
        <v>1</v>
      </c>
    </row>
    <row r="544" spans="2:6">
      <c r="B544" s="7" t="s">
        <v>8219</v>
      </c>
      <c r="C544" s="7">
        <v>50</v>
      </c>
      <c r="E544" s="7" t="s">
        <v>8221</v>
      </c>
      <c r="F544" s="7">
        <v>12</v>
      </c>
    </row>
    <row r="545" spans="2:6">
      <c r="B545" s="9" t="s">
        <v>8219</v>
      </c>
      <c r="C545" s="9">
        <v>159</v>
      </c>
      <c r="E545" s="9" t="s">
        <v>8221</v>
      </c>
      <c r="F545" s="9">
        <v>0</v>
      </c>
    </row>
    <row r="546" spans="2:6">
      <c r="B546" s="7" t="s">
        <v>8219</v>
      </c>
      <c r="C546" s="7">
        <v>182</v>
      </c>
      <c r="E546" s="7" t="s">
        <v>8221</v>
      </c>
      <c r="F546" s="7">
        <v>3</v>
      </c>
    </row>
    <row r="547" spans="2:6">
      <c r="B547" s="9" t="s">
        <v>8219</v>
      </c>
      <c r="C547" s="9">
        <v>206</v>
      </c>
      <c r="E547" s="9" t="s">
        <v>8221</v>
      </c>
      <c r="F547" s="9">
        <v>2</v>
      </c>
    </row>
    <row r="548" spans="2:6">
      <c r="B548" s="7" t="s">
        <v>8219</v>
      </c>
      <c r="C548" s="7">
        <v>169</v>
      </c>
      <c r="E548" s="7" t="s">
        <v>8221</v>
      </c>
      <c r="F548" s="7">
        <v>6</v>
      </c>
    </row>
    <row r="549" spans="2:6">
      <c r="B549" s="9" t="s">
        <v>8219</v>
      </c>
      <c r="C549" s="9">
        <v>31</v>
      </c>
      <c r="E549" s="9" t="s">
        <v>8221</v>
      </c>
      <c r="F549" s="9">
        <v>0</v>
      </c>
    </row>
    <row r="550" spans="2:6">
      <c r="B550" s="7" t="s">
        <v>8219</v>
      </c>
      <c r="C550" s="7">
        <v>28</v>
      </c>
      <c r="E550" s="7" t="s">
        <v>8221</v>
      </c>
      <c r="F550" s="7">
        <v>15</v>
      </c>
    </row>
    <row r="551" spans="2:6">
      <c r="B551" s="9" t="s">
        <v>8219</v>
      </c>
      <c r="C551" s="9">
        <v>54</v>
      </c>
      <c r="E551" s="9" t="s">
        <v>8221</v>
      </c>
      <c r="F551" s="9">
        <v>1</v>
      </c>
    </row>
    <row r="552" spans="2:6">
      <c r="B552" s="7" t="s">
        <v>8219</v>
      </c>
      <c r="C552" s="7">
        <v>467</v>
      </c>
      <c r="E552" s="7" t="s">
        <v>8221</v>
      </c>
      <c r="F552" s="7">
        <v>3</v>
      </c>
    </row>
    <row r="553" spans="2:6">
      <c r="B553" s="9" t="s">
        <v>8219</v>
      </c>
      <c r="C553" s="9">
        <v>389</v>
      </c>
      <c r="E553" s="9" t="s">
        <v>8221</v>
      </c>
      <c r="F553" s="9">
        <v>8</v>
      </c>
    </row>
    <row r="554" spans="2:6">
      <c r="B554" s="7" t="s">
        <v>8219</v>
      </c>
      <c r="C554" s="7">
        <v>68</v>
      </c>
      <c r="E554" s="7" t="s">
        <v>8221</v>
      </c>
      <c r="F554" s="7">
        <v>0</v>
      </c>
    </row>
    <row r="555" spans="2:6">
      <c r="B555" s="9" t="s">
        <v>8219</v>
      </c>
      <c r="C555" s="9">
        <v>413</v>
      </c>
      <c r="E555" s="9" t="s">
        <v>8221</v>
      </c>
      <c r="F555" s="9">
        <v>3</v>
      </c>
    </row>
    <row r="556" spans="2:6">
      <c r="B556" s="7" t="s">
        <v>8219</v>
      </c>
      <c r="C556" s="7">
        <v>190</v>
      </c>
      <c r="E556" s="7" t="s">
        <v>8221</v>
      </c>
      <c r="F556" s="7">
        <v>3</v>
      </c>
    </row>
    <row r="557" spans="2:6">
      <c r="B557" s="9" t="s">
        <v>8219</v>
      </c>
      <c r="C557" s="9">
        <v>189</v>
      </c>
      <c r="E557" s="9" t="s">
        <v>8221</v>
      </c>
      <c r="F557" s="9">
        <v>0</v>
      </c>
    </row>
    <row r="558" spans="2:6">
      <c r="B558" s="7" t="s">
        <v>8219</v>
      </c>
      <c r="C558" s="7">
        <v>130</v>
      </c>
      <c r="E558" s="7" t="s">
        <v>8221</v>
      </c>
      <c r="F558" s="7">
        <v>19</v>
      </c>
    </row>
    <row r="559" spans="2:6">
      <c r="B559" s="9" t="s">
        <v>8219</v>
      </c>
      <c r="C559" s="9">
        <v>74</v>
      </c>
      <c r="E559" s="9" t="s">
        <v>8221</v>
      </c>
      <c r="F559" s="9">
        <v>0</v>
      </c>
    </row>
    <row r="560" spans="2:6">
      <c r="B560" s="7" t="s">
        <v>8219</v>
      </c>
      <c r="C560" s="7">
        <v>274</v>
      </c>
      <c r="E560" s="7" t="s">
        <v>8221</v>
      </c>
      <c r="F560" s="7">
        <v>2</v>
      </c>
    </row>
    <row r="561" spans="2:6">
      <c r="B561" s="9" t="s">
        <v>8219</v>
      </c>
      <c r="C561" s="9">
        <v>22</v>
      </c>
      <c r="E561" s="9" t="s">
        <v>8221</v>
      </c>
      <c r="F561" s="9">
        <v>0</v>
      </c>
    </row>
    <row r="562" spans="2:6">
      <c r="B562" s="7" t="s">
        <v>8219</v>
      </c>
      <c r="C562" s="7">
        <v>31</v>
      </c>
      <c r="E562" s="7" t="s">
        <v>8221</v>
      </c>
      <c r="F562" s="7">
        <v>0</v>
      </c>
    </row>
    <row r="563" spans="2:6">
      <c r="B563" s="9" t="s">
        <v>8219</v>
      </c>
      <c r="C563" s="9">
        <v>63</v>
      </c>
      <c r="E563" s="9" t="s">
        <v>8221</v>
      </c>
      <c r="F563" s="9">
        <v>25</v>
      </c>
    </row>
    <row r="564" spans="2:6">
      <c r="B564" s="7" t="s">
        <v>8219</v>
      </c>
      <c r="C564" s="7">
        <v>20</v>
      </c>
      <c r="E564" s="7" t="s">
        <v>8221</v>
      </c>
      <c r="F564" s="7">
        <v>8</v>
      </c>
    </row>
    <row r="565" spans="2:6">
      <c r="B565" s="9" t="s">
        <v>8219</v>
      </c>
      <c r="C565" s="9">
        <v>25</v>
      </c>
      <c r="E565" s="9" t="s">
        <v>8221</v>
      </c>
      <c r="F565" s="9">
        <v>16</v>
      </c>
    </row>
    <row r="566" spans="2:6">
      <c r="B566" s="7" t="s">
        <v>8219</v>
      </c>
      <c r="C566" s="7">
        <v>61</v>
      </c>
      <c r="E566" s="7" t="s">
        <v>8221</v>
      </c>
      <c r="F566" s="7">
        <v>3</v>
      </c>
    </row>
    <row r="567" spans="2:6">
      <c r="B567" s="9" t="s">
        <v>8219</v>
      </c>
      <c r="C567" s="9">
        <v>52</v>
      </c>
      <c r="E567" s="9" t="s">
        <v>8221</v>
      </c>
      <c r="F567" s="9">
        <v>3</v>
      </c>
    </row>
    <row r="568" spans="2:6">
      <c r="B568" s="7" t="s">
        <v>8219</v>
      </c>
      <c r="C568" s="7">
        <v>86</v>
      </c>
      <c r="E568" s="7" t="s">
        <v>8221</v>
      </c>
      <c r="F568" s="7">
        <v>2</v>
      </c>
    </row>
    <row r="569" spans="2:6">
      <c r="B569" s="9" t="s">
        <v>8219</v>
      </c>
      <c r="C569" s="9">
        <v>42</v>
      </c>
      <c r="E569" s="9" t="s">
        <v>8221</v>
      </c>
      <c r="F569" s="9">
        <v>1</v>
      </c>
    </row>
    <row r="570" spans="2:6">
      <c r="B570" s="7" t="s">
        <v>8219</v>
      </c>
      <c r="C570" s="7">
        <v>52</v>
      </c>
      <c r="E570" s="7" t="s">
        <v>8221</v>
      </c>
      <c r="F570" s="7">
        <v>0</v>
      </c>
    </row>
    <row r="571" spans="2:6">
      <c r="B571" s="9" t="s">
        <v>8219</v>
      </c>
      <c r="C571" s="9">
        <v>120</v>
      </c>
      <c r="E571" s="9" t="s">
        <v>8221</v>
      </c>
      <c r="F571" s="9">
        <v>1</v>
      </c>
    </row>
    <row r="572" spans="2:6">
      <c r="B572" s="7" t="s">
        <v>8219</v>
      </c>
      <c r="C572" s="7">
        <v>22</v>
      </c>
      <c r="E572" s="7" t="s">
        <v>8221</v>
      </c>
      <c r="F572" s="7">
        <v>19</v>
      </c>
    </row>
    <row r="573" spans="2:6">
      <c r="B573" s="9" t="s">
        <v>8219</v>
      </c>
      <c r="C573" s="9">
        <v>64</v>
      </c>
      <c r="E573" s="9" t="s">
        <v>8221</v>
      </c>
      <c r="F573" s="9">
        <v>9</v>
      </c>
    </row>
    <row r="574" spans="2:6">
      <c r="B574" s="7" t="s">
        <v>8219</v>
      </c>
      <c r="C574" s="7">
        <v>23</v>
      </c>
      <c r="E574" s="7" t="s">
        <v>8221</v>
      </c>
      <c r="F574" s="7">
        <v>1</v>
      </c>
    </row>
    <row r="575" spans="2:6">
      <c r="B575" s="9" t="s">
        <v>8219</v>
      </c>
      <c r="C575" s="9">
        <v>238</v>
      </c>
      <c r="E575" s="9" t="s">
        <v>8221</v>
      </c>
      <c r="F575" s="9">
        <v>0</v>
      </c>
    </row>
    <row r="576" spans="2:6">
      <c r="B576" s="7" t="s">
        <v>8219</v>
      </c>
      <c r="C576" s="7">
        <v>33</v>
      </c>
      <c r="E576" s="7" t="s">
        <v>8221</v>
      </c>
      <c r="F576" s="7">
        <v>1</v>
      </c>
    </row>
    <row r="577" spans="2:6">
      <c r="B577" s="9" t="s">
        <v>8219</v>
      </c>
      <c r="C577" s="9">
        <v>32</v>
      </c>
      <c r="E577" s="9" t="s">
        <v>8221</v>
      </c>
      <c r="F577" s="9">
        <v>5</v>
      </c>
    </row>
    <row r="578" spans="2:6">
      <c r="B578" s="7" t="s">
        <v>8219</v>
      </c>
      <c r="C578" s="7">
        <v>24</v>
      </c>
      <c r="E578" s="7" t="s">
        <v>8221</v>
      </c>
      <c r="F578" s="7">
        <v>85</v>
      </c>
    </row>
    <row r="579" spans="2:6">
      <c r="B579" s="9" t="s">
        <v>8219</v>
      </c>
      <c r="C579" s="9">
        <v>29</v>
      </c>
      <c r="E579" s="9" t="s">
        <v>8221</v>
      </c>
      <c r="F579" s="9">
        <v>3</v>
      </c>
    </row>
    <row r="580" spans="2:6">
      <c r="B580" s="7" t="s">
        <v>8219</v>
      </c>
      <c r="C580" s="7">
        <v>50</v>
      </c>
      <c r="E580" s="7" t="s">
        <v>8221</v>
      </c>
      <c r="F580" s="7">
        <v>4</v>
      </c>
    </row>
    <row r="581" spans="2:6">
      <c r="B581" s="9" t="s">
        <v>8219</v>
      </c>
      <c r="C581" s="9">
        <v>108</v>
      </c>
      <c r="E581" s="9" t="s">
        <v>8221</v>
      </c>
      <c r="F581" s="9">
        <v>3</v>
      </c>
    </row>
    <row r="582" spans="2:6">
      <c r="B582" s="7" t="s">
        <v>8219</v>
      </c>
      <c r="C582" s="7">
        <v>139</v>
      </c>
      <c r="E582" s="7" t="s">
        <v>8221</v>
      </c>
      <c r="F582" s="7">
        <v>5</v>
      </c>
    </row>
    <row r="583" spans="2:6">
      <c r="B583" s="9" t="s">
        <v>8219</v>
      </c>
      <c r="C583" s="9">
        <v>7</v>
      </c>
      <c r="E583" s="9" t="s">
        <v>8221</v>
      </c>
      <c r="F583" s="9">
        <v>17</v>
      </c>
    </row>
    <row r="584" spans="2:6">
      <c r="B584" s="7" t="s">
        <v>8219</v>
      </c>
      <c r="C584" s="7">
        <v>149</v>
      </c>
      <c r="E584" s="7" t="s">
        <v>8221</v>
      </c>
      <c r="F584" s="7">
        <v>3</v>
      </c>
    </row>
    <row r="585" spans="2:6">
      <c r="B585" s="9" t="s">
        <v>8219</v>
      </c>
      <c r="C585" s="9">
        <v>31</v>
      </c>
      <c r="E585" s="9" t="s">
        <v>8221</v>
      </c>
      <c r="F585" s="9">
        <v>2</v>
      </c>
    </row>
    <row r="586" spans="2:6">
      <c r="B586" s="7" t="s">
        <v>8219</v>
      </c>
      <c r="C586" s="7">
        <v>26</v>
      </c>
      <c r="E586" s="7" t="s">
        <v>8221</v>
      </c>
      <c r="F586" s="7">
        <v>6</v>
      </c>
    </row>
    <row r="587" spans="2:6">
      <c r="B587" s="9" t="s">
        <v>8219</v>
      </c>
      <c r="C587" s="9">
        <v>172</v>
      </c>
      <c r="E587" s="9" t="s">
        <v>8221</v>
      </c>
      <c r="F587" s="9">
        <v>0</v>
      </c>
    </row>
    <row r="588" spans="2:6">
      <c r="B588" s="7" t="s">
        <v>8219</v>
      </c>
      <c r="C588" s="7">
        <v>78</v>
      </c>
      <c r="E588" s="7" t="s">
        <v>8221</v>
      </c>
      <c r="F588" s="7">
        <v>1</v>
      </c>
    </row>
    <row r="589" spans="2:6">
      <c r="B589" s="9" t="s">
        <v>8219</v>
      </c>
      <c r="C589" s="9">
        <v>120</v>
      </c>
      <c r="E589" s="9" t="s">
        <v>8221</v>
      </c>
      <c r="F589" s="9">
        <v>3</v>
      </c>
    </row>
    <row r="590" spans="2:6">
      <c r="B590" s="7" t="s">
        <v>8219</v>
      </c>
      <c r="C590" s="7">
        <v>227</v>
      </c>
      <c r="E590" s="7" t="s">
        <v>8221</v>
      </c>
      <c r="F590" s="7">
        <v>13</v>
      </c>
    </row>
    <row r="591" spans="2:6">
      <c r="B591" s="9" t="s">
        <v>8219</v>
      </c>
      <c r="C591" s="9">
        <v>42</v>
      </c>
      <c r="E591" s="9" t="s">
        <v>8221</v>
      </c>
      <c r="F591" s="9">
        <v>1</v>
      </c>
    </row>
    <row r="592" spans="2:6">
      <c r="B592" s="7" t="s">
        <v>8219</v>
      </c>
      <c r="C592" s="7">
        <v>64</v>
      </c>
      <c r="E592" s="7" t="s">
        <v>8221</v>
      </c>
      <c r="F592" s="7">
        <v>1</v>
      </c>
    </row>
    <row r="593" spans="2:6">
      <c r="B593" s="9" t="s">
        <v>8219</v>
      </c>
      <c r="C593" s="9">
        <v>121</v>
      </c>
      <c r="E593" s="9" t="s">
        <v>8221</v>
      </c>
      <c r="F593" s="9">
        <v>9</v>
      </c>
    </row>
    <row r="594" spans="2:6">
      <c r="B594" s="7" t="s">
        <v>8219</v>
      </c>
      <c r="C594" s="7">
        <v>87</v>
      </c>
      <c r="E594" s="7" t="s">
        <v>8221</v>
      </c>
      <c r="F594" s="7">
        <v>0</v>
      </c>
    </row>
    <row r="595" spans="2:6">
      <c r="B595" s="9" t="s">
        <v>8219</v>
      </c>
      <c r="C595" s="9">
        <v>65</v>
      </c>
      <c r="E595" s="9" t="s">
        <v>8221</v>
      </c>
      <c r="F595" s="9">
        <v>2</v>
      </c>
    </row>
    <row r="596" spans="2:6">
      <c r="B596" s="7" t="s">
        <v>8219</v>
      </c>
      <c r="C596" s="7">
        <v>49</v>
      </c>
      <c r="E596" s="7" t="s">
        <v>8221</v>
      </c>
      <c r="F596" s="7">
        <v>1</v>
      </c>
    </row>
    <row r="597" spans="2:6">
      <c r="B597" s="9" t="s">
        <v>8219</v>
      </c>
      <c r="C597" s="9">
        <v>19</v>
      </c>
      <c r="E597" s="9" t="s">
        <v>8221</v>
      </c>
      <c r="F597" s="9">
        <v>10</v>
      </c>
    </row>
    <row r="598" spans="2:6">
      <c r="B598" s="7" t="s">
        <v>8219</v>
      </c>
      <c r="C598" s="7">
        <v>81</v>
      </c>
      <c r="E598" s="7" t="s">
        <v>8221</v>
      </c>
      <c r="F598" s="7">
        <v>3</v>
      </c>
    </row>
    <row r="599" spans="2:6">
      <c r="B599" s="9" t="s">
        <v>8219</v>
      </c>
      <c r="C599" s="9">
        <v>264</v>
      </c>
      <c r="E599" s="9" t="s">
        <v>8221</v>
      </c>
      <c r="F599" s="9">
        <v>2</v>
      </c>
    </row>
    <row r="600" spans="2:6">
      <c r="B600" s="7" t="s">
        <v>8219</v>
      </c>
      <c r="C600" s="7">
        <v>25</v>
      </c>
      <c r="E600" s="7" t="s">
        <v>8221</v>
      </c>
      <c r="F600" s="7">
        <v>2</v>
      </c>
    </row>
    <row r="601" spans="2:6">
      <c r="B601" s="9" t="s">
        <v>8219</v>
      </c>
      <c r="C601" s="9">
        <v>5</v>
      </c>
      <c r="E601" s="9" t="s">
        <v>8221</v>
      </c>
      <c r="F601" s="9">
        <v>1</v>
      </c>
    </row>
    <row r="602" spans="2:6">
      <c r="B602" s="7" t="s">
        <v>8219</v>
      </c>
      <c r="C602" s="7">
        <v>144</v>
      </c>
      <c r="E602" s="7" t="s">
        <v>8221</v>
      </c>
      <c r="F602" s="7">
        <v>14</v>
      </c>
    </row>
    <row r="603" spans="2:6">
      <c r="B603" s="9" t="s">
        <v>8219</v>
      </c>
      <c r="C603" s="9">
        <v>92</v>
      </c>
      <c r="E603" s="9" t="s">
        <v>8221</v>
      </c>
      <c r="F603" s="9">
        <v>0</v>
      </c>
    </row>
    <row r="604" spans="2:6">
      <c r="B604" s="7" t="s">
        <v>8219</v>
      </c>
      <c r="C604" s="7">
        <v>147</v>
      </c>
      <c r="E604" s="7" t="s">
        <v>8221</v>
      </c>
      <c r="F604" s="7">
        <v>0</v>
      </c>
    </row>
    <row r="605" spans="2:6">
      <c r="B605" s="9" t="s">
        <v>8219</v>
      </c>
      <c r="C605" s="9">
        <v>90</v>
      </c>
      <c r="E605" s="9" t="s">
        <v>8221</v>
      </c>
      <c r="F605" s="9">
        <v>4</v>
      </c>
    </row>
    <row r="606" spans="2:6">
      <c r="B606" s="7" t="s">
        <v>8219</v>
      </c>
      <c r="C606" s="7">
        <v>87</v>
      </c>
      <c r="E606" s="7" t="s">
        <v>8221</v>
      </c>
      <c r="F606" s="7">
        <v>3</v>
      </c>
    </row>
    <row r="607" spans="2:6">
      <c r="B607" s="9" t="s">
        <v>8219</v>
      </c>
      <c r="C607" s="9">
        <v>406</v>
      </c>
      <c r="E607" s="9" t="s">
        <v>8221</v>
      </c>
      <c r="F607" s="9">
        <v>0</v>
      </c>
    </row>
    <row r="608" spans="2:6">
      <c r="B608" s="7" t="s">
        <v>8219</v>
      </c>
      <c r="C608" s="7">
        <v>20</v>
      </c>
      <c r="E608" s="7" t="s">
        <v>8221</v>
      </c>
      <c r="F608" s="7">
        <v>5</v>
      </c>
    </row>
    <row r="609" spans="2:6">
      <c r="B609" s="9" t="s">
        <v>8219</v>
      </c>
      <c r="C609" s="9">
        <v>70</v>
      </c>
      <c r="E609" s="9" t="s">
        <v>8221</v>
      </c>
      <c r="F609" s="9">
        <v>47</v>
      </c>
    </row>
    <row r="610" spans="2:6">
      <c r="B610" s="7" t="s">
        <v>8219</v>
      </c>
      <c r="C610" s="7">
        <v>16</v>
      </c>
      <c r="E610" s="7" t="s">
        <v>8221</v>
      </c>
      <c r="F610" s="7">
        <v>0</v>
      </c>
    </row>
    <row r="611" spans="2:6">
      <c r="B611" s="9" t="s">
        <v>8219</v>
      </c>
      <c r="C611" s="9">
        <v>52</v>
      </c>
      <c r="E611" s="9" t="s">
        <v>8221</v>
      </c>
      <c r="F611" s="9">
        <v>10</v>
      </c>
    </row>
    <row r="612" spans="2:6">
      <c r="B612" s="7" t="s">
        <v>8219</v>
      </c>
      <c r="C612" s="7">
        <v>66</v>
      </c>
      <c r="E612" s="7" t="s">
        <v>8221</v>
      </c>
      <c r="F612" s="7">
        <v>11</v>
      </c>
    </row>
    <row r="613" spans="2:6">
      <c r="B613" s="9" t="s">
        <v>8219</v>
      </c>
      <c r="C613" s="9">
        <v>109</v>
      </c>
      <c r="E613" s="9" t="s">
        <v>8221</v>
      </c>
      <c r="F613" s="9">
        <v>2</v>
      </c>
    </row>
    <row r="614" spans="2:6">
      <c r="B614" s="7" t="s">
        <v>8219</v>
      </c>
      <c r="C614" s="7">
        <v>168</v>
      </c>
      <c r="E614" s="7" t="s">
        <v>8221</v>
      </c>
      <c r="F614" s="7">
        <v>2</v>
      </c>
    </row>
    <row r="615" spans="2:6">
      <c r="B615" s="9" t="s">
        <v>8219</v>
      </c>
      <c r="C615" s="9">
        <v>31</v>
      </c>
      <c r="E615" s="9" t="s">
        <v>8221</v>
      </c>
      <c r="F615" s="9">
        <v>22</v>
      </c>
    </row>
    <row r="616" spans="2:6">
      <c r="B616" s="7" t="s">
        <v>8219</v>
      </c>
      <c r="C616" s="7">
        <v>133</v>
      </c>
      <c r="E616" s="7" t="s">
        <v>8221</v>
      </c>
      <c r="F616" s="7">
        <v>8</v>
      </c>
    </row>
    <row r="617" spans="2:6">
      <c r="B617" s="9" t="s">
        <v>8219</v>
      </c>
      <c r="C617" s="9">
        <v>151</v>
      </c>
      <c r="E617" s="9" t="s">
        <v>8221</v>
      </c>
      <c r="F617" s="9">
        <v>6</v>
      </c>
    </row>
    <row r="618" spans="2:6">
      <c r="B618" s="7" t="s">
        <v>8219</v>
      </c>
      <c r="C618" s="7">
        <v>5</v>
      </c>
      <c r="E618" s="7" t="s">
        <v>8221</v>
      </c>
      <c r="F618" s="7">
        <v>1</v>
      </c>
    </row>
    <row r="619" spans="2:6">
      <c r="B619" s="9" t="s">
        <v>8219</v>
      </c>
      <c r="C619" s="9">
        <v>73</v>
      </c>
      <c r="E619" s="9" t="s">
        <v>8221</v>
      </c>
      <c r="F619" s="9">
        <v>3</v>
      </c>
    </row>
    <row r="620" spans="2:6">
      <c r="B620" s="7" t="s">
        <v>8219</v>
      </c>
      <c r="C620" s="7">
        <v>148</v>
      </c>
      <c r="E620" s="7" t="s">
        <v>8221</v>
      </c>
      <c r="F620" s="7">
        <v>0</v>
      </c>
    </row>
    <row r="621" spans="2:6">
      <c r="B621" s="9" t="s">
        <v>8219</v>
      </c>
      <c r="C621" s="9">
        <v>93</v>
      </c>
      <c r="E621" s="9" t="s">
        <v>8221</v>
      </c>
      <c r="F621" s="9">
        <v>0</v>
      </c>
    </row>
    <row r="622" spans="2:6">
      <c r="B622" s="7" t="s">
        <v>8219</v>
      </c>
      <c r="C622" s="7">
        <v>63</v>
      </c>
      <c r="E622" s="7" t="s">
        <v>8221</v>
      </c>
      <c r="F622" s="7">
        <v>0</v>
      </c>
    </row>
    <row r="623" spans="2:6">
      <c r="B623" s="9" t="s">
        <v>8219</v>
      </c>
      <c r="C623" s="9">
        <v>134</v>
      </c>
      <c r="E623" s="9" t="s">
        <v>8221</v>
      </c>
      <c r="F623" s="9">
        <v>0</v>
      </c>
    </row>
    <row r="624" spans="2:6">
      <c r="B624" s="7" t="s">
        <v>8219</v>
      </c>
      <c r="C624" s="7">
        <v>14</v>
      </c>
      <c r="E624" s="7" t="s">
        <v>8221</v>
      </c>
      <c r="F624" s="7">
        <v>0</v>
      </c>
    </row>
    <row r="625" spans="2:6">
      <c r="B625" s="9" t="s">
        <v>8219</v>
      </c>
      <c r="C625" s="9">
        <v>78</v>
      </c>
      <c r="E625" s="9" t="s">
        <v>8221</v>
      </c>
      <c r="F625" s="9">
        <v>3</v>
      </c>
    </row>
    <row r="626" spans="2:6">
      <c r="B626" s="7" t="s">
        <v>8219</v>
      </c>
      <c r="C626" s="7">
        <v>112</v>
      </c>
      <c r="E626" s="7" t="s">
        <v>8221</v>
      </c>
      <c r="F626" s="7">
        <v>0</v>
      </c>
    </row>
    <row r="627" spans="2:6">
      <c r="B627" s="9" t="s">
        <v>8219</v>
      </c>
      <c r="C627" s="9">
        <v>34</v>
      </c>
      <c r="E627" s="9" t="s">
        <v>8221</v>
      </c>
      <c r="F627" s="9">
        <v>0</v>
      </c>
    </row>
    <row r="628" spans="2:6">
      <c r="B628" s="7" t="s">
        <v>8219</v>
      </c>
      <c r="C628" s="7">
        <v>19</v>
      </c>
      <c r="E628" s="7" t="s">
        <v>8221</v>
      </c>
      <c r="F628" s="7">
        <v>1</v>
      </c>
    </row>
    <row r="629" spans="2:6">
      <c r="B629" s="9" t="s">
        <v>8219</v>
      </c>
      <c r="C629" s="9">
        <v>13</v>
      </c>
      <c r="E629" s="9" t="s">
        <v>8221</v>
      </c>
      <c r="F629" s="9">
        <v>6</v>
      </c>
    </row>
    <row r="630" spans="2:6">
      <c r="B630" s="7" t="s">
        <v>8219</v>
      </c>
      <c r="C630" s="7">
        <v>104</v>
      </c>
      <c r="E630" s="7" t="s">
        <v>8221</v>
      </c>
      <c r="F630" s="7">
        <v>1</v>
      </c>
    </row>
    <row r="631" spans="2:6">
      <c r="B631" s="9" t="s">
        <v>8219</v>
      </c>
      <c r="C631" s="9">
        <v>52</v>
      </c>
      <c r="E631" s="9" t="s">
        <v>8221</v>
      </c>
      <c r="F631" s="9">
        <v>2</v>
      </c>
    </row>
    <row r="632" spans="2:6">
      <c r="B632" s="7" t="s">
        <v>8219</v>
      </c>
      <c r="C632" s="7">
        <v>17</v>
      </c>
      <c r="E632" s="7" t="s">
        <v>8221</v>
      </c>
      <c r="F632" s="7">
        <v>0</v>
      </c>
    </row>
    <row r="633" spans="2:6">
      <c r="B633" s="9" t="s">
        <v>8219</v>
      </c>
      <c r="C633" s="9">
        <v>82</v>
      </c>
      <c r="E633" s="9" t="s">
        <v>8221</v>
      </c>
      <c r="F633" s="9">
        <v>3</v>
      </c>
    </row>
    <row r="634" spans="2:6">
      <c r="B634" s="7" t="s">
        <v>8219</v>
      </c>
      <c r="C634" s="7">
        <v>73</v>
      </c>
      <c r="E634" s="7" t="s">
        <v>8221</v>
      </c>
      <c r="F634" s="7">
        <v>3</v>
      </c>
    </row>
    <row r="635" spans="2:6">
      <c r="B635" s="9" t="s">
        <v>8219</v>
      </c>
      <c r="C635" s="9">
        <v>158</v>
      </c>
      <c r="E635" s="9" t="s">
        <v>8221</v>
      </c>
      <c r="F635" s="9">
        <v>0</v>
      </c>
    </row>
    <row r="636" spans="2:6">
      <c r="B636" s="7" t="s">
        <v>8219</v>
      </c>
      <c r="C636" s="7">
        <v>65</v>
      </c>
      <c r="E636" s="7" t="s">
        <v>8221</v>
      </c>
      <c r="F636" s="7">
        <v>6</v>
      </c>
    </row>
    <row r="637" spans="2:6">
      <c r="B637" s="9" t="s">
        <v>8219</v>
      </c>
      <c r="C637" s="9">
        <v>184</v>
      </c>
      <c r="E637" s="9" t="s">
        <v>8221</v>
      </c>
      <c r="F637" s="9">
        <v>0</v>
      </c>
    </row>
    <row r="638" spans="2:6">
      <c r="B638" s="7" t="s">
        <v>8219</v>
      </c>
      <c r="C638" s="7">
        <v>34</v>
      </c>
      <c r="E638" s="7" t="s">
        <v>8221</v>
      </c>
      <c r="F638" s="7">
        <v>19</v>
      </c>
    </row>
    <row r="639" spans="2:6">
      <c r="B639" s="9" t="s">
        <v>8219</v>
      </c>
      <c r="C639" s="9">
        <v>240</v>
      </c>
      <c r="E639" s="9" t="s">
        <v>8221</v>
      </c>
      <c r="F639" s="9">
        <v>1</v>
      </c>
    </row>
    <row r="640" spans="2:6">
      <c r="B640" s="7" t="s">
        <v>8219</v>
      </c>
      <c r="C640" s="7">
        <v>113</v>
      </c>
      <c r="E640" s="7" t="s">
        <v>8221</v>
      </c>
      <c r="F640" s="7">
        <v>2</v>
      </c>
    </row>
    <row r="641" spans="2:6">
      <c r="B641" s="9" t="s">
        <v>8219</v>
      </c>
      <c r="C641" s="9">
        <v>66</v>
      </c>
      <c r="E641" s="9" t="s">
        <v>8221</v>
      </c>
      <c r="F641" s="9">
        <v>0</v>
      </c>
    </row>
    <row r="642" spans="2:6">
      <c r="B642" s="9" t="s">
        <v>8219</v>
      </c>
      <c r="C642" s="9">
        <v>340</v>
      </c>
      <c r="E642" s="7" t="s">
        <v>8221</v>
      </c>
      <c r="F642" s="7">
        <v>11</v>
      </c>
    </row>
    <row r="643" spans="2:6">
      <c r="B643" s="7" t="s">
        <v>8219</v>
      </c>
      <c r="C643" s="7">
        <v>150</v>
      </c>
      <c r="E643" s="9" t="s">
        <v>8221</v>
      </c>
      <c r="F643" s="9">
        <v>0</v>
      </c>
    </row>
    <row r="644" spans="2:6">
      <c r="B644" s="9" t="s">
        <v>8219</v>
      </c>
      <c r="C644" s="9">
        <v>25</v>
      </c>
      <c r="E644" s="7" t="s">
        <v>8221</v>
      </c>
      <c r="F644" s="7">
        <v>0</v>
      </c>
    </row>
    <row r="645" spans="2:6">
      <c r="B645" s="7" t="s">
        <v>8219</v>
      </c>
      <c r="C645" s="7">
        <v>234</v>
      </c>
      <c r="E645" s="9" t="s">
        <v>8221</v>
      </c>
      <c r="F645" s="9">
        <v>1</v>
      </c>
    </row>
    <row r="646" spans="2:6">
      <c r="B646" s="9" t="s">
        <v>8219</v>
      </c>
      <c r="C646" s="9">
        <v>2602</v>
      </c>
      <c r="E646" s="7" t="s">
        <v>8221</v>
      </c>
      <c r="F646" s="7">
        <v>3</v>
      </c>
    </row>
    <row r="647" spans="2:6">
      <c r="B647" s="7" t="s">
        <v>8219</v>
      </c>
      <c r="C647" s="7">
        <v>248</v>
      </c>
      <c r="E647" s="9" t="s">
        <v>8221</v>
      </c>
      <c r="F647" s="9">
        <v>1</v>
      </c>
    </row>
    <row r="648" spans="2:6">
      <c r="B648" s="9" t="s">
        <v>8219</v>
      </c>
      <c r="C648" s="9">
        <v>600</v>
      </c>
      <c r="E648" s="7" t="s">
        <v>8221</v>
      </c>
      <c r="F648" s="7">
        <v>15</v>
      </c>
    </row>
    <row r="649" spans="2:6">
      <c r="B649" s="7" t="s">
        <v>8219</v>
      </c>
      <c r="C649" s="7">
        <v>293</v>
      </c>
      <c r="E649" s="9" t="s">
        <v>8221</v>
      </c>
      <c r="F649" s="9">
        <v>2</v>
      </c>
    </row>
    <row r="650" spans="2:6">
      <c r="B650" s="9" t="s">
        <v>8219</v>
      </c>
      <c r="C650" s="9">
        <v>321</v>
      </c>
      <c r="E650" s="7" t="s">
        <v>8221</v>
      </c>
      <c r="F650" s="7">
        <v>1</v>
      </c>
    </row>
    <row r="651" spans="2:6">
      <c r="B651" s="7" t="s">
        <v>8219</v>
      </c>
      <c r="C651" s="7">
        <v>81</v>
      </c>
      <c r="E651" s="9" t="s">
        <v>8221</v>
      </c>
      <c r="F651" s="9">
        <v>1</v>
      </c>
    </row>
    <row r="652" spans="2:6">
      <c r="B652" s="9" t="s">
        <v>8219</v>
      </c>
      <c r="C652" s="9">
        <v>343</v>
      </c>
      <c r="E652" s="7" t="s">
        <v>8221</v>
      </c>
      <c r="F652" s="7">
        <v>0</v>
      </c>
    </row>
    <row r="653" spans="2:6">
      <c r="B653" s="7" t="s">
        <v>8219</v>
      </c>
      <c r="C653" s="7">
        <v>336</v>
      </c>
      <c r="E653" s="9" t="s">
        <v>8221</v>
      </c>
      <c r="F653" s="9">
        <v>1</v>
      </c>
    </row>
    <row r="654" spans="2:6">
      <c r="B654" s="9" t="s">
        <v>8219</v>
      </c>
      <c r="C654" s="9">
        <v>47</v>
      </c>
      <c r="E654" s="7" t="s">
        <v>8221</v>
      </c>
      <c r="F654" s="7">
        <v>11</v>
      </c>
    </row>
    <row r="655" spans="2:6">
      <c r="B655" s="7" t="s">
        <v>8219</v>
      </c>
      <c r="C655" s="7">
        <v>76</v>
      </c>
      <c r="E655" s="9" t="s">
        <v>8221</v>
      </c>
      <c r="F655" s="9">
        <v>0</v>
      </c>
    </row>
    <row r="656" spans="2:6">
      <c r="B656" s="9" t="s">
        <v>8219</v>
      </c>
      <c r="C656" s="9">
        <v>441</v>
      </c>
      <c r="E656" s="7" t="s">
        <v>8221</v>
      </c>
      <c r="F656" s="7">
        <v>1</v>
      </c>
    </row>
    <row r="657" spans="2:6">
      <c r="B657" s="7" t="s">
        <v>8219</v>
      </c>
      <c r="C657" s="7">
        <v>916</v>
      </c>
      <c r="E657" s="9" t="s">
        <v>8221</v>
      </c>
      <c r="F657" s="9">
        <v>6</v>
      </c>
    </row>
    <row r="658" spans="2:6">
      <c r="B658" s="9" t="s">
        <v>8219</v>
      </c>
      <c r="C658" s="9">
        <v>369</v>
      </c>
      <c r="E658" s="7" t="s">
        <v>8221</v>
      </c>
      <c r="F658" s="7">
        <v>7</v>
      </c>
    </row>
    <row r="659" spans="2:6">
      <c r="B659" s="7" t="s">
        <v>8219</v>
      </c>
      <c r="C659" s="7">
        <v>20242</v>
      </c>
      <c r="E659" s="9" t="s">
        <v>8221</v>
      </c>
      <c r="F659" s="9">
        <v>0</v>
      </c>
    </row>
    <row r="660" spans="2:6">
      <c r="B660" s="9" t="s">
        <v>8219</v>
      </c>
      <c r="C660" s="9">
        <v>71</v>
      </c>
      <c r="E660" s="7" t="s">
        <v>8221</v>
      </c>
      <c r="F660" s="7">
        <v>16</v>
      </c>
    </row>
    <row r="661" spans="2:6">
      <c r="B661" s="7" t="s">
        <v>8219</v>
      </c>
      <c r="C661" s="7">
        <v>635</v>
      </c>
      <c r="E661" s="9" t="s">
        <v>8221</v>
      </c>
      <c r="F661" s="9">
        <v>0</v>
      </c>
    </row>
    <row r="662" spans="2:6">
      <c r="B662" s="9" t="s">
        <v>8219</v>
      </c>
      <c r="C662" s="9">
        <v>885</v>
      </c>
      <c r="E662" s="7" t="s">
        <v>8221</v>
      </c>
      <c r="F662" s="7">
        <v>0</v>
      </c>
    </row>
    <row r="663" spans="2:6">
      <c r="B663" s="7" t="s">
        <v>8219</v>
      </c>
      <c r="C663" s="7">
        <v>329</v>
      </c>
      <c r="E663" s="9" t="s">
        <v>8221</v>
      </c>
      <c r="F663" s="9">
        <v>0</v>
      </c>
    </row>
    <row r="664" spans="2:6">
      <c r="B664" s="9" t="s">
        <v>8219</v>
      </c>
      <c r="C664" s="9">
        <v>71</v>
      </c>
      <c r="E664" s="7" t="s">
        <v>8221</v>
      </c>
      <c r="F664" s="7">
        <v>12</v>
      </c>
    </row>
    <row r="665" spans="2:6">
      <c r="B665" s="7" t="s">
        <v>8219</v>
      </c>
      <c r="C665" s="7">
        <v>269</v>
      </c>
      <c r="E665" s="9" t="s">
        <v>8221</v>
      </c>
      <c r="F665" s="9">
        <v>1</v>
      </c>
    </row>
    <row r="666" spans="2:6">
      <c r="B666" s="9" t="s">
        <v>8219</v>
      </c>
      <c r="C666" s="9">
        <v>345</v>
      </c>
      <c r="E666" s="7" t="s">
        <v>8221</v>
      </c>
      <c r="F666" s="7">
        <v>3</v>
      </c>
    </row>
    <row r="667" spans="2:6">
      <c r="B667" s="7" t="s">
        <v>8219</v>
      </c>
      <c r="C667" s="7">
        <v>43</v>
      </c>
      <c r="E667" s="9" t="s">
        <v>8221</v>
      </c>
      <c r="F667" s="9">
        <v>1</v>
      </c>
    </row>
    <row r="668" spans="2:6">
      <c r="B668" s="9" t="s">
        <v>8219</v>
      </c>
      <c r="C668" s="9">
        <v>33</v>
      </c>
      <c r="E668" s="7" t="s">
        <v>8221</v>
      </c>
      <c r="F668" s="7">
        <v>4</v>
      </c>
    </row>
    <row r="669" spans="2:6">
      <c r="B669" s="7" t="s">
        <v>8219</v>
      </c>
      <c r="C669" s="7">
        <v>211</v>
      </c>
      <c r="E669" s="9" t="s">
        <v>8221</v>
      </c>
      <c r="F669" s="9">
        <v>1</v>
      </c>
    </row>
    <row r="670" spans="2:6">
      <c r="B670" s="9" t="s">
        <v>8219</v>
      </c>
      <c r="C670" s="9">
        <v>196</v>
      </c>
      <c r="E670" s="7" t="s">
        <v>8221</v>
      </c>
      <c r="F670" s="7">
        <v>3</v>
      </c>
    </row>
    <row r="671" spans="2:6">
      <c r="B671" s="7" t="s">
        <v>8219</v>
      </c>
      <c r="C671" s="7">
        <v>405</v>
      </c>
      <c r="E671" s="9" t="s">
        <v>8221</v>
      </c>
      <c r="F671" s="9">
        <v>1</v>
      </c>
    </row>
    <row r="672" spans="2:6">
      <c r="B672" s="9" t="s">
        <v>8219</v>
      </c>
      <c r="C672" s="9">
        <v>206</v>
      </c>
      <c r="E672" s="7" t="s">
        <v>8221</v>
      </c>
      <c r="F672" s="7">
        <v>0</v>
      </c>
    </row>
    <row r="673" spans="2:6">
      <c r="B673" s="7" t="s">
        <v>8219</v>
      </c>
      <c r="C673" s="7">
        <v>335</v>
      </c>
      <c r="E673" s="9" t="s">
        <v>8221</v>
      </c>
      <c r="F673" s="9">
        <v>12</v>
      </c>
    </row>
    <row r="674" spans="2:6">
      <c r="B674" s="9" t="s">
        <v>8219</v>
      </c>
      <c r="C674" s="9">
        <v>215</v>
      </c>
      <c r="E674" s="7" t="s">
        <v>8221</v>
      </c>
      <c r="F674" s="7">
        <v>0</v>
      </c>
    </row>
    <row r="675" spans="2:6">
      <c r="B675" s="7" t="s">
        <v>8219</v>
      </c>
      <c r="C675" s="7">
        <v>176</v>
      </c>
      <c r="E675" s="9" t="s">
        <v>8221</v>
      </c>
      <c r="F675" s="9">
        <v>1</v>
      </c>
    </row>
    <row r="676" spans="2:6">
      <c r="B676" s="9" t="s">
        <v>8219</v>
      </c>
      <c r="C676" s="9">
        <v>555</v>
      </c>
      <c r="E676" s="7" t="s">
        <v>8221</v>
      </c>
      <c r="F676" s="7">
        <v>0</v>
      </c>
    </row>
    <row r="677" spans="2:6">
      <c r="B677" s="7" t="s">
        <v>8219</v>
      </c>
      <c r="C677" s="7">
        <v>116</v>
      </c>
      <c r="E677" s="9" t="s">
        <v>8221</v>
      </c>
      <c r="F677" s="9">
        <v>0</v>
      </c>
    </row>
    <row r="678" spans="2:6">
      <c r="B678" s="9" t="s">
        <v>8219</v>
      </c>
      <c r="C678" s="9">
        <v>615</v>
      </c>
      <c r="E678" s="7" t="s">
        <v>8221</v>
      </c>
      <c r="F678" s="7">
        <v>2</v>
      </c>
    </row>
    <row r="679" spans="2:6">
      <c r="B679" s="7" t="s">
        <v>8219</v>
      </c>
      <c r="C679" s="7">
        <v>236</v>
      </c>
      <c r="E679" s="9" t="s">
        <v>8221</v>
      </c>
      <c r="F679" s="9">
        <v>92</v>
      </c>
    </row>
    <row r="680" spans="2:6">
      <c r="B680" s="9" t="s">
        <v>8219</v>
      </c>
      <c r="C680" s="9">
        <v>145</v>
      </c>
      <c r="E680" s="7" t="s">
        <v>8221</v>
      </c>
      <c r="F680" s="7">
        <v>0</v>
      </c>
    </row>
    <row r="681" spans="2:6">
      <c r="B681" s="7" t="s">
        <v>8219</v>
      </c>
      <c r="C681" s="7">
        <v>167</v>
      </c>
      <c r="E681" s="9" t="s">
        <v>8221</v>
      </c>
      <c r="F681" s="9">
        <v>3</v>
      </c>
    </row>
    <row r="682" spans="2:6">
      <c r="B682" s="9" t="s">
        <v>8219</v>
      </c>
      <c r="C682" s="9">
        <v>235</v>
      </c>
      <c r="E682" s="7" t="s">
        <v>8221</v>
      </c>
      <c r="F682" s="7">
        <v>10</v>
      </c>
    </row>
    <row r="683" spans="2:6">
      <c r="B683" s="7" t="s">
        <v>8219</v>
      </c>
      <c r="C683" s="7">
        <v>452</v>
      </c>
      <c r="E683" s="9" t="s">
        <v>8221</v>
      </c>
      <c r="F683" s="9">
        <v>7</v>
      </c>
    </row>
    <row r="684" spans="2:6">
      <c r="B684" s="9" t="s">
        <v>8219</v>
      </c>
      <c r="C684" s="9">
        <v>241</v>
      </c>
      <c r="E684" s="7" t="s">
        <v>8221</v>
      </c>
      <c r="F684" s="7">
        <v>3</v>
      </c>
    </row>
    <row r="685" spans="2:6">
      <c r="B685" s="7" t="s">
        <v>8219</v>
      </c>
      <c r="C685" s="7">
        <v>28</v>
      </c>
      <c r="E685" s="9" t="s">
        <v>8221</v>
      </c>
      <c r="F685" s="9">
        <v>0</v>
      </c>
    </row>
    <row r="686" spans="2:6">
      <c r="B686" s="9" t="s">
        <v>8219</v>
      </c>
      <c r="C686" s="9">
        <v>140</v>
      </c>
      <c r="E686" s="7" t="s">
        <v>8221</v>
      </c>
      <c r="F686" s="7">
        <v>1</v>
      </c>
    </row>
    <row r="687" spans="2:6">
      <c r="B687" s="7" t="s">
        <v>8219</v>
      </c>
      <c r="C687" s="7">
        <v>280</v>
      </c>
      <c r="E687" s="9" t="s">
        <v>8221</v>
      </c>
      <c r="F687" s="9">
        <v>0</v>
      </c>
    </row>
    <row r="688" spans="2:6">
      <c r="B688" s="9" t="s">
        <v>8219</v>
      </c>
      <c r="C688" s="9">
        <v>70</v>
      </c>
      <c r="E688" s="7" t="s">
        <v>8221</v>
      </c>
      <c r="F688" s="7">
        <v>9</v>
      </c>
    </row>
    <row r="689" spans="2:6">
      <c r="B689" s="7" t="s">
        <v>8219</v>
      </c>
      <c r="C689" s="7">
        <v>160</v>
      </c>
      <c r="E689" s="9" t="s">
        <v>8221</v>
      </c>
      <c r="F689" s="9">
        <v>2</v>
      </c>
    </row>
    <row r="690" spans="2:6">
      <c r="B690" s="9" t="s">
        <v>8219</v>
      </c>
      <c r="C690" s="9">
        <v>141</v>
      </c>
      <c r="E690" s="7" t="s">
        <v>8221</v>
      </c>
      <c r="F690" s="7">
        <v>1</v>
      </c>
    </row>
    <row r="691" spans="2:6">
      <c r="B691" s="7" t="s">
        <v>8219</v>
      </c>
      <c r="C691" s="7">
        <v>874</v>
      </c>
      <c r="E691" s="9" t="s">
        <v>8221</v>
      </c>
      <c r="F691" s="9">
        <v>2</v>
      </c>
    </row>
    <row r="692" spans="2:6">
      <c r="B692" s="9" t="s">
        <v>8219</v>
      </c>
      <c r="C692" s="9">
        <v>73</v>
      </c>
      <c r="E692" s="7" t="s">
        <v>8221</v>
      </c>
      <c r="F692" s="7">
        <v>11</v>
      </c>
    </row>
    <row r="693" spans="2:6">
      <c r="B693" s="7" t="s">
        <v>8219</v>
      </c>
      <c r="C693" s="7">
        <v>294</v>
      </c>
      <c r="E693" s="9" t="s">
        <v>8221</v>
      </c>
      <c r="F693" s="9">
        <v>0</v>
      </c>
    </row>
    <row r="694" spans="2:6">
      <c r="B694" s="9" t="s">
        <v>8219</v>
      </c>
      <c r="C694" s="9">
        <v>740</v>
      </c>
      <c r="E694" s="7" t="s">
        <v>8221</v>
      </c>
      <c r="F694" s="7">
        <v>0</v>
      </c>
    </row>
    <row r="695" spans="2:6">
      <c r="B695" s="7" t="s">
        <v>8219</v>
      </c>
      <c r="C695" s="7">
        <v>369</v>
      </c>
      <c r="E695" s="9" t="s">
        <v>8221</v>
      </c>
      <c r="F695" s="9">
        <v>9</v>
      </c>
    </row>
    <row r="696" spans="2:6">
      <c r="B696" s="9" t="s">
        <v>8219</v>
      </c>
      <c r="C696" s="9">
        <v>110</v>
      </c>
      <c r="E696" s="7" t="s">
        <v>8221</v>
      </c>
      <c r="F696" s="7">
        <v>0</v>
      </c>
    </row>
    <row r="697" spans="2:6">
      <c r="B697" s="7" t="s">
        <v>8219</v>
      </c>
      <c r="C697" s="7">
        <v>455</v>
      </c>
      <c r="E697" s="9" t="s">
        <v>8221</v>
      </c>
      <c r="F697" s="9">
        <v>4</v>
      </c>
    </row>
    <row r="698" spans="2:6">
      <c r="B698" s="9" t="s">
        <v>8219</v>
      </c>
      <c r="C698" s="9">
        <v>224</v>
      </c>
      <c r="E698" s="7" t="s">
        <v>8221</v>
      </c>
      <c r="F698" s="7">
        <v>1</v>
      </c>
    </row>
    <row r="699" spans="2:6">
      <c r="B699" s="7" t="s">
        <v>8219</v>
      </c>
      <c r="C699" s="7">
        <v>46</v>
      </c>
      <c r="E699" s="9" t="s">
        <v>8221</v>
      </c>
      <c r="F699" s="9">
        <v>2</v>
      </c>
    </row>
    <row r="700" spans="2:6">
      <c r="B700" s="9" t="s">
        <v>8219</v>
      </c>
      <c r="C700" s="9">
        <v>284</v>
      </c>
      <c r="E700" s="7" t="s">
        <v>8221</v>
      </c>
      <c r="F700" s="7">
        <v>0</v>
      </c>
    </row>
    <row r="701" spans="2:6">
      <c r="B701" s="7" t="s">
        <v>8219</v>
      </c>
      <c r="C701" s="7">
        <v>98</v>
      </c>
      <c r="E701" s="9" t="s">
        <v>8221</v>
      </c>
      <c r="F701" s="9">
        <v>1</v>
      </c>
    </row>
    <row r="702" spans="2:6">
      <c r="B702" s="9" t="s">
        <v>8219</v>
      </c>
      <c r="C702" s="9">
        <v>56</v>
      </c>
      <c r="E702" s="7" t="s">
        <v>8221</v>
      </c>
      <c r="F702" s="7">
        <v>17</v>
      </c>
    </row>
    <row r="703" spans="2:6">
      <c r="B703" s="7" t="s">
        <v>8219</v>
      </c>
      <c r="C703" s="7">
        <v>32</v>
      </c>
      <c r="E703" s="9" t="s">
        <v>8221</v>
      </c>
      <c r="F703" s="9">
        <v>2</v>
      </c>
    </row>
    <row r="704" spans="2:6">
      <c r="B704" s="9" t="s">
        <v>8219</v>
      </c>
      <c r="C704" s="9">
        <v>30</v>
      </c>
      <c r="E704" s="7" t="s">
        <v>8221</v>
      </c>
      <c r="F704" s="7">
        <v>3</v>
      </c>
    </row>
    <row r="705" spans="2:6">
      <c r="B705" s="7" t="s">
        <v>8219</v>
      </c>
      <c r="C705" s="7">
        <v>70</v>
      </c>
      <c r="E705" s="9" t="s">
        <v>8221</v>
      </c>
      <c r="F705" s="9">
        <v>41</v>
      </c>
    </row>
    <row r="706" spans="2:6">
      <c r="B706" s="9" t="s">
        <v>8219</v>
      </c>
      <c r="C706" s="9">
        <v>44</v>
      </c>
      <c r="E706" s="7" t="s">
        <v>8221</v>
      </c>
      <c r="F706" s="7">
        <v>2</v>
      </c>
    </row>
    <row r="707" spans="2:6">
      <c r="B707" s="7" t="s">
        <v>8219</v>
      </c>
      <c r="C707" s="7">
        <v>92</v>
      </c>
      <c r="E707" s="9" t="s">
        <v>8221</v>
      </c>
      <c r="F707" s="9">
        <v>3</v>
      </c>
    </row>
    <row r="708" spans="2:6">
      <c r="B708" s="9" t="s">
        <v>8219</v>
      </c>
      <c r="C708" s="9">
        <v>205</v>
      </c>
      <c r="E708" s="7" t="s">
        <v>8221</v>
      </c>
      <c r="F708" s="7">
        <v>8</v>
      </c>
    </row>
    <row r="709" spans="2:6">
      <c r="B709" s="7" t="s">
        <v>8219</v>
      </c>
      <c r="C709" s="7">
        <v>23</v>
      </c>
      <c r="E709" s="9" t="s">
        <v>8221</v>
      </c>
      <c r="F709" s="9">
        <v>0</v>
      </c>
    </row>
    <row r="710" spans="2:6">
      <c r="B710" s="9" t="s">
        <v>8219</v>
      </c>
      <c r="C710" s="9">
        <v>4</v>
      </c>
      <c r="E710" s="7" t="s">
        <v>8221</v>
      </c>
      <c r="F710" s="7">
        <v>1</v>
      </c>
    </row>
    <row r="711" spans="2:6">
      <c r="B711" s="7" t="s">
        <v>8219</v>
      </c>
      <c r="C711" s="7">
        <v>112</v>
      </c>
      <c r="E711" s="9" t="s">
        <v>8221</v>
      </c>
      <c r="F711" s="9">
        <v>3</v>
      </c>
    </row>
    <row r="712" spans="2:6">
      <c r="B712" s="9" t="s">
        <v>8219</v>
      </c>
      <c r="C712" s="9">
        <v>27</v>
      </c>
      <c r="E712" s="7" t="s">
        <v>8221</v>
      </c>
      <c r="F712" s="7">
        <v>4</v>
      </c>
    </row>
    <row r="713" spans="2:6">
      <c r="B713" s="7" t="s">
        <v>8219</v>
      </c>
      <c r="C713" s="7">
        <v>11</v>
      </c>
      <c r="E713" s="9" t="s">
        <v>8221</v>
      </c>
      <c r="F713" s="9">
        <v>9</v>
      </c>
    </row>
    <row r="714" spans="2:6">
      <c r="B714" s="9" t="s">
        <v>8219</v>
      </c>
      <c r="C714" s="9">
        <v>26</v>
      </c>
      <c r="E714" s="7" t="s">
        <v>8221</v>
      </c>
      <c r="F714" s="7">
        <v>16</v>
      </c>
    </row>
    <row r="715" spans="2:6">
      <c r="B715" s="7" t="s">
        <v>8219</v>
      </c>
      <c r="C715" s="7">
        <v>77</v>
      </c>
      <c r="E715" s="9" t="s">
        <v>8221</v>
      </c>
      <c r="F715" s="9">
        <v>1</v>
      </c>
    </row>
    <row r="716" spans="2:6">
      <c r="B716" s="9" t="s">
        <v>8219</v>
      </c>
      <c r="C716" s="9">
        <v>136</v>
      </c>
      <c r="E716" s="7" t="s">
        <v>8221</v>
      </c>
      <c r="F716" s="7">
        <v>7</v>
      </c>
    </row>
    <row r="717" spans="2:6">
      <c r="B717" s="7" t="s">
        <v>8219</v>
      </c>
      <c r="C717" s="7">
        <v>157</v>
      </c>
      <c r="E717" s="9" t="s">
        <v>8221</v>
      </c>
      <c r="F717" s="9">
        <v>0</v>
      </c>
    </row>
    <row r="718" spans="2:6">
      <c r="B718" s="9" t="s">
        <v>8219</v>
      </c>
      <c r="C718" s="9">
        <v>158</v>
      </c>
      <c r="E718" s="7" t="s">
        <v>8221</v>
      </c>
      <c r="F718" s="7">
        <v>0</v>
      </c>
    </row>
    <row r="719" spans="2:6">
      <c r="B719" s="7" t="s">
        <v>8219</v>
      </c>
      <c r="C719" s="7">
        <v>27</v>
      </c>
      <c r="E719" s="9" t="s">
        <v>8221</v>
      </c>
      <c r="F719" s="9">
        <v>0</v>
      </c>
    </row>
    <row r="720" spans="2:6">
      <c r="B720" s="9" t="s">
        <v>8219</v>
      </c>
      <c r="C720" s="9">
        <v>23</v>
      </c>
      <c r="E720" s="7" t="s">
        <v>8221</v>
      </c>
      <c r="F720" s="7">
        <v>0</v>
      </c>
    </row>
    <row r="721" spans="2:6">
      <c r="B721" s="7" t="s">
        <v>8219</v>
      </c>
      <c r="C721" s="7">
        <v>17</v>
      </c>
      <c r="E721" s="9" t="s">
        <v>8221</v>
      </c>
      <c r="F721" s="9">
        <v>0</v>
      </c>
    </row>
    <row r="722" spans="2:6">
      <c r="B722" s="9" t="s">
        <v>8219</v>
      </c>
      <c r="C722" s="9">
        <v>37</v>
      </c>
      <c r="E722" s="7" t="s">
        <v>8221</v>
      </c>
      <c r="F722" s="7">
        <v>1</v>
      </c>
    </row>
    <row r="723" spans="2:6">
      <c r="B723" s="7" t="s">
        <v>8219</v>
      </c>
      <c r="C723" s="7">
        <v>65</v>
      </c>
      <c r="E723" s="9" t="s">
        <v>8221</v>
      </c>
      <c r="F723" s="9">
        <v>2</v>
      </c>
    </row>
    <row r="724" spans="2:6">
      <c r="B724" s="9" t="s">
        <v>8219</v>
      </c>
      <c r="C724" s="9">
        <v>18</v>
      </c>
      <c r="E724" s="7" t="s">
        <v>8221</v>
      </c>
      <c r="F724" s="7">
        <v>1</v>
      </c>
    </row>
    <row r="725" spans="2:6">
      <c r="B725" s="7" t="s">
        <v>8219</v>
      </c>
      <c r="C725" s="7">
        <v>25</v>
      </c>
      <c r="E725" s="9" t="s">
        <v>8221</v>
      </c>
      <c r="F725" s="9">
        <v>15</v>
      </c>
    </row>
    <row r="726" spans="2:6">
      <c r="B726" s="9" t="s">
        <v>8219</v>
      </c>
      <c r="C726" s="9">
        <v>104</v>
      </c>
      <c r="E726" s="7" t="s">
        <v>8221</v>
      </c>
      <c r="F726" s="7">
        <v>1</v>
      </c>
    </row>
    <row r="727" spans="2:6">
      <c r="B727" s="7" t="s">
        <v>8219</v>
      </c>
      <c r="C727" s="7">
        <v>108</v>
      </c>
      <c r="E727" s="9" t="s">
        <v>8221</v>
      </c>
      <c r="F727" s="9">
        <v>1</v>
      </c>
    </row>
    <row r="728" spans="2:6">
      <c r="B728" s="9" t="s">
        <v>8219</v>
      </c>
      <c r="C728" s="9">
        <v>38</v>
      </c>
      <c r="E728" s="7" t="s">
        <v>8221</v>
      </c>
      <c r="F728" s="7">
        <v>0</v>
      </c>
    </row>
    <row r="729" spans="2:6">
      <c r="B729" s="7" t="s">
        <v>8219</v>
      </c>
      <c r="C729" s="7">
        <v>88</v>
      </c>
      <c r="E729" s="7" t="s">
        <v>8221</v>
      </c>
      <c r="F729" s="7">
        <v>39</v>
      </c>
    </row>
    <row r="730" spans="2:6">
      <c r="B730" s="9" t="s">
        <v>8219</v>
      </c>
      <c r="C730" s="9">
        <v>82</v>
      </c>
      <c r="E730" s="9" t="s">
        <v>8221</v>
      </c>
      <c r="F730" s="9">
        <v>103</v>
      </c>
    </row>
    <row r="731" spans="2:6">
      <c r="B731" s="7" t="s">
        <v>8219</v>
      </c>
      <c r="C731" s="7">
        <v>126</v>
      </c>
      <c r="E731" s="7" t="s">
        <v>8221</v>
      </c>
      <c r="F731" s="7">
        <v>0</v>
      </c>
    </row>
    <row r="732" spans="2:6">
      <c r="B732" s="9" t="s">
        <v>8219</v>
      </c>
      <c r="C732" s="9">
        <v>133</v>
      </c>
      <c r="E732" s="9" t="s">
        <v>8221</v>
      </c>
      <c r="F732" s="9">
        <v>39</v>
      </c>
    </row>
    <row r="733" spans="2:6">
      <c r="B733" s="7" t="s">
        <v>8219</v>
      </c>
      <c r="C733" s="7">
        <v>47</v>
      </c>
      <c r="E733" s="7" t="s">
        <v>8221</v>
      </c>
      <c r="F733" s="7">
        <v>15</v>
      </c>
    </row>
    <row r="734" spans="2:6">
      <c r="B734" s="9" t="s">
        <v>8219</v>
      </c>
      <c r="C734" s="9">
        <v>58</v>
      </c>
      <c r="E734" s="9" t="s">
        <v>8221</v>
      </c>
      <c r="F734" s="9">
        <v>22</v>
      </c>
    </row>
    <row r="735" spans="2:6">
      <c r="B735" s="7" t="s">
        <v>8219</v>
      </c>
      <c r="C735" s="7">
        <v>32</v>
      </c>
      <c r="E735" s="7" t="s">
        <v>8221</v>
      </c>
      <c r="F735" s="7">
        <v>92</v>
      </c>
    </row>
    <row r="736" spans="2:6">
      <c r="B736" s="9" t="s">
        <v>8219</v>
      </c>
      <c r="C736" s="9">
        <v>37</v>
      </c>
      <c r="E736" s="9" t="s">
        <v>8221</v>
      </c>
      <c r="F736" s="9">
        <v>25</v>
      </c>
    </row>
    <row r="737" spans="2:6">
      <c r="B737" s="7" t="s">
        <v>8219</v>
      </c>
      <c r="C737" s="7">
        <v>87</v>
      </c>
      <c r="E737" s="7" t="s">
        <v>8221</v>
      </c>
      <c r="F737" s="7">
        <v>19</v>
      </c>
    </row>
    <row r="738" spans="2:6">
      <c r="B738" s="9" t="s">
        <v>8219</v>
      </c>
      <c r="C738" s="9">
        <v>15</v>
      </c>
      <c r="E738" s="9" t="s">
        <v>8221</v>
      </c>
      <c r="F738" s="9">
        <v>19</v>
      </c>
    </row>
    <row r="739" spans="2:6">
      <c r="B739" s="7" t="s">
        <v>8219</v>
      </c>
      <c r="C739" s="7">
        <v>27</v>
      </c>
      <c r="E739" s="7" t="s">
        <v>8221</v>
      </c>
      <c r="F739" s="7">
        <v>13</v>
      </c>
    </row>
    <row r="740" spans="2:6">
      <c r="B740" s="9" t="s">
        <v>8219</v>
      </c>
      <c r="C740" s="9">
        <v>19</v>
      </c>
      <c r="E740" s="9" t="s">
        <v>8221</v>
      </c>
      <c r="F740" s="9">
        <v>124</v>
      </c>
    </row>
    <row r="741" spans="2:6">
      <c r="B741" s="7" t="s">
        <v>8219</v>
      </c>
      <c r="C741" s="7">
        <v>17</v>
      </c>
      <c r="E741" s="7" t="s">
        <v>8221</v>
      </c>
      <c r="F741" s="7">
        <v>4</v>
      </c>
    </row>
    <row r="742" spans="2:6">
      <c r="B742" s="9" t="s">
        <v>8219</v>
      </c>
      <c r="C742" s="9">
        <v>26</v>
      </c>
      <c r="E742" s="9" t="s">
        <v>8221</v>
      </c>
      <c r="F742" s="9">
        <v>10</v>
      </c>
    </row>
    <row r="743" spans="2:6">
      <c r="B743" s="7" t="s">
        <v>8219</v>
      </c>
      <c r="C743" s="7">
        <v>28</v>
      </c>
      <c r="E743" s="7" t="s">
        <v>8221</v>
      </c>
      <c r="F743" s="7">
        <v>15</v>
      </c>
    </row>
    <row r="744" spans="2:6">
      <c r="B744" s="9" t="s">
        <v>8219</v>
      </c>
      <c r="C744" s="9">
        <v>37</v>
      </c>
      <c r="E744" s="9" t="s">
        <v>8221</v>
      </c>
      <c r="F744" s="9">
        <v>38</v>
      </c>
    </row>
    <row r="745" spans="2:6">
      <c r="B745" s="7" t="s">
        <v>8219</v>
      </c>
      <c r="C745" s="7">
        <v>128</v>
      </c>
      <c r="E745" s="7" t="s">
        <v>8221</v>
      </c>
      <c r="F745" s="7">
        <v>152</v>
      </c>
    </row>
    <row r="746" spans="2:6">
      <c r="B746" s="9" t="s">
        <v>8219</v>
      </c>
      <c r="C746" s="9">
        <v>10</v>
      </c>
      <c r="E746" s="9" t="s">
        <v>8221</v>
      </c>
      <c r="F746" s="9">
        <v>24</v>
      </c>
    </row>
    <row r="747" spans="2:6">
      <c r="B747" s="7" t="s">
        <v>8219</v>
      </c>
      <c r="C747" s="7">
        <v>83</v>
      </c>
      <c r="E747" s="7" t="s">
        <v>8221</v>
      </c>
      <c r="F747" s="7">
        <v>76</v>
      </c>
    </row>
    <row r="748" spans="2:6">
      <c r="B748" s="9" t="s">
        <v>8219</v>
      </c>
      <c r="C748" s="9">
        <v>46</v>
      </c>
      <c r="E748" s="9" t="s">
        <v>8221</v>
      </c>
      <c r="F748" s="9">
        <v>185</v>
      </c>
    </row>
    <row r="749" spans="2:6">
      <c r="B749" s="7" t="s">
        <v>8219</v>
      </c>
      <c r="C749" s="7">
        <v>90</v>
      </c>
      <c r="E749" s="7" t="s">
        <v>8221</v>
      </c>
      <c r="F749" s="7">
        <v>33</v>
      </c>
    </row>
    <row r="750" spans="2:6">
      <c r="B750" s="9" t="s">
        <v>8219</v>
      </c>
      <c r="C750" s="9">
        <v>81</v>
      </c>
      <c r="E750" s="9" t="s">
        <v>8221</v>
      </c>
      <c r="F750" s="9">
        <v>108</v>
      </c>
    </row>
    <row r="751" spans="2:6">
      <c r="B751" s="7" t="s">
        <v>8219</v>
      </c>
      <c r="C751" s="7">
        <v>32</v>
      </c>
      <c r="E751" s="7" t="s">
        <v>8221</v>
      </c>
      <c r="F751" s="7">
        <v>29</v>
      </c>
    </row>
    <row r="752" spans="2:6">
      <c r="B752" s="9" t="s">
        <v>8219</v>
      </c>
      <c r="C752" s="9">
        <v>20</v>
      </c>
      <c r="E752" s="9" t="s">
        <v>8221</v>
      </c>
      <c r="F752" s="9">
        <v>24</v>
      </c>
    </row>
    <row r="753" spans="2:6">
      <c r="B753" s="7" t="s">
        <v>8219</v>
      </c>
      <c r="C753" s="7">
        <v>70</v>
      </c>
      <c r="E753" s="7" t="s">
        <v>8221</v>
      </c>
      <c r="F753" s="7">
        <v>4</v>
      </c>
    </row>
    <row r="754" spans="2:6">
      <c r="B754" s="9" t="s">
        <v>8219</v>
      </c>
      <c r="C754" s="9">
        <v>168</v>
      </c>
      <c r="E754" s="9" t="s">
        <v>8221</v>
      </c>
      <c r="F754" s="9">
        <v>4</v>
      </c>
    </row>
    <row r="755" spans="2:6">
      <c r="B755" s="7" t="s">
        <v>8219</v>
      </c>
      <c r="C755" s="7">
        <v>34</v>
      </c>
      <c r="E755" s="7" t="s">
        <v>8221</v>
      </c>
      <c r="F755" s="7">
        <v>15</v>
      </c>
    </row>
    <row r="756" spans="2:6">
      <c r="B756" s="9" t="s">
        <v>8219</v>
      </c>
      <c r="C756" s="9">
        <v>48</v>
      </c>
      <c r="E756" s="9" t="s">
        <v>8221</v>
      </c>
      <c r="F756" s="9">
        <v>4</v>
      </c>
    </row>
    <row r="757" spans="2:6">
      <c r="B757" s="7" t="s">
        <v>8219</v>
      </c>
      <c r="C757" s="7">
        <v>48</v>
      </c>
      <c r="E757" s="7" t="s">
        <v>8221</v>
      </c>
      <c r="F757" s="7">
        <v>139</v>
      </c>
    </row>
    <row r="758" spans="2:6">
      <c r="B758" s="9" t="s">
        <v>8219</v>
      </c>
      <c r="C758" s="9">
        <v>221</v>
      </c>
      <c r="E758" s="9" t="s">
        <v>8221</v>
      </c>
      <c r="F758" s="9">
        <v>2</v>
      </c>
    </row>
    <row r="759" spans="2:6">
      <c r="B759" s="7" t="s">
        <v>8219</v>
      </c>
      <c r="C759" s="7">
        <v>107</v>
      </c>
      <c r="E759" s="7" t="s">
        <v>8221</v>
      </c>
      <c r="F759" s="7">
        <v>18</v>
      </c>
    </row>
    <row r="760" spans="2:6">
      <c r="B760" s="9" t="s">
        <v>8219</v>
      </c>
      <c r="C760" s="9">
        <v>45</v>
      </c>
      <c r="E760" s="9" t="s">
        <v>8221</v>
      </c>
      <c r="F760" s="9">
        <v>81</v>
      </c>
    </row>
    <row r="761" spans="2:6">
      <c r="B761" s="7" t="s">
        <v>8219</v>
      </c>
      <c r="C761" s="7">
        <v>36</v>
      </c>
      <c r="E761" s="7" t="s">
        <v>8221</v>
      </c>
      <c r="F761" s="7">
        <v>86</v>
      </c>
    </row>
    <row r="762" spans="2:6">
      <c r="B762" s="9" t="s">
        <v>8219</v>
      </c>
      <c r="C762" s="9">
        <v>101</v>
      </c>
      <c r="E762" s="9" t="s">
        <v>8221</v>
      </c>
      <c r="F762" s="9">
        <v>140</v>
      </c>
    </row>
    <row r="763" spans="2:6">
      <c r="B763" s="7" t="s">
        <v>8219</v>
      </c>
      <c r="C763" s="7">
        <v>62</v>
      </c>
      <c r="E763" s="7" t="s">
        <v>8221</v>
      </c>
      <c r="F763" s="7">
        <v>37</v>
      </c>
    </row>
    <row r="764" spans="2:6">
      <c r="B764" s="9" t="s">
        <v>8219</v>
      </c>
      <c r="C764" s="9">
        <v>32</v>
      </c>
      <c r="E764" s="9" t="s">
        <v>8221</v>
      </c>
      <c r="F764" s="9">
        <v>6</v>
      </c>
    </row>
    <row r="765" spans="2:6">
      <c r="B765" s="7" t="s">
        <v>8219</v>
      </c>
      <c r="C765" s="7">
        <v>89</v>
      </c>
      <c r="E765" s="7" t="s">
        <v>8221</v>
      </c>
      <c r="F765" s="7">
        <v>113</v>
      </c>
    </row>
    <row r="766" spans="2:6">
      <c r="B766" s="9" t="s">
        <v>8219</v>
      </c>
      <c r="C766" s="9">
        <v>93</v>
      </c>
      <c r="E766" s="9" t="s">
        <v>8221</v>
      </c>
      <c r="F766" s="9">
        <v>37</v>
      </c>
    </row>
    <row r="767" spans="2:6">
      <c r="B767" s="7" t="s">
        <v>8219</v>
      </c>
      <c r="C767" s="7">
        <v>98</v>
      </c>
      <c r="E767" s="7" t="s">
        <v>8221</v>
      </c>
      <c r="F767" s="7">
        <v>18</v>
      </c>
    </row>
    <row r="768" spans="2:6">
      <c r="B768" s="9" t="s">
        <v>8219</v>
      </c>
      <c r="C768" s="9">
        <v>82</v>
      </c>
      <c r="E768" s="9" t="s">
        <v>8221</v>
      </c>
      <c r="F768" s="9">
        <v>75</v>
      </c>
    </row>
    <row r="769" spans="2:6">
      <c r="B769" s="7" t="s">
        <v>8219</v>
      </c>
      <c r="C769" s="7">
        <v>116</v>
      </c>
      <c r="E769" s="7" t="s">
        <v>8221</v>
      </c>
      <c r="F769" s="7">
        <v>52</v>
      </c>
    </row>
    <row r="770" spans="2:6">
      <c r="B770" s="9" t="s">
        <v>8219</v>
      </c>
      <c r="C770" s="9">
        <v>52</v>
      </c>
      <c r="E770" s="9" t="s">
        <v>8221</v>
      </c>
      <c r="F770" s="9">
        <v>122</v>
      </c>
    </row>
    <row r="771" spans="2:6">
      <c r="B771" s="7" t="s">
        <v>8219</v>
      </c>
      <c r="C771" s="7">
        <v>23</v>
      </c>
      <c r="E771" s="7" t="s">
        <v>8221</v>
      </c>
      <c r="F771" s="7">
        <v>8</v>
      </c>
    </row>
    <row r="772" spans="2:6">
      <c r="B772" s="9" t="s">
        <v>8219</v>
      </c>
      <c r="C772" s="9">
        <v>77</v>
      </c>
      <c r="E772" s="9" t="s">
        <v>8221</v>
      </c>
      <c r="F772" s="9">
        <v>8</v>
      </c>
    </row>
    <row r="773" spans="2:6">
      <c r="B773" s="7" t="s">
        <v>8219</v>
      </c>
      <c r="C773" s="7">
        <v>49</v>
      </c>
      <c r="E773" s="7" t="s">
        <v>8221</v>
      </c>
      <c r="F773" s="7">
        <v>96</v>
      </c>
    </row>
    <row r="774" spans="2:6">
      <c r="B774" s="9" t="s">
        <v>8219</v>
      </c>
      <c r="C774" s="9">
        <v>59</v>
      </c>
      <c r="E774" s="9" t="s">
        <v>8221</v>
      </c>
      <c r="F774" s="9">
        <v>9</v>
      </c>
    </row>
    <row r="775" spans="2:6">
      <c r="B775" s="7" t="s">
        <v>8219</v>
      </c>
      <c r="C775" s="7">
        <v>113</v>
      </c>
      <c r="E775" s="7" t="s">
        <v>8221</v>
      </c>
      <c r="F775" s="7">
        <v>2</v>
      </c>
    </row>
    <row r="776" spans="2:6">
      <c r="B776" s="9" t="s">
        <v>8219</v>
      </c>
      <c r="C776" s="9">
        <v>34</v>
      </c>
      <c r="E776" s="9" t="s">
        <v>8221</v>
      </c>
      <c r="F776" s="9">
        <v>26</v>
      </c>
    </row>
    <row r="777" spans="2:6">
      <c r="B777" s="7" t="s">
        <v>8219</v>
      </c>
      <c r="C777" s="7">
        <v>42</v>
      </c>
      <c r="E777" s="7" t="s">
        <v>8221</v>
      </c>
      <c r="F777" s="7">
        <v>23</v>
      </c>
    </row>
    <row r="778" spans="2:6">
      <c r="B778" s="9" t="s">
        <v>8219</v>
      </c>
      <c r="C778" s="9">
        <v>42</v>
      </c>
      <c r="E778" s="9" t="s">
        <v>8221</v>
      </c>
      <c r="F778" s="9">
        <v>0</v>
      </c>
    </row>
    <row r="779" spans="2:6">
      <c r="B779" s="7" t="s">
        <v>8219</v>
      </c>
      <c r="C779" s="7">
        <v>49</v>
      </c>
      <c r="E779" s="7" t="s">
        <v>8221</v>
      </c>
      <c r="F779" s="7">
        <v>140</v>
      </c>
    </row>
    <row r="780" spans="2:6">
      <c r="B780" s="9" t="s">
        <v>8219</v>
      </c>
      <c r="C780" s="9">
        <v>56</v>
      </c>
      <c r="E780" s="9" t="s">
        <v>8221</v>
      </c>
      <c r="F780" s="9">
        <v>0</v>
      </c>
    </row>
    <row r="781" spans="2:6">
      <c r="B781" s="7" t="s">
        <v>8219</v>
      </c>
      <c r="C781" s="7">
        <v>25</v>
      </c>
      <c r="E781" s="7" t="s">
        <v>8221</v>
      </c>
      <c r="F781" s="7">
        <v>6</v>
      </c>
    </row>
    <row r="782" spans="2:6">
      <c r="B782" s="9" t="s">
        <v>8219</v>
      </c>
      <c r="C782" s="9">
        <v>52</v>
      </c>
      <c r="E782" s="9" t="s">
        <v>8221</v>
      </c>
      <c r="F782" s="9">
        <v>100</v>
      </c>
    </row>
    <row r="783" spans="2:6">
      <c r="B783" s="7" t="s">
        <v>8219</v>
      </c>
      <c r="C783" s="7">
        <v>34</v>
      </c>
      <c r="E783" s="7" t="s">
        <v>8221</v>
      </c>
      <c r="F783" s="7">
        <v>0</v>
      </c>
    </row>
    <row r="784" spans="2:6">
      <c r="B784" s="9" t="s">
        <v>8219</v>
      </c>
      <c r="C784" s="9">
        <v>67</v>
      </c>
      <c r="E784" s="9" t="s">
        <v>8221</v>
      </c>
      <c r="F784" s="9">
        <v>4</v>
      </c>
    </row>
    <row r="785" spans="2:6">
      <c r="B785" s="7" t="s">
        <v>8219</v>
      </c>
      <c r="C785" s="7">
        <v>70</v>
      </c>
      <c r="E785" s="7" t="s">
        <v>8221</v>
      </c>
      <c r="F785" s="7">
        <v>8</v>
      </c>
    </row>
    <row r="786" spans="2:6">
      <c r="B786" s="9" t="s">
        <v>8219</v>
      </c>
      <c r="C786" s="9">
        <v>89</v>
      </c>
      <c r="E786" s="9" t="s">
        <v>8221</v>
      </c>
      <c r="F786" s="9">
        <v>0</v>
      </c>
    </row>
    <row r="787" spans="2:6">
      <c r="B787" s="7" t="s">
        <v>8219</v>
      </c>
      <c r="C787" s="7">
        <v>107</v>
      </c>
      <c r="E787" s="7" t="s">
        <v>8221</v>
      </c>
      <c r="F787" s="7">
        <v>16</v>
      </c>
    </row>
    <row r="788" spans="2:6">
      <c r="B788" s="9" t="s">
        <v>8219</v>
      </c>
      <c r="C788" s="9">
        <v>159</v>
      </c>
      <c r="E788" s="9" t="s">
        <v>8221</v>
      </c>
      <c r="F788" s="9">
        <v>2</v>
      </c>
    </row>
    <row r="789" spans="2:6">
      <c r="B789" s="7" t="s">
        <v>8219</v>
      </c>
      <c r="C789" s="7">
        <v>181</v>
      </c>
      <c r="E789" s="7" t="s">
        <v>8221</v>
      </c>
      <c r="F789" s="7">
        <v>48</v>
      </c>
    </row>
    <row r="790" spans="2:6">
      <c r="B790" s="9" t="s">
        <v>8219</v>
      </c>
      <c r="C790" s="9">
        <v>131</v>
      </c>
      <c r="E790" s="9" t="s">
        <v>8221</v>
      </c>
      <c r="F790" s="9">
        <v>2</v>
      </c>
    </row>
    <row r="791" spans="2:6">
      <c r="B791" s="7" t="s">
        <v>8219</v>
      </c>
      <c r="C791" s="7">
        <v>125</v>
      </c>
      <c r="E791" s="7" t="s">
        <v>8221</v>
      </c>
      <c r="F791" s="7">
        <v>2</v>
      </c>
    </row>
    <row r="792" spans="2:6">
      <c r="B792" s="9" t="s">
        <v>8219</v>
      </c>
      <c r="C792" s="9">
        <v>61</v>
      </c>
      <c r="E792" s="9" t="s">
        <v>8221</v>
      </c>
      <c r="F792" s="9">
        <v>1</v>
      </c>
    </row>
    <row r="793" spans="2:6">
      <c r="B793" s="7" t="s">
        <v>8219</v>
      </c>
      <c r="C793" s="7">
        <v>90</v>
      </c>
      <c r="E793" s="7" t="s">
        <v>8221</v>
      </c>
      <c r="F793" s="7">
        <v>17</v>
      </c>
    </row>
    <row r="794" spans="2:6">
      <c r="B794" s="9" t="s">
        <v>8219</v>
      </c>
      <c r="C794" s="9">
        <v>35</v>
      </c>
      <c r="E794" s="9" t="s">
        <v>8221</v>
      </c>
      <c r="F794" s="9">
        <v>0</v>
      </c>
    </row>
    <row r="795" spans="2:6">
      <c r="B795" s="7" t="s">
        <v>8219</v>
      </c>
      <c r="C795" s="7">
        <v>90</v>
      </c>
      <c r="E795" s="7" t="s">
        <v>8221</v>
      </c>
      <c r="F795" s="7">
        <v>11</v>
      </c>
    </row>
    <row r="796" spans="2:6">
      <c r="B796" s="9" t="s">
        <v>8219</v>
      </c>
      <c r="C796" s="9">
        <v>4</v>
      </c>
      <c r="E796" s="9" t="s">
        <v>8221</v>
      </c>
      <c r="F796" s="9">
        <v>95</v>
      </c>
    </row>
    <row r="797" spans="2:6">
      <c r="B797" s="7" t="s">
        <v>8219</v>
      </c>
      <c r="C797" s="7">
        <v>120</v>
      </c>
      <c r="E797" s="7" t="s">
        <v>8221</v>
      </c>
      <c r="F797" s="7">
        <v>13</v>
      </c>
    </row>
    <row r="798" spans="2:6">
      <c r="B798" s="9" t="s">
        <v>8219</v>
      </c>
      <c r="C798" s="9">
        <v>14</v>
      </c>
      <c r="E798" s="9" t="s">
        <v>8221</v>
      </c>
      <c r="F798" s="9">
        <v>2</v>
      </c>
    </row>
    <row r="799" spans="2:6">
      <c r="B799" s="7" t="s">
        <v>8219</v>
      </c>
      <c r="C799" s="7">
        <v>27</v>
      </c>
      <c r="E799" s="7" t="s">
        <v>8221</v>
      </c>
      <c r="F799" s="7">
        <v>2</v>
      </c>
    </row>
    <row r="800" spans="2:6">
      <c r="B800" s="9" t="s">
        <v>8219</v>
      </c>
      <c r="C800" s="9">
        <v>49</v>
      </c>
      <c r="E800" s="9" t="s">
        <v>8221</v>
      </c>
      <c r="F800" s="9">
        <v>3</v>
      </c>
    </row>
    <row r="801" spans="2:6">
      <c r="B801" s="7" t="s">
        <v>8219</v>
      </c>
      <c r="C801" s="7">
        <v>102</v>
      </c>
      <c r="E801" s="7" t="s">
        <v>8221</v>
      </c>
      <c r="F801" s="7">
        <v>0</v>
      </c>
    </row>
    <row r="802" spans="2:6">
      <c r="B802" s="9" t="s">
        <v>8219</v>
      </c>
      <c r="C802" s="9">
        <v>3</v>
      </c>
      <c r="E802" s="9" t="s">
        <v>8221</v>
      </c>
      <c r="F802" s="9">
        <v>0</v>
      </c>
    </row>
    <row r="803" spans="2:6">
      <c r="B803" s="7" t="s">
        <v>8219</v>
      </c>
      <c r="C803" s="7">
        <v>25</v>
      </c>
      <c r="E803" s="7" t="s">
        <v>8221</v>
      </c>
      <c r="F803" s="7">
        <v>0</v>
      </c>
    </row>
    <row r="804" spans="2:6">
      <c r="B804" s="9" t="s">
        <v>8219</v>
      </c>
      <c r="C804" s="9">
        <v>118</v>
      </c>
      <c r="E804" s="9" t="s">
        <v>8221</v>
      </c>
      <c r="F804" s="9">
        <v>2</v>
      </c>
    </row>
    <row r="805" spans="2:6">
      <c r="B805" s="9" t="s">
        <v>8219</v>
      </c>
      <c r="C805" s="9">
        <v>57</v>
      </c>
      <c r="E805" s="7" t="s">
        <v>8221</v>
      </c>
      <c r="F805" s="7">
        <v>24</v>
      </c>
    </row>
    <row r="806" spans="2:6">
      <c r="B806" s="7" t="s">
        <v>8219</v>
      </c>
      <c r="C806" s="7">
        <v>11</v>
      </c>
      <c r="E806" s="9" t="s">
        <v>8221</v>
      </c>
      <c r="F806" s="9">
        <v>25</v>
      </c>
    </row>
    <row r="807" spans="2:6">
      <c r="B807" s="9" t="s">
        <v>8219</v>
      </c>
      <c r="C807" s="9">
        <v>33</v>
      </c>
      <c r="E807" s="7" t="s">
        <v>8221</v>
      </c>
      <c r="F807" s="7">
        <v>3</v>
      </c>
    </row>
    <row r="808" spans="2:6">
      <c r="B808" s="7" t="s">
        <v>8219</v>
      </c>
      <c r="C808" s="7">
        <v>40</v>
      </c>
      <c r="E808" s="9" t="s">
        <v>8221</v>
      </c>
      <c r="F808" s="9">
        <v>41</v>
      </c>
    </row>
    <row r="809" spans="2:6">
      <c r="B809" s="9" t="s">
        <v>8219</v>
      </c>
      <c r="C809" s="9">
        <v>50</v>
      </c>
      <c r="E809" s="7" t="s">
        <v>8221</v>
      </c>
      <c r="F809" s="7">
        <v>2</v>
      </c>
    </row>
    <row r="810" spans="2:6">
      <c r="B810" s="7" t="s">
        <v>8219</v>
      </c>
      <c r="C810" s="7">
        <v>38</v>
      </c>
      <c r="E810" s="9" t="s">
        <v>8221</v>
      </c>
      <c r="F810" s="9">
        <v>4</v>
      </c>
    </row>
    <row r="811" spans="2:6">
      <c r="B811" s="9" t="s">
        <v>8219</v>
      </c>
      <c r="C811" s="9">
        <v>96</v>
      </c>
      <c r="E811" s="7" t="s">
        <v>8221</v>
      </c>
      <c r="F811" s="7">
        <v>99</v>
      </c>
    </row>
    <row r="812" spans="2:6">
      <c r="B812" s="7" t="s">
        <v>8219</v>
      </c>
      <c r="C812" s="7">
        <v>48</v>
      </c>
      <c r="E812" s="9" t="s">
        <v>8221</v>
      </c>
      <c r="F812" s="9">
        <v>4</v>
      </c>
    </row>
    <row r="813" spans="2:6">
      <c r="B813" s="9" t="s">
        <v>8219</v>
      </c>
      <c r="C813" s="9">
        <v>33</v>
      </c>
      <c r="E813" s="7" t="s">
        <v>8221</v>
      </c>
      <c r="F813" s="7">
        <v>4</v>
      </c>
    </row>
    <row r="814" spans="2:6">
      <c r="B814" s="7" t="s">
        <v>8219</v>
      </c>
      <c r="C814" s="7">
        <v>226</v>
      </c>
      <c r="E814" s="9" t="s">
        <v>8221</v>
      </c>
      <c r="F814" s="9">
        <v>38</v>
      </c>
    </row>
    <row r="815" spans="2:6">
      <c r="B815" s="9" t="s">
        <v>8219</v>
      </c>
      <c r="C815" s="9">
        <v>14</v>
      </c>
      <c r="E815" s="7" t="s">
        <v>8221</v>
      </c>
      <c r="F815" s="7">
        <v>285</v>
      </c>
    </row>
    <row r="816" spans="2:6">
      <c r="B816" s="7" t="s">
        <v>8219</v>
      </c>
      <c r="C816" s="7">
        <v>20</v>
      </c>
      <c r="E816" s="9" t="s">
        <v>8221</v>
      </c>
      <c r="F816" s="9">
        <v>1</v>
      </c>
    </row>
    <row r="817" spans="2:6">
      <c r="B817" s="9" t="s">
        <v>8219</v>
      </c>
      <c r="C817" s="9">
        <v>25</v>
      </c>
      <c r="E817" s="7" t="s">
        <v>8221</v>
      </c>
      <c r="F817" s="7">
        <v>42</v>
      </c>
    </row>
    <row r="818" spans="2:6">
      <c r="B818" s="7" t="s">
        <v>8219</v>
      </c>
      <c r="C818" s="7">
        <v>90</v>
      </c>
      <c r="E818" s="9" t="s">
        <v>8221</v>
      </c>
      <c r="F818" s="9">
        <v>26</v>
      </c>
    </row>
    <row r="819" spans="2:6">
      <c r="B819" s="9" t="s">
        <v>8219</v>
      </c>
      <c r="C819" s="9">
        <v>11</v>
      </c>
      <c r="E819" s="7" t="s">
        <v>8221</v>
      </c>
      <c r="F819" s="7">
        <v>2</v>
      </c>
    </row>
    <row r="820" spans="2:6">
      <c r="B820" s="7" t="s">
        <v>8219</v>
      </c>
      <c r="C820" s="7">
        <v>55</v>
      </c>
      <c r="E820" s="9" t="s">
        <v>8221</v>
      </c>
      <c r="F820" s="9">
        <v>4</v>
      </c>
    </row>
    <row r="821" spans="2:6">
      <c r="B821" s="9" t="s">
        <v>8219</v>
      </c>
      <c r="C821" s="9">
        <v>30</v>
      </c>
      <c r="E821" s="7" t="s">
        <v>8221</v>
      </c>
      <c r="F821" s="7">
        <v>6</v>
      </c>
    </row>
    <row r="822" spans="2:6">
      <c r="B822" s="7" t="s">
        <v>8219</v>
      </c>
      <c r="C822" s="7">
        <v>28</v>
      </c>
      <c r="E822" s="9" t="s">
        <v>8221</v>
      </c>
      <c r="F822" s="9">
        <v>70</v>
      </c>
    </row>
    <row r="823" spans="2:6">
      <c r="B823" s="9" t="s">
        <v>8219</v>
      </c>
      <c r="C823" s="9">
        <v>45</v>
      </c>
      <c r="E823" s="7" t="s">
        <v>8221</v>
      </c>
      <c r="F823" s="7">
        <v>9</v>
      </c>
    </row>
    <row r="824" spans="2:6">
      <c r="B824" s="7" t="s">
        <v>8219</v>
      </c>
      <c r="C824" s="7">
        <v>13</v>
      </c>
      <c r="E824" s="9" t="s">
        <v>8221</v>
      </c>
      <c r="F824" s="9">
        <v>8</v>
      </c>
    </row>
    <row r="825" spans="2:6">
      <c r="B825" s="9" t="s">
        <v>8219</v>
      </c>
      <c r="C825" s="9">
        <v>40</v>
      </c>
      <c r="E825" s="7" t="s">
        <v>8221</v>
      </c>
      <c r="F825" s="7">
        <v>105</v>
      </c>
    </row>
    <row r="826" spans="2:6">
      <c r="B826" s="7" t="s">
        <v>8219</v>
      </c>
      <c r="C826" s="7">
        <v>21</v>
      </c>
      <c r="E826" s="9" t="s">
        <v>8221</v>
      </c>
      <c r="F826" s="9">
        <v>12</v>
      </c>
    </row>
    <row r="827" spans="2:6">
      <c r="B827" s="9" t="s">
        <v>8219</v>
      </c>
      <c r="C827" s="9">
        <v>134</v>
      </c>
      <c r="E827" s="7" t="s">
        <v>8221</v>
      </c>
      <c r="F827" s="7">
        <v>0</v>
      </c>
    </row>
    <row r="828" spans="2:6">
      <c r="B828" s="7" t="s">
        <v>8219</v>
      </c>
      <c r="C828" s="7">
        <v>20</v>
      </c>
      <c r="E828" s="9" t="s">
        <v>8221</v>
      </c>
      <c r="F828" s="9">
        <v>16</v>
      </c>
    </row>
    <row r="829" spans="2:6">
      <c r="B829" s="9" t="s">
        <v>8219</v>
      </c>
      <c r="C829" s="9">
        <v>19</v>
      </c>
      <c r="E829" s="7" t="s">
        <v>8221</v>
      </c>
      <c r="F829" s="7">
        <v>7</v>
      </c>
    </row>
    <row r="830" spans="2:6">
      <c r="B830" s="7" t="s">
        <v>8219</v>
      </c>
      <c r="C830" s="7">
        <v>209</v>
      </c>
      <c r="E830" s="9" t="s">
        <v>8221</v>
      </c>
      <c r="F830" s="9">
        <v>4</v>
      </c>
    </row>
    <row r="831" spans="2:6">
      <c r="B831" s="9" t="s">
        <v>8219</v>
      </c>
      <c r="C831" s="9">
        <v>38</v>
      </c>
      <c r="E831" s="7" t="s">
        <v>8221</v>
      </c>
      <c r="F831" s="7">
        <v>1</v>
      </c>
    </row>
    <row r="832" spans="2:6">
      <c r="B832" s="7" t="s">
        <v>8219</v>
      </c>
      <c r="C832" s="7">
        <v>24</v>
      </c>
      <c r="E832" s="9" t="s">
        <v>8221</v>
      </c>
      <c r="F832" s="9">
        <v>28</v>
      </c>
    </row>
    <row r="833" spans="2:6">
      <c r="B833" s="9" t="s">
        <v>8219</v>
      </c>
      <c r="C833" s="9">
        <v>8</v>
      </c>
      <c r="E833" s="7" t="s">
        <v>8221</v>
      </c>
      <c r="F833" s="7">
        <v>1</v>
      </c>
    </row>
    <row r="834" spans="2:6">
      <c r="B834" s="7" t="s">
        <v>8219</v>
      </c>
      <c r="C834" s="7">
        <v>179</v>
      </c>
      <c r="E834" s="9" t="s">
        <v>8221</v>
      </c>
      <c r="F834" s="9">
        <v>1</v>
      </c>
    </row>
    <row r="835" spans="2:6">
      <c r="B835" s="9" t="s">
        <v>8219</v>
      </c>
      <c r="C835" s="9">
        <v>26</v>
      </c>
      <c r="E835" s="7" t="s">
        <v>8221</v>
      </c>
      <c r="F835" s="7">
        <v>5</v>
      </c>
    </row>
    <row r="836" spans="2:6">
      <c r="B836" s="7" t="s">
        <v>8219</v>
      </c>
      <c r="C836" s="7">
        <v>131</v>
      </c>
      <c r="E836" s="9" t="s">
        <v>8221</v>
      </c>
      <c r="F836" s="9">
        <v>3</v>
      </c>
    </row>
    <row r="837" spans="2:6">
      <c r="B837" s="9" t="s">
        <v>8219</v>
      </c>
      <c r="C837" s="9">
        <v>14</v>
      </c>
      <c r="E837" s="7" t="s">
        <v>8221</v>
      </c>
      <c r="F837" s="7">
        <v>2</v>
      </c>
    </row>
    <row r="838" spans="2:6">
      <c r="B838" s="7" t="s">
        <v>8219</v>
      </c>
      <c r="C838" s="7">
        <v>174</v>
      </c>
      <c r="E838" s="9" t="s">
        <v>8221</v>
      </c>
      <c r="F838" s="9">
        <v>0</v>
      </c>
    </row>
    <row r="839" spans="2:6">
      <c r="B839" s="9" t="s">
        <v>8219</v>
      </c>
      <c r="C839" s="9">
        <v>191</v>
      </c>
      <c r="E839" s="7" t="s">
        <v>8221</v>
      </c>
      <c r="F839" s="7">
        <v>0</v>
      </c>
    </row>
    <row r="840" spans="2:6">
      <c r="B840" s="7" t="s">
        <v>8219</v>
      </c>
      <c r="C840" s="7">
        <v>38</v>
      </c>
      <c r="E840" s="9" t="s">
        <v>8221</v>
      </c>
      <c r="F840" s="9">
        <v>3</v>
      </c>
    </row>
    <row r="841" spans="2:6">
      <c r="B841" s="9" t="s">
        <v>8219</v>
      </c>
      <c r="C841" s="9">
        <v>22</v>
      </c>
      <c r="E841" s="7" t="s">
        <v>8221</v>
      </c>
      <c r="F841" s="7">
        <v>0</v>
      </c>
    </row>
    <row r="842" spans="2:6">
      <c r="B842" s="7" t="s">
        <v>8219</v>
      </c>
      <c r="C842" s="7">
        <v>149</v>
      </c>
      <c r="E842" s="9" t="s">
        <v>8221</v>
      </c>
      <c r="F842" s="9">
        <v>0</v>
      </c>
    </row>
    <row r="843" spans="2:6">
      <c r="B843" s="9" t="s">
        <v>8219</v>
      </c>
      <c r="C843" s="9">
        <v>56</v>
      </c>
      <c r="E843" s="7" t="s">
        <v>8221</v>
      </c>
      <c r="F843" s="7">
        <v>3</v>
      </c>
    </row>
    <row r="844" spans="2:6">
      <c r="B844" s="7" t="s">
        <v>8219</v>
      </c>
      <c r="C844" s="7">
        <v>19</v>
      </c>
      <c r="E844" s="9" t="s">
        <v>8221</v>
      </c>
      <c r="F844" s="9">
        <v>7</v>
      </c>
    </row>
    <row r="845" spans="2:6">
      <c r="B845" s="9" t="s">
        <v>8219</v>
      </c>
      <c r="C845" s="9">
        <v>70</v>
      </c>
      <c r="E845" s="7" t="s">
        <v>8221</v>
      </c>
      <c r="F845" s="7">
        <v>25</v>
      </c>
    </row>
    <row r="846" spans="2:6">
      <c r="B846" s="7" t="s">
        <v>8219</v>
      </c>
      <c r="C846" s="7">
        <v>81</v>
      </c>
      <c r="E846" s="9" t="s">
        <v>8221</v>
      </c>
      <c r="F846" s="9">
        <v>10</v>
      </c>
    </row>
    <row r="847" spans="2:6">
      <c r="B847" s="9" t="s">
        <v>8219</v>
      </c>
      <c r="C847" s="9">
        <v>32</v>
      </c>
      <c r="E847" s="7" t="s">
        <v>8221</v>
      </c>
      <c r="F847" s="7">
        <v>3</v>
      </c>
    </row>
    <row r="848" spans="2:6">
      <c r="B848" s="7" t="s">
        <v>8219</v>
      </c>
      <c r="C848" s="7">
        <v>26</v>
      </c>
      <c r="E848" s="9" t="s">
        <v>8221</v>
      </c>
      <c r="F848" s="9">
        <v>5</v>
      </c>
    </row>
    <row r="849" spans="2:6">
      <c r="B849" s="9" t="s">
        <v>8219</v>
      </c>
      <c r="C849" s="9">
        <v>105</v>
      </c>
      <c r="E849" s="7" t="s">
        <v>8221</v>
      </c>
      <c r="F849" s="7">
        <v>5</v>
      </c>
    </row>
    <row r="850" spans="2:6">
      <c r="B850" s="7" t="s">
        <v>8219</v>
      </c>
      <c r="C850" s="7">
        <v>29</v>
      </c>
      <c r="E850" s="9" t="s">
        <v>8221</v>
      </c>
      <c r="F850" s="9">
        <v>27</v>
      </c>
    </row>
    <row r="851" spans="2:6">
      <c r="B851" s="9" t="s">
        <v>8219</v>
      </c>
      <c r="C851" s="9">
        <v>8</v>
      </c>
      <c r="E851" s="7" t="s">
        <v>8221</v>
      </c>
      <c r="F851" s="7">
        <v>2</v>
      </c>
    </row>
    <row r="852" spans="2:6">
      <c r="B852" s="7" t="s">
        <v>8219</v>
      </c>
      <c r="C852" s="7">
        <v>89</v>
      </c>
      <c r="E852" s="9" t="s">
        <v>8221</v>
      </c>
      <c r="F852" s="9">
        <v>236</v>
      </c>
    </row>
    <row r="853" spans="2:6">
      <c r="B853" s="9" t="s">
        <v>8219</v>
      </c>
      <c r="C853" s="9">
        <v>44</v>
      </c>
      <c r="E853" s="7" t="s">
        <v>8221</v>
      </c>
      <c r="F853" s="7">
        <v>1</v>
      </c>
    </row>
    <row r="854" spans="2:6">
      <c r="B854" s="7" t="s">
        <v>8219</v>
      </c>
      <c r="C854" s="7">
        <v>246</v>
      </c>
      <c r="E854" s="9" t="s">
        <v>8221</v>
      </c>
      <c r="F854" s="9">
        <v>12</v>
      </c>
    </row>
    <row r="855" spans="2:6">
      <c r="B855" s="9" t="s">
        <v>8219</v>
      </c>
      <c r="C855" s="9">
        <v>120</v>
      </c>
      <c r="E855" s="7" t="s">
        <v>8221</v>
      </c>
      <c r="F855" s="7">
        <v>4</v>
      </c>
    </row>
    <row r="856" spans="2:6">
      <c r="B856" s="7" t="s">
        <v>8219</v>
      </c>
      <c r="C856" s="7">
        <v>26</v>
      </c>
      <c r="E856" s="9" t="s">
        <v>8221</v>
      </c>
      <c r="F856" s="9">
        <v>3</v>
      </c>
    </row>
    <row r="857" spans="2:6">
      <c r="B857" s="9" t="s">
        <v>8219</v>
      </c>
      <c r="C857" s="9">
        <v>45</v>
      </c>
      <c r="E857" s="7" t="s">
        <v>8221</v>
      </c>
      <c r="F857" s="7">
        <v>99</v>
      </c>
    </row>
    <row r="858" spans="2:6">
      <c r="B858" s="7" t="s">
        <v>8219</v>
      </c>
      <c r="C858" s="7">
        <v>20</v>
      </c>
      <c r="E858" s="9" t="s">
        <v>8221</v>
      </c>
      <c r="F858" s="9">
        <v>3</v>
      </c>
    </row>
    <row r="859" spans="2:6">
      <c r="B859" s="9" t="s">
        <v>8219</v>
      </c>
      <c r="C859" s="9">
        <v>47</v>
      </c>
      <c r="E859" s="7" t="s">
        <v>8221</v>
      </c>
      <c r="F859" s="7">
        <v>3</v>
      </c>
    </row>
    <row r="860" spans="2:6">
      <c r="B860" s="7" t="s">
        <v>8219</v>
      </c>
      <c r="C860" s="7">
        <v>13</v>
      </c>
      <c r="E860" s="9" t="s">
        <v>8221</v>
      </c>
      <c r="F860" s="9">
        <v>22</v>
      </c>
    </row>
    <row r="861" spans="2:6">
      <c r="B861" s="9" t="s">
        <v>8219</v>
      </c>
      <c r="C861" s="9">
        <v>183</v>
      </c>
      <c r="E861" s="7" t="s">
        <v>8221</v>
      </c>
      <c r="F861" s="7">
        <v>4</v>
      </c>
    </row>
    <row r="862" spans="2:6">
      <c r="B862" s="7" t="s">
        <v>8219</v>
      </c>
      <c r="C862" s="7">
        <v>21</v>
      </c>
      <c r="E862" s="9" t="s">
        <v>8221</v>
      </c>
      <c r="F862" s="9">
        <v>534</v>
      </c>
    </row>
    <row r="863" spans="2:6">
      <c r="B863" s="9" t="s">
        <v>8219</v>
      </c>
      <c r="C863" s="9">
        <v>42</v>
      </c>
      <c r="E863" s="7" t="s">
        <v>8221</v>
      </c>
      <c r="F863" s="7">
        <v>12</v>
      </c>
    </row>
    <row r="864" spans="2:6">
      <c r="B864" s="7" t="s">
        <v>8219</v>
      </c>
      <c r="C864" s="7">
        <v>54</v>
      </c>
      <c r="E864" s="9" t="s">
        <v>8221</v>
      </c>
      <c r="F864" s="9">
        <v>56</v>
      </c>
    </row>
    <row r="865" spans="2:6">
      <c r="B865" s="9" t="s">
        <v>8219</v>
      </c>
      <c r="C865" s="9">
        <v>38</v>
      </c>
      <c r="E865" s="7" t="s">
        <v>8221</v>
      </c>
      <c r="F865" s="7">
        <v>11</v>
      </c>
    </row>
    <row r="866" spans="2:6">
      <c r="B866" s="7" t="s">
        <v>8219</v>
      </c>
      <c r="C866" s="7">
        <v>64</v>
      </c>
      <c r="E866" s="9" t="s">
        <v>8221</v>
      </c>
      <c r="F866" s="9">
        <v>0</v>
      </c>
    </row>
    <row r="867" spans="2:6">
      <c r="B867" s="9" t="s">
        <v>8219</v>
      </c>
      <c r="C867" s="9">
        <v>13</v>
      </c>
      <c r="E867" s="7" t="s">
        <v>8221</v>
      </c>
      <c r="F867" s="7">
        <v>12</v>
      </c>
    </row>
    <row r="868" spans="2:6">
      <c r="B868" s="7" t="s">
        <v>8219</v>
      </c>
      <c r="C868" s="7">
        <v>33</v>
      </c>
      <c r="E868" s="9" t="s">
        <v>8221</v>
      </c>
      <c r="F868" s="9">
        <v>5</v>
      </c>
    </row>
    <row r="869" spans="2:6">
      <c r="B869" s="9" t="s">
        <v>8219</v>
      </c>
      <c r="C869" s="9">
        <v>52</v>
      </c>
      <c r="E869" s="7" t="s">
        <v>8221</v>
      </c>
      <c r="F869" s="7">
        <v>24</v>
      </c>
    </row>
    <row r="870" spans="2:6">
      <c r="B870" s="7" t="s">
        <v>8219</v>
      </c>
      <c r="C870" s="7">
        <v>107</v>
      </c>
      <c r="E870" s="9" t="s">
        <v>8221</v>
      </c>
      <c r="F870" s="9">
        <v>89</v>
      </c>
    </row>
    <row r="871" spans="2:6">
      <c r="B871" s="9" t="s">
        <v>8219</v>
      </c>
      <c r="C871" s="9">
        <v>11</v>
      </c>
      <c r="E871" s="7" t="s">
        <v>8221</v>
      </c>
      <c r="F871" s="7">
        <v>1</v>
      </c>
    </row>
    <row r="872" spans="2:6">
      <c r="B872" s="7" t="s">
        <v>8219</v>
      </c>
      <c r="C872" s="7">
        <v>34</v>
      </c>
      <c r="E872" s="9" t="s">
        <v>8221</v>
      </c>
      <c r="F872" s="9">
        <v>55</v>
      </c>
    </row>
    <row r="873" spans="2:6">
      <c r="B873" s="9" t="s">
        <v>8219</v>
      </c>
      <c r="C873" s="9">
        <v>75</v>
      </c>
      <c r="E873" s="7" t="s">
        <v>8221</v>
      </c>
      <c r="F873" s="7">
        <v>2</v>
      </c>
    </row>
    <row r="874" spans="2:6">
      <c r="B874" s="7" t="s">
        <v>8219</v>
      </c>
      <c r="C874" s="7">
        <v>26</v>
      </c>
      <c r="E874" s="9" t="s">
        <v>8221</v>
      </c>
      <c r="F874" s="9">
        <v>0</v>
      </c>
    </row>
    <row r="875" spans="2:6">
      <c r="B875" s="9" t="s">
        <v>8219</v>
      </c>
      <c r="C875" s="9">
        <v>50</v>
      </c>
      <c r="E875" s="7" t="s">
        <v>8221</v>
      </c>
      <c r="F875" s="7">
        <v>4</v>
      </c>
    </row>
    <row r="876" spans="2:6">
      <c r="B876" s="7" t="s">
        <v>8219</v>
      </c>
      <c r="C876" s="7">
        <v>80</v>
      </c>
      <c r="E876" s="9" t="s">
        <v>8221</v>
      </c>
      <c r="F876" s="9">
        <v>6</v>
      </c>
    </row>
    <row r="877" spans="2:6">
      <c r="B877" s="9" t="s">
        <v>8219</v>
      </c>
      <c r="C877" s="9">
        <v>110</v>
      </c>
      <c r="E877" s="7" t="s">
        <v>8221</v>
      </c>
      <c r="F877" s="7">
        <v>4</v>
      </c>
    </row>
    <row r="878" spans="2:6">
      <c r="B878" s="7" t="s">
        <v>8219</v>
      </c>
      <c r="C878" s="7">
        <v>77</v>
      </c>
      <c r="E878" s="9" t="s">
        <v>8221</v>
      </c>
      <c r="F878" s="9">
        <v>4</v>
      </c>
    </row>
    <row r="879" spans="2:6">
      <c r="B879" s="9" t="s">
        <v>8219</v>
      </c>
      <c r="C879" s="9">
        <v>50</v>
      </c>
      <c r="E879" s="7" t="s">
        <v>8221</v>
      </c>
      <c r="F879" s="7">
        <v>2</v>
      </c>
    </row>
    <row r="880" spans="2:6">
      <c r="B880" s="7" t="s">
        <v>8219</v>
      </c>
      <c r="C880" s="7">
        <v>145</v>
      </c>
      <c r="E880" s="9" t="s">
        <v>8221</v>
      </c>
      <c r="F880" s="9">
        <v>5</v>
      </c>
    </row>
    <row r="881" spans="2:6">
      <c r="B881" s="9" t="s">
        <v>8219</v>
      </c>
      <c r="C881" s="9">
        <v>29</v>
      </c>
      <c r="E881" s="7" t="s">
        <v>8221</v>
      </c>
      <c r="F881" s="7">
        <v>83</v>
      </c>
    </row>
    <row r="882" spans="2:6">
      <c r="B882" s="7" t="s">
        <v>8219</v>
      </c>
      <c r="C882" s="7">
        <v>114</v>
      </c>
      <c r="E882" s="9" t="s">
        <v>8221</v>
      </c>
      <c r="F882" s="9">
        <v>57</v>
      </c>
    </row>
    <row r="883" spans="2:6">
      <c r="B883" s="9" t="s">
        <v>8219</v>
      </c>
      <c r="C883" s="9">
        <v>96</v>
      </c>
      <c r="E883" s="7" t="s">
        <v>8221</v>
      </c>
      <c r="F883" s="7">
        <v>311</v>
      </c>
    </row>
    <row r="884" spans="2:6">
      <c r="B884" s="7" t="s">
        <v>8219</v>
      </c>
      <c r="C884" s="7">
        <v>31</v>
      </c>
      <c r="E884" s="9" t="s">
        <v>8221</v>
      </c>
      <c r="F884" s="9">
        <v>2</v>
      </c>
    </row>
    <row r="885" spans="2:6">
      <c r="B885" s="9" t="s">
        <v>8219</v>
      </c>
      <c r="C885" s="9">
        <v>4883</v>
      </c>
      <c r="E885" s="7" t="s">
        <v>8221</v>
      </c>
      <c r="F885" s="7">
        <v>16</v>
      </c>
    </row>
    <row r="886" spans="2:6">
      <c r="B886" s="7" t="s">
        <v>8219</v>
      </c>
      <c r="C886" s="7">
        <v>95</v>
      </c>
      <c r="E886" s="9" t="s">
        <v>8221</v>
      </c>
      <c r="F886" s="9">
        <v>9</v>
      </c>
    </row>
    <row r="887" spans="2:6">
      <c r="B887" s="9" t="s">
        <v>8219</v>
      </c>
      <c r="C887" s="9">
        <v>2478</v>
      </c>
      <c r="E887" s="7" t="s">
        <v>8221</v>
      </c>
      <c r="F887" s="7">
        <v>1</v>
      </c>
    </row>
    <row r="888" spans="2:6">
      <c r="B888" s="7" t="s">
        <v>8219</v>
      </c>
      <c r="C888" s="7">
        <v>1789</v>
      </c>
      <c r="E888" s="9" t="s">
        <v>8221</v>
      </c>
      <c r="F888" s="9">
        <v>12</v>
      </c>
    </row>
    <row r="889" spans="2:6">
      <c r="B889" s="9" t="s">
        <v>8219</v>
      </c>
      <c r="C889" s="9">
        <v>680</v>
      </c>
      <c r="E889" s="7" t="s">
        <v>8221</v>
      </c>
      <c r="F889" s="7">
        <v>0</v>
      </c>
    </row>
    <row r="890" spans="2:6">
      <c r="B890" s="7" t="s">
        <v>8219</v>
      </c>
      <c r="C890" s="7">
        <v>70</v>
      </c>
      <c r="E890" s="9" t="s">
        <v>8221</v>
      </c>
      <c r="F890" s="9">
        <v>20</v>
      </c>
    </row>
    <row r="891" spans="2:6">
      <c r="B891" s="9" t="s">
        <v>8219</v>
      </c>
      <c r="C891" s="9">
        <v>23</v>
      </c>
      <c r="E891" s="7" t="s">
        <v>8221</v>
      </c>
      <c r="F891" s="7">
        <v>16</v>
      </c>
    </row>
    <row r="892" spans="2:6">
      <c r="B892" s="7" t="s">
        <v>8219</v>
      </c>
      <c r="C892" s="7">
        <v>4245</v>
      </c>
      <c r="E892" s="9" t="s">
        <v>8221</v>
      </c>
      <c r="F892" s="9">
        <v>33</v>
      </c>
    </row>
    <row r="893" spans="2:6">
      <c r="B893" s="9" t="s">
        <v>8219</v>
      </c>
      <c r="C893" s="9">
        <v>943</v>
      </c>
      <c r="E893" s="7" t="s">
        <v>8221</v>
      </c>
      <c r="F893" s="7">
        <v>2</v>
      </c>
    </row>
    <row r="894" spans="2:6">
      <c r="B894" s="7" t="s">
        <v>8219</v>
      </c>
      <c r="C894" s="7">
        <v>1876</v>
      </c>
      <c r="E894" s="9" t="s">
        <v>8221</v>
      </c>
      <c r="F894" s="9">
        <v>6</v>
      </c>
    </row>
    <row r="895" spans="2:6">
      <c r="B895" s="9" t="s">
        <v>8219</v>
      </c>
      <c r="C895" s="9">
        <v>834</v>
      </c>
      <c r="E895" s="7" t="s">
        <v>8221</v>
      </c>
      <c r="F895" s="7">
        <v>0</v>
      </c>
    </row>
    <row r="896" spans="2:6">
      <c r="B896" s="7" t="s">
        <v>8219</v>
      </c>
      <c r="C896" s="7">
        <v>682</v>
      </c>
      <c r="E896" s="9" t="s">
        <v>8221</v>
      </c>
      <c r="F896" s="9">
        <v>3</v>
      </c>
    </row>
    <row r="897" spans="2:6">
      <c r="B897" s="9" t="s">
        <v>8219</v>
      </c>
      <c r="C897" s="9">
        <v>147</v>
      </c>
      <c r="E897" s="7" t="s">
        <v>8221</v>
      </c>
      <c r="F897" s="7">
        <v>0</v>
      </c>
    </row>
    <row r="898" spans="2:6">
      <c r="B898" s="7" t="s">
        <v>8219</v>
      </c>
      <c r="C898" s="7">
        <v>415</v>
      </c>
      <c r="E898" s="9" t="s">
        <v>8221</v>
      </c>
      <c r="F898" s="9">
        <v>3</v>
      </c>
    </row>
    <row r="899" spans="2:6">
      <c r="B899" s="9" t="s">
        <v>8219</v>
      </c>
      <c r="C899" s="9">
        <v>290</v>
      </c>
      <c r="E899" s="7" t="s">
        <v>8221</v>
      </c>
      <c r="F899" s="7">
        <v>13</v>
      </c>
    </row>
    <row r="900" spans="2:6">
      <c r="B900" s="7" t="s">
        <v>8219</v>
      </c>
      <c r="C900" s="7">
        <v>365</v>
      </c>
      <c r="E900" s="9" t="s">
        <v>8221</v>
      </c>
      <c r="F900" s="9">
        <v>6</v>
      </c>
    </row>
    <row r="901" spans="2:6">
      <c r="B901" s="9" t="s">
        <v>8219</v>
      </c>
      <c r="C901" s="9">
        <v>660</v>
      </c>
      <c r="E901" s="7" t="s">
        <v>8221</v>
      </c>
      <c r="F901" s="7">
        <v>1</v>
      </c>
    </row>
    <row r="902" spans="2:6">
      <c r="B902" s="7" t="s">
        <v>8219</v>
      </c>
      <c r="C902" s="7">
        <v>1356</v>
      </c>
      <c r="E902" s="9" t="s">
        <v>8221</v>
      </c>
      <c r="F902" s="9">
        <v>0</v>
      </c>
    </row>
    <row r="903" spans="2:6">
      <c r="B903" s="9" t="s">
        <v>8219</v>
      </c>
      <c r="C903" s="9">
        <v>424</v>
      </c>
      <c r="E903" s="7" t="s">
        <v>8221</v>
      </c>
      <c r="F903" s="7">
        <v>5</v>
      </c>
    </row>
    <row r="904" spans="2:6">
      <c r="B904" s="7" t="s">
        <v>8219</v>
      </c>
      <c r="C904" s="7">
        <v>33</v>
      </c>
      <c r="E904" s="9" t="s">
        <v>8221</v>
      </c>
      <c r="F904" s="9">
        <v>0</v>
      </c>
    </row>
    <row r="905" spans="2:6">
      <c r="B905" s="9" t="s">
        <v>8219</v>
      </c>
      <c r="C905" s="9">
        <v>1633</v>
      </c>
      <c r="E905" s="7" t="s">
        <v>8221</v>
      </c>
      <c r="F905" s="7">
        <v>36</v>
      </c>
    </row>
    <row r="906" spans="2:6">
      <c r="B906" s="7" t="s">
        <v>8219</v>
      </c>
      <c r="C906" s="7">
        <v>306</v>
      </c>
      <c r="E906" s="9" t="s">
        <v>8221</v>
      </c>
      <c r="F906" s="9">
        <v>1</v>
      </c>
    </row>
    <row r="907" spans="2:6">
      <c r="B907" s="9" t="s">
        <v>8219</v>
      </c>
      <c r="C907" s="9">
        <v>205</v>
      </c>
      <c r="E907" s="7" t="s">
        <v>8221</v>
      </c>
      <c r="F907" s="7">
        <v>1</v>
      </c>
    </row>
    <row r="908" spans="2:6">
      <c r="B908" s="7" t="s">
        <v>8219</v>
      </c>
      <c r="C908" s="7">
        <v>1281</v>
      </c>
      <c r="E908" s="9" t="s">
        <v>8221</v>
      </c>
      <c r="F908" s="9">
        <v>1</v>
      </c>
    </row>
    <row r="909" spans="2:6">
      <c r="B909" s="9" t="s">
        <v>8219</v>
      </c>
      <c r="C909" s="9">
        <v>103</v>
      </c>
      <c r="E909" s="7" t="s">
        <v>8221</v>
      </c>
      <c r="F909" s="7">
        <v>9</v>
      </c>
    </row>
    <row r="910" spans="2:6">
      <c r="B910" s="7" t="s">
        <v>8219</v>
      </c>
      <c r="C910" s="7">
        <v>1513</v>
      </c>
      <c r="E910" s="9" t="s">
        <v>8221</v>
      </c>
      <c r="F910" s="9">
        <v>1</v>
      </c>
    </row>
    <row r="911" spans="2:6">
      <c r="B911" s="9" t="s">
        <v>8219</v>
      </c>
      <c r="C911" s="9">
        <v>405</v>
      </c>
      <c r="E911" s="7" t="s">
        <v>8221</v>
      </c>
      <c r="F911" s="7">
        <v>0</v>
      </c>
    </row>
    <row r="912" spans="2:6">
      <c r="B912" s="7" t="s">
        <v>8219</v>
      </c>
      <c r="C912" s="7">
        <v>510</v>
      </c>
      <c r="E912" s="9" t="s">
        <v>8221</v>
      </c>
      <c r="F912" s="9">
        <v>1</v>
      </c>
    </row>
    <row r="913" spans="2:6">
      <c r="B913" s="9" t="s">
        <v>8219</v>
      </c>
      <c r="C913" s="9">
        <v>1887</v>
      </c>
      <c r="E913" s="7" t="s">
        <v>8221</v>
      </c>
      <c r="F913" s="7">
        <v>1</v>
      </c>
    </row>
    <row r="914" spans="2:6">
      <c r="B914" s="7" t="s">
        <v>8219</v>
      </c>
      <c r="C914" s="7">
        <v>701</v>
      </c>
      <c r="E914" s="9" t="s">
        <v>8221</v>
      </c>
      <c r="F914" s="9">
        <v>4</v>
      </c>
    </row>
    <row r="915" spans="2:6">
      <c r="B915" s="9" t="s">
        <v>8219</v>
      </c>
      <c r="C915" s="9">
        <v>3863</v>
      </c>
      <c r="E915" s="7" t="s">
        <v>8221</v>
      </c>
      <c r="F915" s="7">
        <v>2</v>
      </c>
    </row>
    <row r="916" spans="2:6">
      <c r="B916" s="7" t="s">
        <v>8219</v>
      </c>
      <c r="C916" s="7">
        <v>238</v>
      </c>
      <c r="E916" s="9" t="s">
        <v>8221</v>
      </c>
      <c r="F916" s="9">
        <v>2</v>
      </c>
    </row>
    <row r="917" spans="2:6">
      <c r="B917" s="9" t="s">
        <v>8219</v>
      </c>
      <c r="C917" s="9">
        <v>2051</v>
      </c>
      <c r="E917" s="7" t="s">
        <v>8221</v>
      </c>
      <c r="F917" s="7">
        <v>2</v>
      </c>
    </row>
    <row r="918" spans="2:6">
      <c r="B918" s="7" t="s">
        <v>8219</v>
      </c>
      <c r="C918" s="7">
        <v>402</v>
      </c>
      <c r="E918" s="9" t="s">
        <v>8221</v>
      </c>
      <c r="F918" s="9">
        <v>0</v>
      </c>
    </row>
    <row r="919" spans="2:6">
      <c r="B919" s="9" t="s">
        <v>8219</v>
      </c>
      <c r="C919" s="9">
        <v>253</v>
      </c>
      <c r="E919" s="7" t="s">
        <v>8221</v>
      </c>
      <c r="F919" s="7">
        <v>2</v>
      </c>
    </row>
    <row r="920" spans="2:6">
      <c r="B920" s="7" t="s">
        <v>8219</v>
      </c>
      <c r="C920" s="7">
        <v>473</v>
      </c>
      <c r="E920" s="9" t="s">
        <v>8221</v>
      </c>
      <c r="F920" s="9">
        <v>4</v>
      </c>
    </row>
    <row r="921" spans="2:6">
      <c r="B921" s="9" t="s">
        <v>8219</v>
      </c>
      <c r="C921" s="9">
        <v>821</v>
      </c>
      <c r="E921" s="7" t="s">
        <v>8221</v>
      </c>
      <c r="F921" s="7">
        <v>2</v>
      </c>
    </row>
    <row r="922" spans="2:6">
      <c r="B922" s="7" t="s">
        <v>8219</v>
      </c>
      <c r="C922" s="7">
        <v>388</v>
      </c>
      <c r="E922" s="9" t="s">
        <v>8221</v>
      </c>
      <c r="F922" s="9">
        <v>0</v>
      </c>
    </row>
    <row r="923" spans="2:6">
      <c r="B923" s="9" t="s">
        <v>8219</v>
      </c>
      <c r="C923" s="9">
        <v>813</v>
      </c>
      <c r="E923" s="7" t="s">
        <v>8221</v>
      </c>
      <c r="F923" s="7">
        <v>1</v>
      </c>
    </row>
    <row r="924" spans="2:6">
      <c r="B924" s="7" t="s">
        <v>8219</v>
      </c>
      <c r="C924" s="7">
        <v>1945</v>
      </c>
      <c r="E924" s="9" t="s">
        <v>8221</v>
      </c>
      <c r="F924" s="9">
        <v>0</v>
      </c>
    </row>
    <row r="925" spans="2:6">
      <c r="B925" s="9" t="s">
        <v>8219</v>
      </c>
      <c r="C925" s="9">
        <v>1637</v>
      </c>
      <c r="E925" s="7" t="s">
        <v>8221</v>
      </c>
      <c r="F925" s="7">
        <v>2</v>
      </c>
    </row>
    <row r="926" spans="2:6">
      <c r="B926" s="7" t="s">
        <v>8219</v>
      </c>
      <c r="C926" s="7">
        <v>1375</v>
      </c>
      <c r="E926" s="9" t="s">
        <v>8221</v>
      </c>
      <c r="F926" s="9">
        <v>7</v>
      </c>
    </row>
    <row r="927" spans="2:6">
      <c r="B927" s="9" t="s">
        <v>8219</v>
      </c>
      <c r="C927" s="9">
        <v>17</v>
      </c>
      <c r="E927" s="7" t="s">
        <v>8221</v>
      </c>
      <c r="F927" s="7">
        <v>5</v>
      </c>
    </row>
    <row r="928" spans="2:6">
      <c r="B928" s="7" t="s">
        <v>8219</v>
      </c>
      <c r="C928" s="7">
        <v>354</v>
      </c>
      <c r="E928" s="9" t="s">
        <v>8221</v>
      </c>
      <c r="F928" s="9">
        <v>0</v>
      </c>
    </row>
    <row r="929" spans="2:6">
      <c r="B929" s="9" t="s">
        <v>8219</v>
      </c>
      <c r="C929" s="9">
        <v>191</v>
      </c>
      <c r="E929" s="7" t="s">
        <v>8221</v>
      </c>
      <c r="F929" s="7">
        <v>0</v>
      </c>
    </row>
    <row r="930" spans="2:6">
      <c r="B930" s="7" t="s">
        <v>8219</v>
      </c>
      <c r="C930" s="7">
        <v>303</v>
      </c>
      <c r="E930" s="9" t="s">
        <v>8221</v>
      </c>
      <c r="F930" s="9">
        <v>0</v>
      </c>
    </row>
    <row r="931" spans="2:6">
      <c r="B931" s="9" t="s">
        <v>8219</v>
      </c>
      <c r="C931" s="9">
        <v>137</v>
      </c>
      <c r="E931" s="7" t="s">
        <v>8221</v>
      </c>
      <c r="F931" s="7">
        <v>2</v>
      </c>
    </row>
    <row r="932" spans="2:6">
      <c r="B932" s="7" t="s">
        <v>8219</v>
      </c>
      <c r="C932" s="7">
        <v>41</v>
      </c>
      <c r="E932" s="9" t="s">
        <v>8221</v>
      </c>
      <c r="F932" s="9">
        <v>0</v>
      </c>
    </row>
    <row r="933" spans="2:6">
      <c r="B933" s="9" t="s">
        <v>8219</v>
      </c>
      <c r="C933" s="9">
        <v>398</v>
      </c>
      <c r="E933" s="7" t="s">
        <v>8221</v>
      </c>
      <c r="F933" s="7">
        <v>0</v>
      </c>
    </row>
    <row r="934" spans="2:6">
      <c r="B934" s="7" t="s">
        <v>8219</v>
      </c>
      <c r="C934" s="7">
        <v>1737</v>
      </c>
      <c r="E934" s="9" t="s">
        <v>8221</v>
      </c>
      <c r="F934" s="9">
        <v>28</v>
      </c>
    </row>
    <row r="935" spans="2:6">
      <c r="B935" s="9" t="s">
        <v>8219</v>
      </c>
      <c r="C935" s="9">
        <v>971</v>
      </c>
      <c r="E935" s="7" t="s">
        <v>8221</v>
      </c>
      <c r="F935" s="7">
        <v>2</v>
      </c>
    </row>
    <row r="936" spans="2:6">
      <c r="B936" s="7" t="s">
        <v>8219</v>
      </c>
      <c r="C936" s="7">
        <v>183</v>
      </c>
      <c r="E936" s="9" t="s">
        <v>8221</v>
      </c>
      <c r="F936" s="9">
        <v>0</v>
      </c>
    </row>
    <row r="937" spans="2:6">
      <c r="B937" s="9" t="s">
        <v>8219</v>
      </c>
      <c r="C937" s="9">
        <v>4562</v>
      </c>
      <c r="E937" s="7" t="s">
        <v>8221</v>
      </c>
      <c r="F937" s="7">
        <v>0</v>
      </c>
    </row>
    <row r="938" spans="2:6">
      <c r="B938" s="7" t="s">
        <v>8219</v>
      </c>
      <c r="C938" s="7">
        <v>26457</v>
      </c>
      <c r="E938" s="9" t="s">
        <v>8221</v>
      </c>
      <c r="F938" s="9">
        <v>0</v>
      </c>
    </row>
    <row r="939" spans="2:6">
      <c r="B939" s="9" t="s">
        <v>8219</v>
      </c>
      <c r="C939" s="9">
        <v>162</v>
      </c>
      <c r="E939" s="7" t="s">
        <v>8221</v>
      </c>
      <c r="F939" s="7">
        <v>4</v>
      </c>
    </row>
    <row r="940" spans="2:6">
      <c r="B940" s="7" t="s">
        <v>8219</v>
      </c>
      <c r="C940" s="7">
        <v>479</v>
      </c>
      <c r="E940" s="9" t="s">
        <v>8221</v>
      </c>
      <c r="F940" s="9">
        <v>12</v>
      </c>
    </row>
    <row r="941" spans="2:6">
      <c r="B941" s="9" t="s">
        <v>8219</v>
      </c>
      <c r="C941" s="9">
        <v>426</v>
      </c>
      <c r="E941" s="7" t="s">
        <v>8221</v>
      </c>
      <c r="F941" s="7">
        <v>0</v>
      </c>
    </row>
    <row r="942" spans="2:6">
      <c r="B942" s="7" t="s">
        <v>8219</v>
      </c>
      <c r="C942" s="7">
        <v>450</v>
      </c>
      <c r="E942" s="9" t="s">
        <v>8221</v>
      </c>
      <c r="F942" s="9">
        <v>33</v>
      </c>
    </row>
    <row r="943" spans="2:6">
      <c r="B943" s="9" t="s">
        <v>8219</v>
      </c>
      <c r="C943" s="9">
        <v>1780</v>
      </c>
      <c r="E943" s="7" t="s">
        <v>8221</v>
      </c>
      <c r="F943" s="7">
        <v>0</v>
      </c>
    </row>
    <row r="944" spans="2:6">
      <c r="B944" s="7" t="s">
        <v>8219</v>
      </c>
      <c r="C944" s="7">
        <v>122</v>
      </c>
      <c r="E944" s="9" t="s">
        <v>8221</v>
      </c>
      <c r="F944" s="9">
        <v>4</v>
      </c>
    </row>
    <row r="945" spans="2:6">
      <c r="B945" s="9" t="s">
        <v>8219</v>
      </c>
      <c r="C945" s="9">
        <v>95</v>
      </c>
      <c r="E945" s="7" t="s">
        <v>8221</v>
      </c>
      <c r="F945" s="7">
        <v>0</v>
      </c>
    </row>
    <row r="946" spans="2:6">
      <c r="B946" s="7" t="s">
        <v>8219</v>
      </c>
      <c r="C946" s="7">
        <v>325</v>
      </c>
      <c r="E946" s="9" t="s">
        <v>8221</v>
      </c>
      <c r="F946" s="9">
        <v>11</v>
      </c>
    </row>
    <row r="947" spans="2:6">
      <c r="B947" s="9" t="s">
        <v>8219</v>
      </c>
      <c r="C947" s="9">
        <v>353</v>
      </c>
      <c r="E947" s="7" t="s">
        <v>8221</v>
      </c>
      <c r="F947" s="7">
        <v>1</v>
      </c>
    </row>
    <row r="948" spans="2:6">
      <c r="B948" s="7" t="s">
        <v>8219</v>
      </c>
      <c r="C948" s="7">
        <v>105</v>
      </c>
      <c r="E948" s="9" t="s">
        <v>8221</v>
      </c>
      <c r="F948" s="9">
        <v>5</v>
      </c>
    </row>
    <row r="949" spans="2:6">
      <c r="B949" s="9" t="s">
        <v>8219</v>
      </c>
      <c r="C949" s="9">
        <v>729</v>
      </c>
      <c r="E949" s="7" t="s">
        <v>8221</v>
      </c>
      <c r="F949" s="7">
        <v>0</v>
      </c>
    </row>
    <row r="950" spans="2:6">
      <c r="B950" s="7" t="s">
        <v>8219</v>
      </c>
      <c r="C950" s="7">
        <v>454</v>
      </c>
      <c r="E950" s="9" t="s">
        <v>8221</v>
      </c>
      <c r="F950" s="9">
        <v>1</v>
      </c>
    </row>
    <row r="951" spans="2:6">
      <c r="B951" s="9" t="s">
        <v>8219</v>
      </c>
      <c r="C951" s="9">
        <v>539</v>
      </c>
      <c r="E951" s="7" t="s">
        <v>8221</v>
      </c>
      <c r="F951" s="7">
        <v>1</v>
      </c>
    </row>
    <row r="952" spans="2:6">
      <c r="B952" s="7" t="s">
        <v>8219</v>
      </c>
      <c r="C952" s="7">
        <v>79</v>
      </c>
      <c r="E952" s="9" t="s">
        <v>8221</v>
      </c>
      <c r="F952" s="9">
        <v>6</v>
      </c>
    </row>
    <row r="953" spans="2:6">
      <c r="B953" s="9" t="s">
        <v>8219</v>
      </c>
      <c r="C953" s="9">
        <v>94</v>
      </c>
      <c r="E953" s="7" t="s">
        <v>8221</v>
      </c>
      <c r="F953" s="7">
        <v>8</v>
      </c>
    </row>
    <row r="954" spans="2:6">
      <c r="B954" s="7" t="s">
        <v>8219</v>
      </c>
      <c r="C954" s="7">
        <v>625</v>
      </c>
      <c r="E954" s="9" t="s">
        <v>8221</v>
      </c>
      <c r="F954" s="9">
        <v>1</v>
      </c>
    </row>
    <row r="955" spans="2:6">
      <c r="B955" s="9" t="s">
        <v>8219</v>
      </c>
      <c r="C955" s="9">
        <v>508</v>
      </c>
      <c r="E955" s="7" t="s">
        <v>8221</v>
      </c>
      <c r="F955" s="7">
        <v>0</v>
      </c>
    </row>
    <row r="956" spans="2:6">
      <c r="B956" s="7" t="s">
        <v>8219</v>
      </c>
      <c r="C956" s="7">
        <v>531</v>
      </c>
      <c r="E956" s="9" t="s">
        <v>8221</v>
      </c>
      <c r="F956" s="9">
        <v>2</v>
      </c>
    </row>
    <row r="957" spans="2:6">
      <c r="B957" s="9" t="s">
        <v>8219</v>
      </c>
      <c r="C957" s="9">
        <v>158</v>
      </c>
      <c r="E957" s="7" t="s">
        <v>8221</v>
      </c>
      <c r="F957" s="7">
        <v>1</v>
      </c>
    </row>
    <row r="958" spans="2:6">
      <c r="B958" s="7" t="s">
        <v>8219</v>
      </c>
      <c r="C958" s="7">
        <v>508</v>
      </c>
      <c r="E958" s="9" t="s">
        <v>8221</v>
      </c>
      <c r="F958" s="9">
        <v>0</v>
      </c>
    </row>
    <row r="959" spans="2:6">
      <c r="B959" s="9" t="s">
        <v>8219</v>
      </c>
      <c r="C959" s="9">
        <v>644</v>
      </c>
      <c r="E959" s="7" t="s">
        <v>8221</v>
      </c>
      <c r="F959" s="7">
        <v>1</v>
      </c>
    </row>
    <row r="960" spans="2:6">
      <c r="B960" s="7" t="s">
        <v>8219</v>
      </c>
      <c r="C960" s="7">
        <v>848</v>
      </c>
      <c r="E960" s="9" t="s">
        <v>8221</v>
      </c>
      <c r="F960" s="9">
        <v>19</v>
      </c>
    </row>
    <row r="961" spans="2:6">
      <c r="B961" s="9" t="s">
        <v>8219</v>
      </c>
      <c r="C961" s="9">
        <v>429</v>
      </c>
      <c r="E961" s="7" t="s">
        <v>8221</v>
      </c>
      <c r="F961" s="7">
        <v>27</v>
      </c>
    </row>
    <row r="962" spans="2:6">
      <c r="B962" s="7" t="s">
        <v>8219</v>
      </c>
      <c r="C962" s="7">
        <v>204</v>
      </c>
      <c r="E962" s="9" t="s">
        <v>8221</v>
      </c>
      <c r="F962" s="9">
        <v>7</v>
      </c>
    </row>
    <row r="963" spans="2:6">
      <c r="B963" s="9" t="s">
        <v>8219</v>
      </c>
      <c r="C963" s="9">
        <v>379</v>
      </c>
      <c r="E963" s="7" t="s">
        <v>8221</v>
      </c>
      <c r="F963" s="7">
        <v>14</v>
      </c>
    </row>
    <row r="964" spans="2:6">
      <c r="B964" s="7" t="s">
        <v>8219</v>
      </c>
      <c r="C964" s="7">
        <v>271</v>
      </c>
      <c r="E964" s="9" t="s">
        <v>8221</v>
      </c>
      <c r="F964" s="9">
        <v>5</v>
      </c>
    </row>
    <row r="965" spans="2:6">
      <c r="B965" s="9" t="s">
        <v>8219</v>
      </c>
      <c r="C965" s="9">
        <v>120</v>
      </c>
      <c r="E965" s="7" t="s">
        <v>8221</v>
      </c>
      <c r="F965" s="7">
        <v>30</v>
      </c>
    </row>
    <row r="966" spans="2:6">
      <c r="B966" s="7" t="s">
        <v>8219</v>
      </c>
      <c r="C966" s="7">
        <v>140</v>
      </c>
      <c r="E966" s="9" t="s">
        <v>8221</v>
      </c>
      <c r="F966" s="9">
        <v>1</v>
      </c>
    </row>
    <row r="967" spans="2:6">
      <c r="B967" s="9" t="s">
        <v>8219</v>
      </c>
      <c r="C967" s="9">
        <v>193</v>
      </c>
      <c r="E967" s="7" t="s">
        <v>8221</v>
      </c>
      <c r="F967" s="7">
        <v>0</v>
      </c>
    </row>
    <row r="968" spans="2:6">
      <c r="B968" s="7" t="s">
        <v>8219</v>
      </c>
      <c r="C968" s="7">
        <v>180</v>
      </c>
      <c r="E968" s="7" t="s">
        <v>8221</v>
      </c>
      <c r="F968" s="7">
        <v>60</v>
      </c>
    </row>
    <row r="969" spans="2:6">
      <c r="B969" s="9" t="s">
        <v>8219</v>
      </c>
      <c r="C969" s="9">
        <v>263</v>
      </c>
      <c r="E969" s="9" t="s">
        <v>8221</v>
      </c>
      <c r="F969" s="9">
        <v>84</v>
      </c>
    </row>
    <row r="970" spans="2:6">
      <c r="B970" s="7" t="s">
        <v>8219</v>
      </c>
      <c r="C970" s="7">
        <v>217</v>
      </c>
      <c r="E970" s="7" t="s">
        <v>8221</v>
      </c>
      <c r="F970" s="7">
        <v>47</v>
      </c>
    </row>
    <row r="971" spans="2:6">
      <c r="B971" s="9" t="s">
        <v>8219</v>
      </c>
      <c r="C971" s="9">
        <v>443</v>
      </c>
      <c r="E971" s="9" t="s">
        <v>8221</v>
      </c>
      <c r="F971" s="9">
        <v>66</v>
      </c>
    </row>
    <row r="972" spans="2:6">
      <c r="B972" s="7" t="s">
        <v>8219</v>
      </c>
      <c r="C972" s="7">
        <v>1373</v>
      </c>
      <c r="E972" s="7" t="s">
        <v>8221</v>
      </c>
      <c r="F972" s="7">
        <v>171</v>
      </c>
    </row>
    <row r="973" spans="2:6">
      <c r="B973" s="9" t="s">
        <v>8219</v>
      </c>
      <c r="C973" s="9">
        <v>742</v>
      </c>
      <c r="E973" s="9" t="s">
        <v>8221</v>
      </c>
      <c r="F973" s="9">
        <v>29</v>
      </c>
    </row>
    <row r="974" spans="2:6">
      <c r="B974" s="7" t="s">
        <v>8219</v>
      </c>
      <c r="C974" s="7">
        <v>170</v>
      </c>
      <c r="E974" s="7" t="s">
        <v>8221</v>
      </c>
      <c r="F974" s="7">
        <v>9</v>
      </c>
    </row>
    <row r="975" spans="2:6">
      <c r="B975" s="9" t="s">
        <v>8219</v>
      </c>
      <c r="C975" s="9">
        <v>242</v>
      </c>
      <c r="E975" s="9" t="s">
        <v>8221</v>
      </c>
      <c r="F975" s="9">
        <v>27</v>
      </c>
    </row>
    <row r="976" spans="2:6">
      <c r="B976" s="7" t="s">
        <v>8219</v>
      </c>
      <c r="C976" s="7">
        <v>541</v>
      </c>
      <c r="E976" s="7" t="s">
        <v>8221</v>
      </c>
      <c r="F976" s="7">
        <v>2</v>
      </c>
    </row>
    <row r="977" spans="2:6">
      <c r="B977" s="9" t="s">
        <v>8219</v>
      </c>
      <c r="C977" s="9">
        <v>121</v>
      </c>
      <c r="E977" s="9" t="s">
        <v>8221</v>
      </c>
      <c r="F977" s="9">
        <v>3</v>
      </c>
    </row>
    <row r="978" spans="2:6">
      <c r="B978" s="7" t="s">
        <v>8219</v>
      </c>
      <c r="C978" s="7">
        <v>621</v>
      </c>
      <c r="E978" s="7" t="s">
        <v>8221</v>
      </c>
      <c r="F978" s="7">
        <v>4</v>
      </c>
    </row>
    <row r="979" spans="2:6">
      <c r="B979" s="9" t="s">
        <v>8219</v>
      </c>
      <c r="C979" s="9">
        <v>101</v>
      </c>
      <c r="E979" s="9" t="s">
        <v>8221</v>
      </c>
      <c r="F979" s="9">
        <v>2</v>
      </c>
    </row>
    <row r="980" spans="2:6">
      <c r="B980" s="7" t="s">
        <v>8219</v>
      </c>
      <c r="C980" s="7">
        <v>554</v>
      </c>
      <c r="E980" s="7" t="s">
        <v>8221</v>
      </c>
      <c r="F980" s="7">
        <v>20</v>
      </c>
    </row>
    <row r="981" spans="2:6">
      <c r="B981" s="9" t="s">
        <v>8219</v>
      </c>
      <c r="C981" s="9">
        <v>666</v>
      </c>
      <c r="E981" s="9" t="s">
        <v>8221</v>
      </c>
      <c r="F981" s="9">
        <v>3</v>
      </c>
    </row>
    <row r="982" spans="2:6">
      <c r="B982" s="7" t="s">
        <v>8219</v>
      </c>
      <c r="C982" s="7">
        <v>410</v>
      </c>
      <c r="E982" s="7" t="s">
        <v>8221</v>
      </c>
      <c r="F982" s="7">
        <v>4</v>
      </c>
    </row>
    <row r="983" spans="2:6">
      <c r="B983" s="9" t="s">
        <v>8219</v>
      </c>
      <c r="C983" s="9">
        <v>375</v>
      </c>
      <c r="E983" s="9" t="s">
        <v>8221</v>
      </c>
      <c r="F983" s="9">
        <v>1</v>
      </c>
    </row>
    <row r="984" spans="2:6">
      <c r="B984" s="7" t="s">
        <v>8219</v>
      </c>
      <c r="C984" s="7">
        <v>1364</v>
      </c>
      <c r="E984" s="7" t="s">
        <v>8221</v>
      </c>
      <c r="F984" s="7">
        <v>0</v>
      </c>
    </row>
    <row r="985" spans="2:6">
      <c r="B985" s="9" t="s">
        <v>8219</v>
      </c>
      <c r="C985" s="9">
        <v>35</v>
      </c>
      <c r="E985" s="9" t="s">
        <v>8221</v>
      </c>
      <c r="F985" s="9">
        <v>0</v>
      </c>
    </row>
    <row r="986" spans="2:6">
      <c r="B986" s="7" t="s">
        <v>8219</v>
      </c>
      <c r="C986" s="7">
        <v>203</v>
      </c>
      <c r="E986" s="7" t="s">
        <v>8221</v>
      </c>
      <c r="F986" s="7">
        <v>14</v>
      </c>
    </row>
    <row r="987" spans="2:6">
      <c r="B987" s="9" t="s">
        <v>8219</v>
      </c>
      <c r="C987" s="9">
        <v>49</v>
      </c>
      <c r="E987" s="9" t="s">
        <v>8221</v>
      </c>
      <c r="F987" s="9">
        <v>1</v>
      </c>
    </row>
    <row r="988" spans="2:6">
      <c r="B988" s="7" t="s">
        <v>8219</v>
      </c>
      <c r="C988" s="7">
        <v>5812</v>
      </c>
      <c r="E988" s="7" t="s">
        <v>8221</v>
      </c>
      <c r="F988" s="7">
        <v>118</v>
      </c>
    </row>
    <row r="989" spans="2:6">
      <c r="B989" s="9" t="s">
        <v>8219</v>
      </c>
      <c r="C989" s="9">
        <v>1556</v>
      </c>
      <c r="E989" s="9" t="s">
        <v>8221</v>
      </c>
      <c r="F989" s="9">
        <v>2</v>
      </c>
    </row>
    <row r="990" spans="2:6">
      <c r="B990" s="7" t="s">
        <v>8219</v>
      </c>
      <c r="C990" s="7">
        <v>65</v>
      </c>
      <c r="E990" s="7" t="s">
        <v>8221</v>
      </c>
      <c r="F990" s="7">
        <v>1</v>
      </c>
    </row>
    <row r="991" spans="2:6">
      <c r="B991" s="9" t="s">
        <v>8219</v>
      </c>
      <c r="C991" s="9">
        <v>10</v>
      </c>
      <c r="E991" s="9" t="s">
        <v>8221</v>
      </c>
      <c r="F991" s="9">
        <v>3</v>
      </c>
    </row>
    <row r="992" spans="2:6">
      <c r="B992" s="7" t="s">
        <v>8219</v>
      </c>
      <c r="C992" s="7">
        <v>76</v>
      </c>
      <c r="E992" s="7" t="s">
        <v>8221</v>
      </c>
      <c r="F992" s="7">
        <v>1</v>
      </c>
    </row>
    <row r="993" spans="2:6">
      <c r="B993" s="9" t="s">
        <v>8219</v>
      </c>
      <c r="C993" s="9">
        <v>263</v>
      </c>
      <c r="E993" s="9" t="s">
        <v>8221</v>
      </c>
      <c r="F993" s="9">
        <v>3</v>
      </c>
    </row>
    <row r="994" spans="2:6">
      <c r="B994" s="7" t="s">
        <v>8219</v>
      </c>
      <c r="C994" s="7">
        <v>1530</v>
      </c>
      <c r="E994" s="7" t="s">
        <v>8221</v>
      </c>
      <c r="F994" s="7">
        <v>38</v>
      </c>
    </row>
    <row r="995" spans="2:6">
      <c r="B995" s="9" t="s">
        <v>8219</v>
      </c>
      <c r="C995" s="9">
        <v>278</v>
      </c>
      <c r="E995" s="9" t="s">
        <v>8221</v>
      </c>
      <c r="F995" s="9">
        <v>52</v>
      </c>
    </row>
    <row r="996" spans="2:6">
      <c r="B996" s="7" t="s">
        <v>8219</v>
      </c>
      <c r="C996" s="7">
        <v>350</v>
      </c>
      <c r="E996" s="7" t="s">
        <v>8221</v>
      </c>
      <c r="F996" s="7">
        <v>2</v>
      </c>
    </row>
    <row r="997" spans="2:6">
      <c r="B997" s="9" t="s">
        <v>8219</v>
      </c>
      <c r="C997" s="9">
        <v>470</v>
      </c>
      <c r="E997" s="9" t="s">
        <v>8221</v>
      </c>
      <c r="F997" s="9">
        <v>0</v>
      </c>
    </row>
    <row r="998" spans="2:6">
      <c r="B998" s="7" t="s">
        <v>8219</v>
      </c>
      <c r="C998" s="7">
        <v>3</v>
      </c>
      <c r="E998" s="7" t="s">
        <v>8221</v>
      </c>
      <c r="F998" s="7">
        <v>4</v>
      </c>
    </row>
    <row r="999" spans="2:6">
      <c r="B999" s="9" t="s">
        <v>8219</v>
      </c>
      <c r="C999" s="9">
        <v>8200</v>
      </c>
      <c r="E999" s="9" t="s">
        <v>8221</v>
      </c>
      <c r="F999" s="9">
        <v>4</v>
      </c>
    </row>
    <row r="1000" spans="2:6">
      <c r="B1000" s="7" t="s">
        <v>8219</v>
      </c>
      <c r="C1000" s="7">
        <v>8359</v>
      </c>
      <c r="E1000" s="7" t="s">
        <v>8221</v>
      </c>
      <c r="F1000" s="7">
        <v>18</v>
      </c>
    </row>
    <row r="1001" spans="2:6">
      <c r="B1001" s="9" t="s">
        <v>8219</v>
      </c>
      <c r="C1001" s="9">
        <v>188</v>
      </c>
      <c r="E1001" s="9" t="s">
        <v>8221</v>
      </c>
      <c r="F1001" s="9">
        <v>0</v>
      </c>
    </row>
    <row r="1002" spans="2:6">
      <c r="B1002" s="7" t="s">
        <v>8219</v>
      </c>
      <c r="C1002" s="7">
        <v>48</v>
      </c>
      <c r="E1002" s="7" t="s">
        <v>8221</v>
      </c>
      <c r="F1002" s="7">
        <v>22</v>
      </c>
    </row>
    <row r="1003" spans="2:6">
      <c r="B1003" s="9" t="s">
        <v>8219</v>
      </c>
      <c r="C1003" s="9">
        <v>607</v>
      </c>
      <c r="E1003" s="9" t="s">
        <v>8221</v>
      </c>
      <c r="F1003" s="9">
        <v>49</v>
      </c>
    </row>
    <row r="1004" spans="2:6">
      <c r="B1004" s="7" t="s">
        <v>8219</v>
      </c>
      <c r="C1004" s="7">
        <v>50</v>
      </c>
      <c r="E1004" s="7" t="s">
        <v>8221</v>
      </c>
      <c r="F1004" s="7">
        <v>19</v>
      </c>
    </row>
    <row r="1005" spans="2:6">
      <c r="B1005" s="9" t="s">
        <v>8219</v>
      </c>
      <c r="C1005" s="9">
        <v>55</v>
      </c>
      <c r="E1005" s="9" t="s">
        <v>8221</v>
      </c>
      <c r="F1005" s="9">
        <v>4</v>
      </c>
    </row>
    <row r="1006" spans="2:6">
      <c r="B1006" s="7" t="s">
        <v>8219</v>
      </c>
      <c r="C1006" s="7">
        <v>38</v>
      </c>
      <c r="E1006" s="7" t="s">
        <v>8221</v>
      </c>
      <c r="F1006" s="7">
        <v>4</v>
      </c>
    </row>
    <row r="1007" spans="2:6">
      <c r="B1007" s="9" t="s">
        <v>8219</v>
      </c>
      <c r="C1007" s="9">
        <v>25</v>
      </c>
      <c r="E1007" s="9" t="s">
        <v>8221</v>
      </c>
      <c r="F1007" s="9">
        <v>2</v>
      </c>
    </row>
    <row r="1008" spans="2:6">
      <c r="B1008" s="7" t="s">
        <v>8219</v>
      </c>
      <c r="C1008" s="7">
        <v>46</v>
      </c>
      <c r="E1008" s="7" t="s">
        <v>8221</v>
      </c>
      <c r="F1008" s="7">
        <v>0</v>
      </c>
    </row>
    <row r="1009" spans="2:6">
      <c r="B1009" s="9" t="s">
        <v>8219</v>
      </c>
      <c r="C1009" s="9">
        <v>83</v>
      </c>
      <c r="E1009" s="9" t="s">
        <v>8221</v>
      </c>
      <c r="F1009" s="9">
        <v>0</v>
      </c>
    </row>
    <row r="1010" spans="2:6">
      <c r="B1010" s="7" t="s">
        <v>8219</v>
      </c>
      <c r="C1010" s="7">
        <v>35</v>
      </c>
      <c r="E1010" s="7" t="s">
        <v>8221</v>
      </c>
      <c r="F1010" s="7">
        <v>14</v>
      </c>
    </row>
    <row r="1011" spans="2:6">
      <c r="B1011" s="9" t="s">
        <v>8219</v>
      </c>
      <c r="C1011" s="9">
        <v>25</v>
      </c>
      <c r="E1011" s="9" t="s">
        <v>8221</v>
      </c>
      <c r="F1011" s="9">
        <v>8</v>
      </c>
    </row>
    <row r="1012" spans="2:6">
      <c r="B1012" s="7" t="s">
        <v>8219</v>
      </c>
      <c r="C1012" s="7">
        <v>75</v>
      </c>
      <c r="E1012" s="7" t="s">
        <v>8221</v>
      </c>
      <c r="F1012" s="7">
        <v>0</v>
      </c>
    </row>
    <row r="1013" spans="2:6">
      <c r="B1013" s="9" t="s">
        <v>8219</v>
      </c>
      <c r="C1013" s="9">
        <v>62</v>
      </c>
      <c r="E1013" s="9" t="s">
        <v>8221</v>
      </c>
      <c r="F1013" s="9">
        <v>15</v>
      </c>
    </row>
    <row r="1014" spans="2:6">
      <c r="B1014" s="7" t="s">
        <v>8219</v>
      </c>
      <c r="C1014" s="7">
        <v>160</v>
      </c>
      <c r="E1014" s="7" t="s">
        <v>8221</v>
      </c>
      <c r="F1014" s="7">
        <v>33</v>
      </c>
    </row>
    <row r="1015" spans="2:6">
      <c r="B1015" s="9" t="s">
        <v>8219</v>
      </c>
      <c r="C1015" s="9">
        <v>246</v>
      </c>
      <c r="E1015" s="9" t="s">
        <v>8221</v>
      </c>
      <c r="F1015" s="9">
        <v>2</v>
      </c>
    </row>
    <row r="1016" spans="2:6">
      <c r="B1016" s="7" t="s">
        <v>8219</v>
      </c>
      <c r="C1016" s="7">
        <v>55</v>
      </c>
      <c r="E1016" s="7" t="s">
        <v>8221</v>
      </c>
      <c r="F1016" s="7">
        <v>6</v>
      </c>
    </row>
    <row r="1017" spans="2:6">
      <c r="B1017" s="9" t="s">
        <v>8219</v>
      </c>
      <c r="C1017" s="9">
        <v>23</v>
      </c>
      <c r="E1017" s="9" t="s">
        <v>8221</v>
      </c>
      <c r="F1017" s="9">
        <v>2</v>
      </c>
    </row>
    <row r="1018" spans="2:6">
      <c r="B1018" s="7" t="s">
        <v>8219</v>
      </c>
      <c r="C1018" s="7">
        <v>72</v>
      </c>
      <c r="E1018" s="7" t="s">
        <v>8221</v>
      </c>
      <c r="F1018" s="7">
        <v>0</v>
      </c>
    </row>
    <row r="1019" spans="2:6">
      <c r="B1019" s="9" t="s">
        <v>8219</v>
      </c>
      <c r="C1019" s="9">
        <v>22</v>
      </c>
      <c r="E1019" s="9" t="s">
        <v>8221</v>
      </c>
      <c r="F1019" s="9">
        <v>4</v>
      </c>
    </row>
    <row r="1020" spans="2:6">
      <c r="B1020" s="7" t="s">
        <v>8219</v>
      </c>
      <c r="C1020" s="7">
        <v>14</v>
      </c>
      <c r="E1020" s="7" t="s">
        <v>8221</v>
      </c>
      <c r="F1020" s="7">
        <v>1</v>
      </c>
    </row>
    <row r="1021" spans="2:6">
      <c r="B1021" s="9" t="s">
        <v>8219</v>
      </c>
      <c r="C1021" s="9">
        <v>38</v>
      </c>
      <c r="E1021" s="9" t="s">
        <v>8221</v>
      </c>
      <c r="F1021" s="9">
        <v>3</v>
      </c>
    </row>
    <row r="1022" spans="2:6">
      <c r="B1022" s="7" t="s">
        <v>8219</v>
      </c>
      <c r="C1022" s="7">
        <v>32</v>
      </c>
      <c r="E1022" s="7" t="s">
        <v>8221</v>
      </c>
      <c r="F1022" s="7">
        <v>4</v>
      </c>
    </row>
    <row r="1023" spans="2:6">
      <c r="B1023" s="9" t="s">
        <v>8219</v>
      </c>
      <c r="C1023" s="9">
        <v>63</v>
      </c>
      <c r="E1023" s="9" t="s">
        <v>8221</v>
      </c>
      <c r="F1023" s="9">
        <v>0</v>
      </c>
    </row>
    <row r="1024" spans="2:6">
      <c r="B1024" s="7" t="s">
        <v>8219</v>
      </c>
      <c r="C1024" s="7">
        <v>27</v>
      </c>
      <c r="E1024" s="7" t="s">
        <v>8221</v>
      </c>
      <c r="F1024" s="7">
        <v>4</v>
      </c>
    </row>
    <row r="1025" spans="2:6">
      <c r="B1025" s="9" t="s">
        <v>8219</v>
      </c>
      <c r="C1025" s="9">
        <v>44</v>
      </c>
      <c r="E1025" s="9" t="s">
        <v>8221</v>
      </c>
      <c r="F1025" s="9">
        <v>3</v>
      </c>
    </row>
    <row r="1026" spans="2:6">
      <c r="B1026" s="7" t="s">
        <v>8219</v>
      </c>
      <c r="C1026" s="7">
        <v>38</v>
      </c>
      <c r="E1026" s="7" t="s">
        <v>8221</v>
      </c>
      <c r="F1026" s="7">
        <v>34</v>
      </c>
    </row>
    <row r="1027" spans="2:6">
      <c r="B1027" s="9" t="s">
        <v>8219</v>
      </c>
      <c r="C1027" s="9">
        <v>115</v>
      </c>
      <c r="E1027" s="9" t="s">
        <v>8221</v>
      </c>
      <c r="F1027" s="9">
        <v>2</v>
      </c>
    </row>
    <row r="1028" spans="2:6">
      <c r="B1028" s="7" t="s">
        <v>8219</v>
      </c>
      <c r="C1028" s="7">
        <v>37</v>
      </c>
      <c r="E1028" s="7" t="s">
        <v>8221</v>
      </c>
      <c r="F1028" s="7">
        <v>33</v>
      </c>
    </row>
    <row r="1029" spans="2:6">
      <c r="B1029" s="9" t="s">
        <v>8219</v>
      </c>
      <c r="C1029" s="9">
        <v>99</v>
      </c>
      <c r="E1029" s="9" t="s">
        <v>8221</v>
      </c>
      <c r="F1029" s="9">
        <v>0</v>
      </c>
    </row>
    <row r="1030" spans="2:6">
      <c r="B1030" s="7" t="s">
        <v>8219</v>
      </c>
      <c r="C1030" s="7">
        <v>44</v>
      </c>
      <c r="E1030" s="7" t="s">
        <v>8221</v>
      </c>
      <c r="F1030" s="7">
        <v>0</v>
      </c>
    </row>
    <row r="1031" spans="2:6">
      <c r="B1031" s="9" t="s">
        <v>8219</v>
      </c>
      <c r="C1031" s="9">
        <v>58</v>
      </c>
      <c r="E1031" s="9" t="s">
        <v>8221</v>
      </c>
      <c r="F1031" s="9">
        <v>1</v>
      </c>
    </row>
    <row r="1032" spans="2:6">
      <c r="B1032" s="7" t="s">
        <v>8219</v>
      </c>
      <c r="C1032" s="7">
        <v>191</v>
      </c>
      <c r="E1032" s="7" t="s">
        <v>8221</v>
      </c>
      <c r="F1032" s="7">
        <v>13</v>
      </c>
    </row>
    <row r="1033" spans="2:6">
      <c r="B1033" s="9" t="s">
        <v>8219</v>
      </c>
      <c r="C1033" s="9">
        <v>40</v>
      </c>
      <c r="E1033" s="9" t="s">
        <v>8221</v>
      </c>
      <c r="F1033" s="9">
        <v>2</v>
      </c>
    </row>
    <row r="1034" spans="2:6">
      <c r="B1034" s="7" t="s">
        <v>8219</v>
      </c>
      <c r="C1034" s="7">
        <v>38</v>
      </c>
      <c r="E1034" s="7" t="s">
        <v>8221</v>
      </c>
      <c r="F1034" s="7">
        <v>36</v>
      </c>
    </row>
    <row r="1035" spans="2:6">
      <c r="B1035" s="9" t="s">
        <v>8219</v>
      </c>
      <c r="C1035" s="9">
        <v>39</v>
      </c>
      <c r="E1035" s="9" t="s">
        <v>8221</v>
      </c>
      <c r="F1035" s="9">
        <v>1</v>
      </c>
    </row>
    <row r="1036" spans="2:6">
      <c r="B1036" s="7" t="s">
        <v>8219</v>
      </c>
      <c r="C1036" s="7">
        <v>11</v>
      </c>
      <c r="E1036" s="7" t="s">
        <v>8221</v>
      </c>
      <c r="F1036" s="7">
        <v>15</v>
      </c>
    </row>
    <row r="1037" spans="2:6">
      <c r="B1037" s="9" t="s">
        <v>8219</v>
      </c>
      <c r="C1037" s="9">
        <v>107</v>
      </c>
      <c r="E1037" s="9" t="s">
        <v>8221</v>
      </c>
      <c r="F1037" s="9">
        <v>1</v>
      </c>
    </row>
    <row r="1038" spans="2:6">
      <c r="B1038" s="7" t="s">
        <v>8219</v>
      </c>
      <c r="C1038" s="7">
        <v>147</v>
      </c>
      <c r="E1038" s="7" t="s">
        <v>8221</v>
      </c>
      <c r="F1038" s="7">
        <v>0</v>
      </c>
    </row>
    <row r="1039" spans="2:6">
      <c r="B1039" s="9" t="s">
        <v>8219</v>
      </c>
      <c r="C1039" s="9">
        <v>36</v>
      </c>
      <c r="E1039" s="9" t="s">
        <v>8221</v>
      </c>
      <c r="F1039" s="9">
        <v>1</v>
      </c>
    </row>
    <row r="1040" spans="2:6">
      <c r="B1040" s="7" t="s">
        <v>8219</v>
      </c>
      <c r="C1040" s="7">
        <v>92</v>
      </c>
      <c r="E1040" s="7" t="s">
        <v>8221</v>
      </c>
      <c r="F1040" s="7">
        <v>0</v>
      </c>
    </row>
    <row r="1041" spans="2:6">
      <c r="B1041" s="9" t="s">
        <v>8219</v>
      </c>
      <c r="C1041" s="9">
        <v>35</v>
      </c>
      <c r="E1041" s="9" t="s">
        <v>8221</v>
      </c>
      <c r="F1041" s="9">
        <v>0</v>
      </c>
    </row>
    <row r="1042" spans="2:6">
      <c r="B1042" s="7" t="s">
        <v>8219</v>
      </c>
      <c r="C1042" s="7">
        <v>17</v>
      </c>
      <c r="E1042" s="7" t="s">
        <v>8221</v>
      </c>
      <c r="F1042" s="7">
        <v>1</v>
      </c>
    </row>
    <row r="1043" spans="2:6">
      <c r="B1043" s="9" t="s">
        <v>8219</v>
      </c>
      <c r="C1043" s="9">
        <v>22</v>
      </c>
      <c r="E1043" s="9" t="s">
        <v>8221</v>
      </c>
      <c r="F1043" s="9">
        <v>39</v>
      </c>
    </row>
    <row r="1044" spans="2:6">
      <c r="B1044" s="7" t="s">
        <v>8219</v>
      </c>
      <c r="C1044" s="7">
        <v>69</v>
      </c>
      <c r="E1044" s="7" t="s">
        <v>8221</v>
      </c>
      <c r="F1044" s="7">
        <v>0</v>
      </c>
    </row>
    <row r="1045" spans="2:6">
      <c r="B1045" s="9" t="s">
        <v>8219</v>
      </c>
      <c r="C1045" s="9">
        <v>13</v>
      </c>
      <c r="E1045" s="9" t="s">
        <v>8221</v>
      </c>
      <c r="F1045" s="9">
        <v>0</v>
      </c>
    </row>
    <row r="1046" spans="2:6">
      <c r="B1046" s="7" t="s">
        <v>8219</v>
      </c>
      <c r="C1046" s="7">
        <v>58</v>
      </c>
      <c r="E1046" s="7" t="s">
        <v>8221</v>
      </c>
      <c r="F1046" s="7">
        <v>3</v>
      </c>
    </row>
    <row r="1047" spans="2:6">
      <c r="B1047" s="9" t="s">
        <v>8219</v>
      </c>
      <c r="C1047" s="9">
        <v>44</v>
      </c>
      <c r="E1047" s="9" t="s">
        <v>8221</v>
      </c>
      <c r="F1047" s="9">
        <v>1</v>
      </c>
    </row>
    <row r="1048" spans="2:6">
      <c r="B1048" s="7" t="s">
        <v>8219</v>
      </c>
      <c r="C1048" s="7">
        <v>83</v>
      </c>
      <c r="E1048" s="7" t="s">
        <v>8221</v>
      </c>
      <c r="F1048" s="7">
        <v>13</v>
      </c>
    </row>
    <row r="1049" spans="2:6">
      <c r="B1049" s="9" t="s">
        <v>8219</v>
      </c>
      <c r="C1049" s="9">
        <v>117</v>
      </c>
      <c r="E1049" s="9" t="s">
        <v>8221</v>
      </c>
      <c r="F1049" s="9">
        <v>0</v>
      </c>
    </row>
    <row r="1050" spans="2:6">
      <c r="B1050" s="7" t="s">
        <v>8219</v>
      </c>
      <c r="C1050" s="7">
        <v>32</v>
      </c>
      <c r="E1050" s="7" t="s">
        <v>8221</v>
      </c>
      <c r="F1050" s="7">
        <v>6</v>
      </c>
    </row>
    <row r="1051" spans="2:6">
      <c r="B1051" s="9" t="s">
        <v>8219</v>
      </c>
      <c r="C1051" s="9">
        <v>8</v>
      </c>
      <c r="E1051" s="9" t="s">
        <v>8221</v>
      </c>
      <c r="F1051" s="9">
        <v>0</v>
      </c>
    </row>
    <row r="1052" spans="2:6">
      <c r="B1052" s="7" t="s">
        <v>8219</v>
      </c>
      <c r="C1052" s="7">
        <v>340</v>
      </c>
      <c r="E1052" s="7" t="s">
        <v>8221</v>
      </c>
      <c r="F1052" s="7">
        <v>14</v>
      </c>
    </row>
    <row r="1053" spans="2:6">
      <c r="B1053" s="9" t="s">
        <v>8219</v>
      </c>
      <c r="C1053" s="9">
        <v>7</v>
      </c>
      <c r="E1053" s="9" t="s">
        <v>8221</v>
      </c>
      <c r="F1053" s="9">
        <v>5</v>
      </c>
    </row>
    <row r="1054" spans="2:6">
      <c r="B1054" s="7" t="s">
        <v>8219</v>
      </c>
      <c r="C1054" s="7">
        <v>19</v>
      </c>
      <c r="E1054" s="7" t="s">
        <v>8221</v>
      </c>
      <c r="F1054" s="7">
        <v>6</v>
      </c>
    </row>
    <row r="1055" spans="2:6">
      <c r="B1055" s="9" t="s">
        <v>8219</v>
      </c>
      <c r="C1055" s="9">
        <v>47</v>
      </c>
      <c r="E1055" s="9" t="s">
        <v>8221</v>
      </c>
      <c r="F1055" s="9">
        <v>15</v>
      </c>
    </row>
    <row r="1056" spans="2:6">
      <c r="B1056" s="7" t="s">
        <v>8219</v>
      </c>
      <c r="C1056" s="7">
        <v>13</v>
      </c>
      <c r="E1056" s="7" t="s">
        <v>8221</v>
      </c>
      <c r="F1056" s="7">
        <v>0</v>
      </c>
    </row>
    <row r="1057" spans="2:6">
      <c r="B1057" s="9" t="s">
        <v>8219</v>
      </c>
      <c r="C1057" s="9">
        <v>90</v>
      </c>
      <c r="E1057" s="9" t="s">
        <v>8221</v>
      </c>
      <c r="F1057" s="9">
        <v>1</v>
      </c>
    </row>
    <row r="1058" spans="2:6">
      <c r="B1058" s="7" t="s">
        <v>8219</v>
      </c>
      <c r="C1058" s="7">
        <v>63</v>
      </c>
      <c r="E1058" s="7" t="s">
        <v>8221</v>
      </c>
      <c r="F1058" s="7">
        <v>9</v>
      </c>
    </row>
    <row r="1059" spans="2:6">
      <c r="B1059" s="9" t="s">
        <v>8219</v>
      </c>
      <c r="C1059" s="9">
        <v>26</v>
      </c>
      <c r="E1059" s="9" t="s">
        <v>8221</v>
      </c>
      <c r="F1059" s="9">
        <v>3</v>
      </c>
    </row>
    <row r="1060" spans="2:6">
      <c r="B1060" s="7" t="s">
        <v>8219</v>
      </c>
      <c r="C1060" s="7">
        <v>71</v>
      </c>
      <c r="E1060" s="7" t="s">
        <v>8221</v>
      </c>
      <c r="F1060" s="7">
        <v>3</v>
      </c>
    </row>
    <row r="1061" spans="2:6">
      <c r="B1061" s="9" t="s">
        <v>8219</v>
      </c>
      <c r="C1061" s="9">
        <v>38</v>
      </c>
      <c r="E1061" s="9" t="s">
        <v>8221</v>
      </c>
      <c r="F1061" s="9">
        <v>1</v>
      </c>
    </row>
    <row r="1062" spans="2:6">
      <c r="B1062" s="7" t="s">
        <v>8219</v>
      </c>
      <c r="C1062" s="7">
        <v>859</v>
      </c>
      <c r="E1062" s="7" t="s">
        <v>8221</v>
      </c>
      <c r="F1062" s="7">
        <v>3</v>
      </c>
    </row>
    <row r="1063" spans="2:6">
      <c r="B1063" s="9" t="s">
        <v>8219</v>
      </c>
      <c r="C1063" s="9">
        <v>21</v>
      </c>
      <c r="E1063" s="9" t="s">
        <v>8221</v>
      </c>
      <c r="F1063" s="9">
        <v>0</v>
      </c>
    </row>
    <row r="1064" spans="2:6">
      <c r="B1064" s="7" t="s">
        <v>8219</v>
      </c>
      <c r="C1064" s="7">
        <v>78</v>
      </c>
      <c r="E1064" s="7" t="s">
        <v>8221</v>
      </c>
      <c r="F1064" s="7">
        <v>2</v>
      </c>
    </row>
    <row r="1065" spans="2:6">
      <c r="B1065" s="9" t="s">
        <v>8219</v>
      </c>
      <c r="C1065" s="9">
        <v>53</v>
      </c>
      <c r="E1065" s="9" t="s">
        <v>8221</v>
      </c>
      <c r="F1065" s="9">
        <v>10</v>
      </c>
    </row>
    <row r="1066" spans="2:6">
      <c r="B1066" s="7" t="s">
        <v>8219</v>
      </c>
      <c r="C1066" s="7">
        <v>356</v>
      </c>
      <c r="E1066" s="7" t="s">
        <v>8221</v>
      </c>
      <c r="F1066" s="7">
        <v>60</v>
      </c>
    </row>
    <row r="1067" spans="2:6">
      <c r="B1067" s="9" t="s">
        <v>8219</v>
      </c>
      <c r="C1067" s="9">
        <v>279</v>
      </c>
      <c r="E1067" s="9" t="s">
        <v>8221</v>
      </c>
      <c r="F1067" s="9">
        <v>5</v>
      </c>
    </row>
    <row r="1068" spans="2:6">
      <c r="B1068" s="7" t="s">
        <v>8219</v>
      </c>
      <c r="C1068" s="7">
        <v>266</v>
      </c>
      <c r="E1068" s="7" t="s">
        <v>8221</v>
      </c>
      <c r="F1068" s="7">
        <v>9</v>
      </c>
    </row>
    <row r="1069" spans="2:6">
      <c r="B1069" s="9" t="s">
        <v>8219</v>
      </c>
      <c r="C1069" s="9">
        <v>623</v>
      </c>
      <c r="E1069" s="9" t="s">
        <v>8221</v>
      </c>
      <c r="F1069" s="9">
        <v>13</v>
      </c>
    </row>
    <row r="1070" spans="2:6">
      <c r="B1070" s="7" t="s">
        <v>8219</v>
      </c>
      <c r="C1070" s="7">
        <v>392</v>
      </c>
      <c r="E1070" s="7" t="s">
        <v>8221</v>
      </c>
      <c r="F1070" s="7">
        <v>0</v>
      </c>
    </row>
    <row r="1071" spans="2:6">
      <c r="B1071" s="9" t="s">
        <v>8219</v>
      </c>
      <c r="C1071" s="9">
        <v>3562</v>
      </c>
      <c r="E1071" s="9" t="s">
        <v>8221</v>
      </c>
      <c r="F1071" s="9">
        <v>8</v>
      </c>
    </row>
    <row r="1072" spans="2:6">
      <c r="B1072" s="7" t="s">
        <v>8219</v>
      </c>
      <c r="C1072" s="7">
        <v>514</v>
      </c>
      <c r="E1072" s="7" t="s">
        <v>8221</v>
      </c>
      <c r="F1072" s="7">
        <v>3</v>
      </c>
    </row>
    <row r="1073" spans="2:6">
      <c r="B1073" s="9" t="s">
        <v>8219</v>
      </c>
      <c r="C1073" s="9">
        <v>88</v>
      </c>
      <c r="E1073" s="9" t="s">
        <v>8221</v>
      </c>
      <c r="F1073" s="9">
        <v>3</v>
      </c>
    </row>
    <row r="1074" spans="2:6">
      <c r="B1074" s="7" t="s">
        <v>8219</v>
      </c>
      <c r="C1074" s="7">
        <v>537</v>
      </c>
      <c r="E1074" s="7" t="s">
        <v>8221</v>
      </c>
      <c r="F1074" s="7">
        <v>0</v>
      </c>
    </row>
    <row r="1075" spans="2:6">
      <c r="B1075" s="9" t="s">
        <v>8219</v>
      </c>
      <c r="C1075" s="9">
        <v>25</v>
      </c>
      <c r="E1075" s="9" t="s">
        <v>8221</v>
      </c>
      <c r="F1075" s="9">
        <v>6</v>
      </c>
    </row>
    <row r="1076" spans="2:6">
      <c r="B1076" s="7" t="s">
        <v>8219</v>
      </c>
      <c r="C1076" s="7">
        <v>3238</v>
      </c>
      <c r="E1076" s="7" t="s">
        <v>8221</v>
      </c>
      <c r="F1076" s="7">
        <v>4</v>
      </c>
    </row>
    <row r="1077" spans="2:6">
      <c r="B1077" s="9" t="s">
        <v>8219</v>
      </c>
      <c r="C1077" s="9">
        <v>897</v>
      </c>
      <c r="E1077" s="9" t="s">
        <v>8221</v>
      </c>
      <c r="F1077" s="9">
        <v>1</v>
      </c>
    </row>
    <row r="1078" spans="2:6">
      <c r="B1078" s="7" t="s">
        <v>8219</v>
      </c>
      <c r="C1078" s="7">
        <v>878</v>
      </c>
      <c r="E1078" s="7" t="s">
        <v>8221</v>
      </c>
      <c r="F1078" s="7">
        <v>29</v>
      </c>
    </row>
    <row r="1079" spans="2:6">
      <c r="B1079" s="9" t="s">
        <v>8219</v>
      </c>
      <c r="C1079" s="9">
        <v>115</v>
      </c>
      <c r="E1079" s="9" t="s">
        <v>8221</v>
      </c>
      <c r="F1079" s="9">
        <v>0</v>
      </c>
    </row>
    <row r="1080" spans="2:6">
      <c r="B1080" s="7" t="s">
        <v>8219</v>
      </c>
      <c r="C1080" s="7">
        <v>234</v>
      </c>
      <c r="E1080" s="7" t="s">
        <v>8221</v>
      </c>
      <c r="F1080" s="7">
        <v>4</v>
      </c>
    </row>
    <row r="1081" spans="2:6">
      <c r="B1081" s="9" t="s">
        <v>8219</v>
      </c>
      <c r="C1081" s="9">
        <v>4330</v>
      </c>
      <c r="E1081" s="9" t="s">
        <v>8221</v>
      </c>
      <c r="F1081" s="9">
        <v>5</v>
      </c>
    </row>
    <row r="1082" spans="2:6">
      <c r="B1082" s="7" t="s">
        <v>8219</v>
      </c>
      <c r="C1082" s="7">
        <v>651</v>
      </c>
      <c r="E1082" s="7" t="s">
        <v>8221</v>
      </c>
      <c r="F1082" s="7">
        <v>4</v>
      </c>
    </row>
    <row r="1083" spans="2:6">
      <c r="B1083" s="9" t="s">
        <v>8219</v>
      </c>
      <c r="C1083" s="9">
        <v>251</v>
      </c>
      <c r="E1083" s="9" t="s">
        <v>8221</v>
      </c>
      <c r="F1083" s="9">
        <v>5</v>
      </c>
    </row>
    <row r="1084" spans="2:6">
      <c r="B1084" s="7" t="s">
        <v>8219</v>
      </c>
      <c r="C1084" s="7">
        <v>263</v>
      </c>
      <c r="E1084" s="7" t="s">
        <v>8221</v>
      </c>
      <c r="F1084" s="7">
        <v>1</v>
      </c>
    </row>
    <row r="1085" spans="2:6">
      <c r="B1085" s="9" t="s">
        <v>8219</v>
      </c>
      <c r="C1085" s="9">
        <v>28</v>
      </c>
      <c r="E1085" s="9" t="s">
        <v>8221</v>
      </c>
      <c r="F1085" s="9">
        <v>1</v>
      </c>
    </row>
    <row r="1086" spans="2:6">
      <c r="B1086" s="7" t="s">
        <v>8219</v>
      </c>
      <c r="C1086" s="7">
        <v>721</v>
      </c>
      <c r="E1086" s="7" t="s">
        <v>8221</v>
      </c>
      <c r="F1086" s="7">
        <v>0</v>
      </c>
    </row>
    <row r="1087" spans="2:6">
      <c r="B1087" s="9" t="s">
        <v>8219</v>
      </c>
      <c r="C1087" s="9">
        <v>50</v>
      </c>
      <c r="E1087" s="9" t="s">
        <v>8221</v>
      </c>
      <c r="F1087" s="9">
        <v>14</v>
      </c>
    </row>
    <row r="1088" spans="2:6">
      <c r="B1088" s="7" t="s">
        <v>8219</v>
      </c>
      <c r="C1088" s="7">
        <v>73</v>
      </c>
      <c r="E1088" s="7" t="s">
        <v>8221</v>
      </c>
      <c r="F1088" s="7">
        <v>3</v>
      </c>
    </row>
    <row r="1089" spans="2:6">
      <c r="B1089" s="9" t="s">
        <v>8219</v>
      </c>
      <c r="C1089" s="9">
        <v>27</v>
      </c>
      <c r="E1089" s="9" t="s">
        <v>8221</v>
      </c>
      <c r="F1089" s="9">
        <v>10</v>
      </c>
    </row>
    <row r="1090" spans="2:6">
      <c r="B1090" s="7" t="s">
        <v>8219</v>
      </c>
      <c r="C1090" s="7">
        <v>34</v>
      </c>
      <c r="E1090" s="7" t="s">
        <v>8221</v>
      </c>
      <c r="F1090" s="7">
        <v>17</v>
      </c>
    </row>
    <row r="1091" spans="2:6">
      <c r="B1091" s="9" t="s">
        <v>8219</v>
      </c>
      <c r="C1091" s="9">
        <v>7</v>
      </c>
      <c r="E1091" s="9" t="s">
        <v>8221</v>
      </c>
      <c r="F1091" s="9">
        <v>2</v>
      </c>
    </row>
    <row r="1092" spans="2:6">
      <c r="B1092" s="7" t="s">
        <v>8219</v>
      </c>
      <c r="C1092" s="7">
        <v>24</v>
      </c>
      <c r="E1092" s="7" t="s">
        <v>8221</v>
      </c>
      <c r="F1092" s="7">
        <v>0</v>
      </c>
    </row>
    <row r="1093" spans="2:6">
      <c r="B1093" s="9" t="s">
        <v>8219</v>
      </c>
      <c r="C1093" s="9">
        <v>15</v>
      </c>
      <c r="E1093" s="9" t="s">
        <v>8221</v>
      </c>
      <c r="F1093" s="9">
        <v>4</v>
      </c>
    </row>
    <row r="1094" spans="2:6">
      <c r="B1094" s="7" t="s">
        <v>8219</v>
      </c>
      <c r="C1094" s="7">
        <v>72</v>
      </c>
      <c r="E1094" s="7" t="s">
        <v>8221</v>
      </c>
      <c r="F1094" s="7">
        <v>12</v>
      </c>
    </row>
    <row r="1095" spans="2:6">
      <c r="B1095" s="9" t="s">
        <v>8219</v>
      </c>
      <c r="C1095" s="9">
        <v>120</v>
      </c>
      <c r="E1095" s="9" t="s">
        <v>8221</v>
      </c>
      <c r="F1095" s="9">
        <v>3</v>
      </c>
    </row>
    <row r="1096" spans="2:6">
      <c r="B1096" s="7" t="s">
        <v>8219</v>
      </c>
      <c r="C1096" s="7">
        <v>123</v>
      </c>
      <c r="E1096" s="7" t="s">
        <v>8221</v>
      </c>
      <c r="F1096" s="7">
        <v>12</v>
      </c>
    </row>
    <row r="1097" spans="2:6">
      <c r="B1097" s="9" t="s">
        <v>8219</v>
      </c>
      <c r="C1097" s="9">
        <v>1</v>
      </c>
      <c r="E1097" s="9" t="s">
        <v>8221</v>
      </c>
      <c r="F1097" s="9">
        <v>0</v>
      </c>
    </row>
    <row r="1098" spans="2:6">
      <c r="B1098" s="7" t="s">
        <v>8219</v>
      </c>
      <c r="C1098" s="7">
        <v>24</v>
      </c>
      <c r="E1098" s="7" t="s">
        <v>8221</v>
      </c>
      <c r="F1098" s="7">
        <v>7</v>
      </c>
    </row>
    <row r="1099" spans="2:6">
      <c r="B1099" s="9" t="s">
        <v>8219</v>
      </c>
      <c r="C1099" s="9">
        <v>33</v>
      </c>
      <c r="E1099" s="9" t="s">
        <v>8221</v>
      </c>
      <c r="F1099" s="9">
        <v>2</v>
      </c>
    </row>
    <row r="1100" spans="2:6">
      <c r="B1100" s="7" t="s">
        <v>8219</v>
      </c>
      <c r="C1100" s="7">
        <v>14</v>
      </c>
      <c r="E1100" s="7" t="s">
        <v>8221</v>
      </c>
      <c r="F1100" s="7">
        <v>1</v>
      </c>
    </row>
    <row r="1101" spans="2:6">
      <c r="B1101" s="9" t="s">
        <v>8219</v>
      </c>
      <c r="C1101" s="9">
        <v>9</v>
      </c>
      <c r="E1101" s="9" t="s">
        <v>8221</v>
      </c>
      <c r="F1101" s="9">
        <v>4</v>
      </c>
    </row>
    <row r="1102" spans="2:6">
      <c r="B1102" s="7" t="s">
        <v>8219</v>
      </c>
      <c r="C1102" s="7">
        <v>76</v>
      </c>
      <c r="E1102" s="7" t="s">
        <v>8221</v>
      </c>
      <c r="F1102" s="7">
        <v>4</v>
      </c>
    </row>
    <row r="1103" spans="2:6">
      <c r="B1103" s="9" t="s">
        <v>8219</v>
      </c>
      <c r="C1103" s="9">
        <v>19</v>
      </c>
      <c r="E1103" s="9" t="s">
        <v>8221</v>
      </c>
      <c r="F1103" s="9">
        <v>17</v>
      </c>
    </row>
    <row r="1104" spans="2:6">
      <c r="B1104" s="7" t="s">
        <v>8219</v>
      </c>
      <c r="C1104" s="7">
        <v>69</v>
      </c>
      <c r="E1104" s="7" t="s">
        <v>8221</v>
      </c>
      <c r="F1104" s="7">
        <v>7</v>
      </c>
    </row>
    <row r="1105" spans="2:6">
      <c r="B1105" s="9" t="s">
        <v>8219</v>
      </c>
      <c r="C1105" s="9">
        <v>218</v>
      </c>
      <c r="E1105" s="9" t="s">
        <v>8221</v>
      </c>
      <c r="F1105" s="9">
        <v>2</v>
      </c>
    </row>
    <row r="1106" spans="2:6">
      <c r="B1106" s="7" t="s">
        <v>8219</v>
      </c>
      <c r="C1106" s="7">
        <v>30</v>
      </c>
      <c r="E1106" s="7" t="s">
        <v>8221</v>
      </c>
      <c r="F1106" s="7">
        <v>5</v>
      </c>
    </row>
    <row r="1107" spans="2:6">
      <c r="B1107" s="9" t="s">
        <v>8219</v>
      </c>
      <c r="C1107" s="9">
        <v>100</v>
      </c>
      <c r="E1107" s="9" t="s">
        <v>8221</v>
      </c>
      <c r="F1107" s="9">
        <v>1</v>
      </c>
    </row>
    <row r="1108" spans="2:6">
      <c r="B1108" s="7" t="s">
        <v>8219</v>
      </c>
      <c r="C1108" s="7">
        <v>296</v>
      </c>
      <c r="E1108" s="7" t="s">
        <v>8221</v>
      </c>
      <c r="F1108" s="7">
        <v>1</v>
      </c>
    </row>
    <row r="1109" spans="2:6">
      <c r="B1109" s="9" t="s">
        <v>8219</v>
      </c>
      <c r="C1109" s="9">
        <v>1204</v>
      </c>
      <c r="E1109" s="9" t="s">
        <v>8221</v>
      </c>
      <c r="F1109" s="9">
        <v>14</v>
      </c>
    </row>
    <row r="1110" spans="2:6">
      <c r="B1110" s="7" t="s">
        <v>8219</v>
      </c>
      <c r="C1110" s="7">
        <v>321</v>
      </c>
      <c r="E1110" s="7" t="s">
        <v>8221</v>
      </c>
      <c r="F1110" s="7">
        <v>26</v>
      </c>
    </row>
    <row r="1111" spans="2:6">
      <c r="B1111" s="9" t="s">
        <v>8219</v>
      </c>
      <c r="C1111" s="9">
        <v>301</v>
      </c>
      <c r="E1111" s="9" t="s">
        <v>8221</v>
      </c>
      <c r="F1111" s="9">
        <v>2</v>
      </c>
    </row>
    <row r="1112" spans="2:6">
      <c r="B1112" s="7" t="s">
        <v>8219</v>
      </c>
      <c r="C1112" s="7">
        <v>144</v>
      </c>
      <c r="E1112" s="7" t="s">
        <v>8221</v>
      </c>
      <c r="F1112" s="7">
        <v>1</v>
      </c>
    </row>
    <row r="1113" spans="2:6">
      <c r="B1113" s="9" t="s">
        <v>8219</v>
      </c>
      <c r="C1113" s="9">
        <v>539</v>
      </c>
      <c r="E1113" s="9" t="s">
        <v>8221</v>
      </c>
      <c r="F1113" s="9">
        <v>3</v>
      </c>
    </row>
    <row r="1114" spans="2:6">
      <c r="B1114" s="7" t="s">
        <v>8219</v>
      </c>
      <c r="C1114" s="7">
        <v>498</v>
      </c>
      <c r="E1114" s="7" t="s">
        <v>8221</v>
      </c>
      <c r="F1114" s="7">
        <v>7</v>
      </c>
    </row>
    <row r="1115" spans="2:6">
      <c r="B1115" s="9" t="s">
        <v>8219</v>
      </c>
      <c r="C1115" s="9">
        <v>1113</v>
      </c>
      <c r="E1115" s="9" t="s">
        <v>8221</v>
      </c>
      <c r="F1115" s="9">
        <v>9</v>
      </c>
    </row>
    <row r="1116" spans="2:6">
      <c r="B1116" s="7" t="s">
        <v>8219</v>
      </c>
      <c r="C1116" s="7">
        <v>988</v>
      </c>
      <c r="E1116" s="7" t="s">
        <v>8221</v>
      </c>
      <c r="F1116" s="7">
        <v>20</v>
      </c>
    </row>
    <row r="1117" spans="2:6">
      <c r="B1117" s="9" t="s">
        <v>8219</v>
      </c>
      <c r="C1117" s="9">
        <v>391</v>
      </c>
      <c r="E1117" s="9" t="s">
        <v>8221</v>
      </c>
      <c r="F1117" s="9">
        <v>6</v>
      </c>
    </row>
    <row r="1118" spans="2:6">
      <c r="B1118" s="7" t="s">
        <v>8219</v>
      </c>
      <c r="C1118" s="7">
        <v>28</v>
      </c>
      <c r="E1118" s="7" t="s">
        <v>8221</v>
      </c>
      <c r="F1118" s="7">
        <v>13</v>
      </c>
    </row>
    <row r="1119" spans="2:6">
      <c r="B1119" s="9" t="s">
        <v>8219</v>
      </c>
      <c r="C1119" s="9">
        <v>147</v>
      </c>
      <c r="E1119" s="9" t="s">
        <v>8221</v>
      </c>
      <c r="F1119" s="9">
        <v>1</v>
      </c>
    </row>
    <row r="1120" spans="2:6">
      <c r="B1120" s="7" t="s">
        <v>8219</v>
      </c>
      <c r="C1120" s="7">
        <v>680</v>
      </c>
      <c r="E1120" s="7" t="s">
        <v>8221</v>
      </c>
      <c r="F1120" s="7">
        <v>202</v>
      </c>
    </row>
    <row r="1121" spans="2:6">
      <c r="B1121" s="9" t="s">
        <v>8219</v>
      </c>
      <c r="C1121" s="9">
        <v>983</v>
      </c>
      <c r="E1121" s="9" t="s">
        <v>8221</v>
      </c>
      <c r="F1121" s="9">
        <v>0</v>
      </c>
    </row>
    <row r="1122" spans="2:6">
      <c r="B1122" s="7" t="s">
        <v>8219</v>
      </c>
      <c r="C1122" s="7">
        <v>79</v>
      </c>
      <c r="E1122" s="7" t="s">
        <v>8221</v>
      </c>
      <c r="F1122" s="7">
        <v>1</v>
      </c>
    </row>
    <row r="1123" spans="2:6">
      <c r="B1123" s="9" t="s">
        <v>8219</v>
      </c>
      <c r="C1123" s="9">
        <v>426</v>
      </c>
      <c r="E1123" s="9" t="s">
        <v>8221</v>
      </c>
      <c r="F1123" s="9">
        <v>0</v>
      </c>
    </row>
    <row r="1124" spans="2:6">
      <c r="B1124" s="7" t="s">
        <v>8219</v>
      </c>
      <c r="C1124" s="7">
        <v>96</v>
      </c>
      <c r="E1124" s="7" t="s">
        <v>8221</v>
      </c>
      <c r="F1124" s="7">
        <v>2</v>
      </c>
    </row>
    <row r="1125" spans="2:6">
      <c r="B1125" s="9" t="s">
        <v>8219</v>
      </c>
      <c r="C1125" s="9">
        <v>163</v>
      </c>
      <c r="E1125" s="9" t="s">
        <v>8221</v>
      </c>
      <c r="F1125" s="9">
        <v>13</v>
      </c>
    </row>
    <row r="1126" spans="2:6">
      <c r="B1126" s="7" t="s">
        <v>8219</v>
      </c>
      <c r="C1126" s="7">
        <v>2525</v>
      </c>
      <c r="E1126" s="7" t="s">
        <v>8221</v>
      </c>
      <c r="F1126" s="7">
        <v>9</v>
      </c>
    </row>
    <row r="1127" spans="2:6">
      <c r="B1127" s="9" t="s">
        <v>8219</v>
      </c>
      <c r="C1127" s="9">
        <v>2035</v>
      </c>
      <c r="E1127" s="9" t="s">
        <v>8221</v>
      </c>
      <c r="F1127" s="9">
        <v>2</v>
      </c>
    </row>
    <row r="1128" spans="2:6">
      <c r="B1128" s="7" t="s">
        <v>8219</v>
      </c>
      <c r="C1128" s="7">
        <v>290</v>
      </c>
      <c r="E1128" s="7" t="s">
        <v>8221</v>
      </c>
      <c r="F1128" s="7">
        <v>0</v>
      </c>
    </row>
    <row r="1129" spans="2:6">
      <c r="B1129" s="9" t="s">
        <v>8219</v>
      </c>
      <c r="C1129" s="9">
        <v>1980</v>
      </c>
      <c r="E1129" s="9" t="s">
        <v>8221</v>
      </c>
      <c r="F1129" s="9">
        <v>35</v>
      </c>
    </row>
    <row r="1130" spans="2:6">
      <c r="B1130" s="7" t="s">
        <v>8219</v>
      </c>
      <c r="C1130" s="7">
        <v>57</v>
      </c>
      <c r="E1130" s="7" t="s">
        <v>8221</v>
      </c>
      <c r="F1130" s="7">
        <v>2</v>
      </c>
    </row>
    <row r="1131" spans="2:6">
      <c r="B1131" s="9" t="s">
        <v>8219</v>
      </c>
      <c r="C1131" s="9">
        <v>380</v>
      </c>
      <c r="E1131" s="9" t="s">
        <v>8221</v>
      </c>
      <c r="F1131" s="9">
        <v>3</v>
      </c>
    </row>
    <row r="1132" spans="2:6">
      <c r="B1132" s="7" t="s">
        <v>8219</v>
      </c>
      <c r="C1132" s="7">
        <v>128</v>
      </c>
      <c r="E1132" s="7" t="s">
        <v>8221</v>
      </c>
      <c r="F1132" s="7">
        <v>0</v>
      </c>
    </row>
    <row r="1133" spans="2:6">
      <c r="B1133" s="9" t="s">
        <v>8219</v>
      </c>
      <c r="C1133" s="9">
        <v>180</v>
      </c>
      <c r="E1133" s="9" t="s">
        <v>8221</v>
      </c>
      <c r="F1133" s="9">
        <v>1</v>
      </c>
    </row>
    <row r="1134" spans="2:6">
      <c r="B1134" s="7" t="s">
        <v>8219</v>
      </c>
      <c r="C1134" s="7">
        <v>571</v>
      </c>
      <c r="E1134" s="7" t="s">
        <v>8221</v>
      </c>
      <c r="F1134" s="7">
        <v>0</v>
      </c>
    </row>
    <row r="1135" spans="2:6">
      <c r="B1135" s="9" t="s">
        <v>8219</v>
      </c>
      <c r="C1135" s="9">
        <v>480</v>
      </c>
      <c r="E1135" s="9" t="s">
        <v>8221</v>
      </c>
      <c r="F1135" s="9">
        <v>0</v>
      </c>
    </row>
    <row r="1136" spans="2:6">
      <c r="B1136" s="7" t="s">
        <v>8219</v>
      </c>
      <c r="C1136" s="7">
        <v>249</v>
      </c>
      <c r="E1136" s="7" t="s">
        <v>8221</v>
      </c>
      <c r="F1136" s="7">
        <v>3</v>
      </c>
    </row>
    <row r="1137" spans="2:6">
      <c r="B1137" s="9" t="s">
        <v>8219</v>
      </c>
      <c r="C1137" s="9">
        <v>84</v>
      </c>
      <c r="E1137" s="9" t="s">
        <v>8221</v>
      </c>
      <c r="F1137" s="9">
        <v>11</v>
      </c>
    </row>
    <row r="1138" spans="2:6">
      <c r="B1138" s="7" t="s">
        <v>8219</v>
      </c>
      <c r="C1138" s="7">
        <v>197</v>
      </c>
      <c r="E1138" s="7" t="s">
        <v>8221</v>
      </c>
      <c r="F1138" s="7">
        <v>6</v>
      </c>
    </row>
    <row r="1139" spans="2:6">
      <c r="B1139" s="9" t="s">
        <v>8219</v>
      </c>
      <c r="C1139" s="9">
        <v>271</v>
      </c>
      <c r="E1139" s="9" t="s">
        <v>8221</v>
      </c>
      <c r="F1139" s="9">
        <v>0</v>
      </c>
    </row>
    <row r="1140" spans="2:6">
      <c r="B1140" s="7" t="s">
        <v>8219</v>
      </c>
      <c r="C1140" s="7">
        <v>50</v>
      </c>
      <c r="E1140" s="7" t="s">
        <v>8221</v>
      </c>
      <c r="F1140" s="7">
        <v>67</v>
      </c>
    </row>
    <row r="1141" spans="2:6">
      <c r="B1141" s="9" t="s">
        <v>8219</v>
      </c>
      <c r="C1141" s="9">
        <v>169</v>
      </c>
      <c r="E1141" s="9" t="s">
        <v>8221</v>
      </c>
      <c r="F1141" s="9">
        <v>23</v>
      </c>
    </row>
    <row r="1142" spans="2:6">
      <c r="B1142" s="7" t="s">
        <v>8219</v>
      </c>
      <c r="C1142" s="7">
        <v>205</v>
      </c>
      <c r="E1142" s="7" t="s">
        <v>8221</v>
      </c>
      <c r="F1142" s="7">
        <v>72</v>
      </c>
    </row>
    <row r="1143" spans="2:6">
      <c r="B1143" s="9" t="s">
        <v>8219</v>
      </c>
      <c r="C1143" s="9">
        <v>206</v>
      </c>
      <c r="E1143" s="9" t="s">
        <v>8221</v>
      </c>
      <c r="F1143" s="9">
        <v>2</v>
      </c>
    </row>
    <row r="1144" spans="2:6">
      <c r="B1144" s="7" t="s">
        <v>8219</v>
      </c>
      <c r="C1144" s="7">
        <v>84</v>
      </c>
      <c r="E1144" s="7" t="s">
        <v>8221</v>
      </c>
      <c r="F1144" s="7">
        <v>15</v>
      </c>
    </row>
    <row r="1145" spans="2:6">
      <c r="B1145" s="9" t="s">
        <v>8219</v>
      </c>
      <c r="C1145" s="9">
        <v>210</v>
      </c>
      <c r="E1145" s="9" t="s">
        <v>8221</v>
      </c>
      <c r="F1145" s="9">
        <v>1</v>
      </c>
    </row>
    <row r="1146" spans="2:6">
      <c r="B1146" s="7" t="s">
        <v>8219</v>
      </c>
      <c r="C1146" s="7">
        <v>181</v>
      </c>
      <c r="E1146" s="7" t="s">
        <v>8221</v>
      </c>
      <c r="F1146" s="7">
        <v>2</v>
      </c>
    </row>
    <row r="1147" spans="2:6">
      <c r="B1147" s="9" t="s">
        <v>8219</v>
      </c>
      <c r="C1147" s="9">
        <v>60</v>
      </c>
      <c r="E1147" s="9" t="s">
        <v>8221</v>
      </c>
      <c r="F1147" s="9">
        <v>7</v>
      </c>
    </row>
    <row r="1148" spans="2:6">
      <c r="B1148" s="7" t="s">
        <v>8219</v>
      </c>
      <c r="C1148" s="7">
        <v>445</v>
      </c>
      <c r="E1148" s="7" t="s">
        <v>8221</v>
      </c>
      <c r="F1148" s="7">
        <v>16</v>
      </c>
    </row>
    <row r="1149" spans="2:6">
      <c r="B1149" s="9" t="s">
        <v>8219</v>
      </c>
      <c r="C1149" s="9">
        <v>17</v>
      </c>
      <c r="E1149" s="9" t="s">
        <v>8221</v>
      </c>
      <c r="F1149" s="9">
        <v>117</v>
      </c>
    </row>
    <row r="1150" spans="2:6">
      <c r="B1150" s="7" t="s">
        <v>8219</v>
      </c>
      <c r="C1150" s="7">
        <v>194</v>
      </c>
      <c r="E1150" s="7" t="s">
        <v>8221</v>
      </c>
      <c r="F1150" s="7">
        <v>2</v>
      </c>
    </row>
    <row r="1151" spans="2:6">
      <c r="B1151" s="9" t="s">
        <v>8219</v>
      </c>
      <c r="C1151" s="9">
        <v>404</v>
      </c>
      <c r="E1151" s="9" t="s">
        <v>8221</v>
      </c>
      <c r="F1151" s="9">
        <v>7</v>
      </c>
    </row>
    <row r="1152" spans="2:6">
      <c r="B1152" s="7" t="s">
        <v>8219</v>
      </c>
      <c r="C1152" s="7">
        <v>194</v>
      </c>
      <c r="E1152" s="7" t="s">
        <v>8221</v>
      </c>
      <c r="F1152" s="7">
        <v>3</v>
      </c>
    </row>
    <row r="1153" spans="2:6">
      <c r="B1153" s="9" t="s">
        <v>8219</v>
      </c>
      <c r="C1153" s="9">
        <v>902</v>
      </c>
      <c r="E1153" s="9" t="s">
        <v>8221</v>
      </c>
      <c r="F1153" s="9">
        <v>20</v>
      </c>
    </row>
    <row r="1154" spans="2:6">
      <c r="B1154" s="7" t="s">
        <v>8219</v>
      </c>
      <c r="C1154" s="7">
        <v>1670</v>
      </c>
      <c r="E1154" s="7" t="s">
        <v>8221</v>
      </c>
      <c r="F1154" s="7">
        <v>50</v>
      </c>
    </row>
    <row r="1155" spans="2:6">
      <c r="B1155" s="9" t="s">
        <v>8219</v>
      </c>
      <c r="C1155" s="9">
        <v>1328</v>
      </c>
      <c r="E1155" s="9" t="s">
        <v>8221</v>
      </c>
      <c r="F1155" s="9">
        <v>2</v>
      </c>
    </row>
    <row r="1156" spans="2:6">
      <c r="B1156" s="7" t="s">
        <v>8219</v>
      </c>
      <c r="C1156" s="7">
        <v>944</v>
      </c>
      <c r="E1156" s="7" t="s">
        <v>8221</v>
      </c>
      <c r="F1156" s="7">
        <v>3</v>
      </c>
    </row>
    <row r="1157" spans="2:6">
      <c r="B1157" s="9" t="s">
        <v>8219</v>
      </c>
      <c r="C1157" s="9">
        <v>147</v>
      </c>
      <c r="E1157" s="9" t="s">
        <v>8221</v>
      </c>
      <c r="F1157" s="9">
        <v>27</v>
      </c>
    </row>
    <row r="1158" spans="2:6">
      <c r="B1158" s="7" t="s">
        <v>8219</v>
      </c>
      <c r="C1158" s="7">
        <v>99</v>
      </c>
      <c r="E1158" s="7" t="s">
        <v>8221</v>
      </c>
      <c r="F1158" s="7">
        <v>7</v>
      </c>
    </row>
    <row r="1159" spans="2:6">
      <c r="B1159" s="9" t="s">
        <v>8219</v>
      </c>
      <c r="C1159" s="9">
        <v>79</v>
      </c>
      <c r="E1159" s="9" t="s">
        <v>8221</v>
      </c>
      <c r="F1159" s="9">
        <v>5</v>
      </c>
    </row>
    <row r="1160" spans="2:6">
      <c r="B1160" s="7" t="s">
        <v>8219</v>
      </c>
      <c r="C1160" s="7">
        <v>75</v>
      </c>
      <c r="E1160" s="7" t="s">
        <v>8221</v>
      </c>
      <c r="F1160" s="7">
        <v>0</v>
      </c>
    </row>
    <row r="1161" spans="2:6">
      <c r="B1161" s="9" t="s">
        <v>8219</v>
      </c>
      <c r="C1161" s="9">
        <v>207</v>
      </c>
      <c r="E1161" s="9" t="s">
        <v>8221</v>
      </c>
      <c r="F1161" s="9">
        <v>3</v>
      </c>
    </row>
    <row r="1162" spans="2:6">
      <c r="B1162" s="7" t="s">
        <v>8219</v>
      </c>
      <c r="C1162" s="7">
        <v>102</v>
      </c>
      <c r="E1162" s="7" t="s">
        <v>8221</v>
      </c>
      <c r="F1162" s="7">
        <v>6</v>
      </c>
    </row>
    <row r="1163" spans="2:6">
      <c r="B1163" s="9" t="s">
        <v>8219</v>
      </c>
      <c r="C1163" s="9">
        <v>32</v>
      </c>
      <c r="E1163" s="9" t="s">
        <v>8221</v>
      </c>
      <c r="F1163" s="9">
        <v>9</v>
      </c>
    </row>
    <row r="1164" spans="2:6">
      <c r="B1164" s="7" t="s">
        <v>8219</v>
      </c>
      <c r="C1164" s="7">
        <v>480</v>
      </c>
      <c r="E1164" s="7" t="s">
        <v>8221</v>
      </c>
      <c r="F1164" s="7">
        <v>3</v>
      </c>
    </row>
    <row r="1165" spans="2:6">
      <c r="B1165" s="9" t="s">
        <v>8219</v>
      </c>
      <c r="C1165" s="9">
        <v>11</v>
      </c>
      <c r="E1165" s="9" t="s">
        <v>8221</v>
      </c>
      <c r="F1165" s="9">
        <v>2</v>
      </c>
    </row>
    <row r="1166" spans="2:6">
      <c r="B1166" s="7" t="s">
        <v>8219</v>
      </c>
      <c r="C1166" s="7">
        <v>12</v>
      </c>
      <c r="E1166" s="7" t="s">
        <v>8221</v>
      </c>
      <c r="F1166" s="7">
        <v>3</v>
      </c>
    </row>
    <row r="1167" spans="2:6">
      <c r="B1167" s="9" t="s">
        <v>8219</v>
      </c>
      <c r="C1167" s="9">
        <v>48</v>
      </c>
      <c r="E1167" s="9" t="s">
        <v>8221</v>
      </c>
      <c r="F1167" s="9">
        <v>45</v>
      </c>
    </row>
    <row r="1168" spans="2:6">
      <c r="B1168" s="7" t="s">
        <v>8219</v>
      </c>
      <c r="C1168" s="7">
        <v>59</v>
      </c>
      <c r="E1168" s="7" t="s">
        <v>8221</v>
      </c>
      <c r="F1168" s="7">
        <v>9</v>
      </c>
    </row>
    <row r="1169" spans="2:6">
      <c r="B1169" s="9" t="s">
        <v>8219</v>
      </c>
      <c r="C1169" s="9">
        <v>79</v>
      </c>
      <c r="E1169" s="9" t="s">
        <v>8221</v>
      </c>
      <c r="F1169" s="9">
        <v>9</v>
      </c>
    </row>
    <row r="1170" spans="2:6">
      <c r="B1170" s="7" t="s">
        <v>8219</v>
      </c>
      <c r="C1170" s="7">
        <v>14</v>
      </c>
      <c r="E1170" s="7" t="s">
        <v>8221</v>
      </c>
      <c r="F1170" s="7">
        <v>21</v>
      </c>
    </row>
    <row r="1171" spans="2:6">
      <c r="B1171" s="9" t="s">
        <v>8219</v>
      </c>
      <c r="C1171" s="9">
        <v>106</v>
      </c>
      <c r="E1171" s="9" t="s">
        <v>8221</v>
      </c>
      <c r="F1171" s="9">
        <v>17</v>
      </c>
    </row>
    <row r="1172" spans="2:6">
      <c r="B1172" s="7" t="s">
        <v>8219</v>
      </c>
      <c r="C1172" s="7">
        <v>25</v>
      </c>
      <c r="E1172" s="7" t="s">
        <v>8221</v>
      </c>
      <c r="F1172" s="7">
        <v>1</v>
      </c>
    </row>
    <row r="1173" spans="2:6">
      <c r="B1173" s="9" t="s">
        <v>8219</v>
      </c>
      <c r="C1173" s="9">
        <v>25</v>
      </c>
      <c r="E1173" s="9" t="s">
        <v>8221</v>
      </c>
      <c r="F1173" s="9">
        <v>1</v>
      </c>
    </row>
    <row r="1174" spans="2:6">
      <c r="B1174" s="7" t="s">
        <v>8219</v>
      </c>
      <c r="C1174" s="7">
        <v>29</v>
      </c>
      <c r="E1174" s="7" t="s">
        <v>8221</v>
      </c>
      <c r="F1174" s="7">
        <v>14</v>
      </c>
    </row>
    <row r="1175" spans="2:6">
      <c r="B1175" s="9" t="s">
        <v>8219</v>
      </c>
      <c r="C1175" s="9">
        <v>43</v>
      </c>
      <c r="E1175" s="9" t="s">
        <v>8221</v>
      </c>
      <c r="F1175" s="9">
        <v>42</v>
      </c>
    </row>
    <row r="1176" spans="2:6">
      <c r="B1176" s="7" t="s">
        <v>8219</v>
      </c>
      <c r="C1176" s="7">
        <v>46</v>
      </c>
      <c r="E1176" s="7" t="s">
        <v>8221</v>
      </c>
      <c r="F1176" s="7">
        <v>27</v>
      </c>
    </row>
    <row r="1177" spans="2:6">
      <c r="B1177" s="9" t="s">
        <v>8219</v>
      </c>
      <c r="C1177" s="9">
        <v>27</v>
      </c>
      <c r="E1177" s="9" t="s">
        <v>8221</v>
      </c>
      <c r="F1177" s="9">
        <v>5</v>
      </c>
    </row>
    <row r="1178" spans="2:6">
      <c r="B1178" s="7" t="s">
        <v>8219</v>
      </c>
      <c r="C1178" s="7">
        <v>112</v>
      </c>
      <c r="E1178" s="7" t="s">
        <v>8221</v>
      </c>
      <c r="F1178" s="7">
        <v>13</v>
      </c>
    </row>
    <row r="1179" spans="2:6">
      <c r="B1179" s="9" t="s">
        <v>8219</v>
      </c>
      <c r="C1179" s="9">
        <v>34</v>
      </c>
      <c r="E1179" s="9" t="s">
        <v>8221</v>
      </c>
      <c r="F1179" s="9">
        <v>12</v>
      </c>
    </row>
    <row r="1180" spans="2:6">
      <c r="B1180" s="7" t="s">
        <v>8219</v>
      </c>
      <c r="C1180" s="7">
        <v>145</v>
      </c>
      <c r="E1180" s="7" t="s">
        <v>8221</v>
      </c>
      <c r="F1180" s="7">
        <v>90</v>
      </c>
    </row>
    <row r="1181" spans="2:6">
      <c r="B1181" s="9" t="s">
        <v>8219</v>
      </c>
      <c r="C1181" s="9">
        <v>19</v>
      </c>
      <c r="E1181" s="9" t="s">
        <v>8221</v>
      </c>
      <c r="F1181" s="9">
        <v>2</v>
      </c>
    </row>
    <row r="1182" spans="2:6">
      <c r="B1182" s="7" t="s">
        <v>8219</v>
      </c>
      <c r="C1182" s="7">
        <v>288</v>
      </c>
      <c r="E1182" s="7" t="s">
        <v>8221</v>
      </c>
      <c r="F1182" s="7">
        <v>5</v>
      </c>
    </row>
    <row r="1183" spans="2:6">
      <c r="B1183" s="9" t="s">
        <v>8219</v>
      </c>
      <c r="C1183" s="9">
        <v>14</v>
      </c>
      <c r="E1183" s="9" t="s">
        <v>8221</v>
      </c>
      <c r="F1183" s="9">
        <v>31</v>
      </c>
    </row>
    <row r="1184" spans="2:6">
      <c r="B1184" s="7" t="s">
        <v>8219</v>
      </c>
      <c r="C1184" s="7">
        <v>7</v>
      </c>
      <c r="E1184" s="7" t="s">
        <v>8221</v>
      </c>
      <c r="F1184" s="7">
        <v>4</v>
      </c>
    </row>
    <row r="1185" spans="2:6">
      <c r="B1185" s="9" t="s">
        <v>8219</v>
      </c>
      <c r="C1185" s="9">
        <v>211</v>
      </c>
      <c r="E1185" s="9" t="s">
        <v>8221</v>
      </c>
      <c r="F1185" s="9">
        <v>29</v>
      </c>
    </row>
    <row r="1186" spans="2:6">
      <c r="B1186" s="7" t="s">
        <v>8219</v>
      </c>
      <c r="C1186" s="7">
        <v>85</v>
      </c>
      <c r="E1186" s="7" t="s">
        <v>8221</v>
      </c>
      <c r="F1186" s="7">
        <v>2</v>
      </c>
    </row>
    <row r="1187" spans="2:6">
      <c r="B1187" s="9" t="s">
        <v>8219</v>
      </c>
      <c r="C1187" s="9">
        <v>103</v>
      </c>
      <c r="E1187" s="9" t="s">
        <v>8221</v>
      </c>
      <c r="F1187" s="9">
        <v>114</v>
      </c>
    </row>
    <row r="1188" spans="2:6">
      <c r="B1188" s="7" t="s">
        <v>8219</v>
      </c>
      <c r="C1188" s="7">
        <v>113</v>
      </c>
      <c r="E1188" s="7" t="s">
        <v>8221</v>
      </c>
      <c r="F1188" s="7">
        <v>1</v>
      </c>
    </row>
    <row r="1189" spans="2:6">
      <c r="B1189" s="9" t="s">
        <v>8219</v>
      </c>
      <c r="C1189" s="9">
        <v>167</v>
      </c>
      <c r="E1189" s="9" t="s">
        <v>8221</v>
      </c>
      <c r="F1189" s="9">
        <v>76</v>
      </c>
    </row>
    <row r="1190" spans="2:6">
      <c r="B1190" s="7" t="s">
        <v>8219</v>
      </c>
      <c r="C1190" s="7">
        <v>73</v>
      </c>
      <c r="E1190" s="7" t="s">
        <v>8221</v>
      </c>
      <c r="F1190" s="7">
        <v>9</v>
      </c>
    </row>
    <row r="1191" spans="2:6">
      <c r="B1191" s="9" t="s">
        <v>8219</v>
      </c>
      <c r="C1191" s="9">
        <v>75</v>
      </c>
      <c r="E1191" s="9" t="s">
        <v>8221</v>
      </c>
      <c r="F1191" s="9">
        <v>37</v>
      </c>
    </row>
    <row r="1192" spans="2:6">
      <c r="B1192" s="7" t="s">
        <v>8219</v>
      </c>
      <c r="C1192" s="7">
        <v>614</v>
      </c>
      <c r="E1192" s="7" t="s">
        <v>8221</v>
      </c>
      <c r="F1192" s="7">
        <v>0</v>
      </c>
    </row>
    <row r="1193" spans="2:6">
      <c r="B1193" s="9" t="s">
        <v>8219</v>
      </c>
      <c r="C1193" s="9">
        <v>107</v>
      </c>
      <c r="E1193" s="9" t="s">
        <v>8221</v>
      </c>
      <c r="F1193" s="9">
        <v>1</v>
      </c>
    </row>
    <row r="1194" spans="2:6">
      <c r="B1194" s="7" t="s">
        <v>8219</v>
      </c>
      <c r="C1194" s="7">
        <v>1224</v>
      </c>
      <c r="E1194" s="7" t="s">
        <v>8221</v>
      </c>
      <c r="F1194" s="7">
        <v>10</v>
      </c>
    </row>
    <row r="1195" spans="2:6">
      <c r="B1195" s="9" t="s">
        <v>8219</v>
      </c>
      <c r="C1195" s="9">
        <v>104</v>
      </c>
      <c r="E1195" s="9" t="s">
        <v>8221</v>
      </c>
      <c r="F1195" s="9">
        <v>1</v>
      </c>
    </row>
    <row r="1196" spans="2:6">
      <c r="B1196" s="7" t="s">
        <v>8219</v>
      </c>
      <c r="C1196" s="7">
        <v>79</v>
      </c>
      <c r="E1196" s="7" t="s">
        <v>8221</v>
      </c>
      <c r="F1196" s="7">
        <v>2</v>
      </c>
    </row>
    <row r="1197" spans="2:6">
      <c r="B1197" s="9" t="s">
        <v>8219</v>
      </c>
      <c r="C1197" s="9">
        <v>157</v>
      </c>
      <c r="E1197" s="9" t="s">
        <v>8221</v>
      </c>
      <c r="F1197" s="9">
        <v>1</v>
      </c>
    </row>
    <row r="1198" spans="2:6">
      <c r="B1198" s="7" t="s">
        <v>8219</v>
      </c>
      <c r="C1198" s="7">
        <v>50</v>
      </c>
      <c r="E1198" s="7" t="s">
        <v>8221</v>
      </c>
      <c r="F1198" s="7">
        <v>10</v>
      </c>
    </row>
    <row r="1199" spans="2:6">
      <c r="B1199" s="9" t="s">
        <v>8219</v>
      </c>
      <c r="C1199" s="9">
        <v>64</v>
      </c>
      <c r="E1199" s="7" t="s">
        <v>8221</v>
      </c>
      <c r="F1199" s="7">
        <v>9</v>
      </c>
    </row>
    <row r="1200" spans="2:6">
      <c r="B1200" s="7" t="s">
        <v>8219</v>
      </c>
      <c r="C1200" s="7">
        <v>200</v>
      </c>
      <c r="E1200" s="9" t="s">
        <v>8221</v>
      </c>
      <c r="F1200" s="9">
        <v>19</v>
      </c>
    </row>
    <row r="1201" spans="2:6">
      <c r="B1201" s="9" t="s">
        <v>8219</v>
      </c>
      <c r="C1201" s="9">
        <v>22</v>
      </c>
      <c r="E1201" s="7" t="s">
        <v>8221</v>
      </c>
      <c r="F1201" s="7">
        <v>0</v>
      </c>
    </row>
    <row r="1202" spans="2:6">
      <c r="B1202" s="7" t="s">
        <v>8219</v>
      </c>
      <c r="C1202" s="7">
        <v>163</v>
      </c>
      <c r="E1202" s="9" t="s">
        <v>8221</v>
      </c>
      <c r="F1202" s="9">
        <v>4</v>
      </c>
    </row>
    <row r="1203" spans="2:6">
      <c r="B1203" s="9" t="s">
        <v>8219</v>
      </c>
      <c r="C1203" s="9">
        <v>77</v>
      </c>
      <c r="E1203" s="7" t="s">
        <v>8221</v>
      </c>
      <c r="F1203" s="7">
        <v>8</v>
      </c>
    </row>
    <row r="1204" spans="2:6">
      <c r="B1204" s="7" t="s">
        <v>8219</v>
      </c>
      <c r="C1204" s="7">
        <v>89</v>
      </c>
      <c r="E1204" s="9" t="s">
        <v>8221</v>
      </c>
      <c r="F1204" s="9">
        <v>24</v>
      </c>
    </row>
    <row r="1205" spans="2:6">
      <c r="B1205" s="9" t="s">
        <v>8219</v>
      </c>
      <c r="C1205" s="9">
        <v>3355</v>
      </c>
      <c r="E1205" s="7" t="s">
        <v>8221</v>
      </c>
      <c r="F1205" s="7">
        <v>0</v>
      </c>
    </row>
    <row r="1206" spans="2:6">
      <c r="B1206" s="7" t="s">
        <v>8219</v>
      </c>
      <c r="C1206" s="7">
        <v>537</v>
      </c>
      <c r="E1206" s="9" t="s">
        <v>8221</v>
      </c>
      <c r="F1206" s="9">
        <v>39</v>
      </c>
    </row>
    <row r="1207" spans="2:6">
      <c r="B1207" s="9" t="s">
        <v>8219</v>
      </c>
      <c r="C1207" s="9">
        <v>125</v>
      </c>
      <c r="E1207" s="7" t="s">
        <v>8221</v>
      </c>
      <c r="F1207" s="7">
        <v>6</v>
      </c>
    </row>
    <row r="1208" spans="2:6">
      <c r="B1208" s="7" t="s">
        <v>8219</v>
      </c>
      <c r="C1208" s="7">
        <v>163</v>
      </c>
      <c r="E1208" s="9" t="s">
        <v>8221</v>
      </c>
      <c r="F1208" s="9">
        <v>4</v>
      </c>
    </row>
    <row r="1209" spans="2:6">
      <c r="B1209" s="9" t="s">
        <v>8219</v>
      </c>
      <c r="C1209" s="9">
        <v>283</v>
      </c>
      <c r="E1209" s="7" t="s">
        <v>8221</v>
      </c>
      <c r="F1209" s="7">
        <v>3</v>
      </c>
    </row>
    <row r="1210" spans="2:6">
      <c r="B1210" s="7" t="s">
        <v>8219</v>
      </c>
      <c r="C1210" s="7">
        <v>352</v>
      </c>
      <c r="E1210" s="9" t="s">
        <v>8221</v>
      </c>
      <c r="F1210" s="9">
        <v>53</v>
      </c>
    </row>
    <row r="1211" spans="2:6">
      <c r="B1211" s="9" t="s">
        <v>8219</v>
      </c>
      <c r="C1211" s="9">
        <v>94</v>
      </c>
      <c r="E1211" s="7" t="s">
        <v>8221</v>
      </c>
      <c r="F1211" s="7">
        <v>1</v>
      </c>
    </row>
    <row r="1212" spans="2:6">
      <c r="B1212" s="7" t="s">
        <v>8219</v>
      </c>
      <c r="C1212" s="7">
        <v>67</v>
      </c>
      <c r="E1212" s="9" t="s">
        <v>8221</v>
      </c>
      <c r="F1212" s="9">
        <v>2</v>
      </c>
    </row>
    <row r="1213" spans="2:6">
      <c r="B1213" s="9" t="s">
        <v>8219</v>
      </c>
      <c r="C1213" s="9">
        <v>221</v>
      </c>
      <c r="E1213" s="7" t="s">
        <v>8221</v>
      </c>
      <c r="F1213" s="7">
        <v>25</v>
      </c>
    </row>
    <row r="1214" spans="2:6">
      <c r="B1214" s="7" t="s">
        <v>8219</v>
      </c>
      <c r="C1214" s="7">
        <v>2165</v>
      </c>
      <c r="E1214" s="9" t="s">
        <v>8221</v>
      </c>
      <c r="F1214" s="9">
        <v>6</v>
      </c>
    </row>
    <row r="1215" spans="2:6">
      <c r="B1215" s="9" t="s">
        <v>8219</v>
      </c>
      <c r="C1215" s="9">
        <v>179</v>
      </c>
      <c r="E1215" s="7" t="s">
        <v>8221</v>
      </c>
      <c r="F1215" s="7">
        <v>0</v>
      </c>
    </row>
    <row r="1216" spans="2:6">
      <c r="B1216" s="7" t="s">
        <v>8219</v>
      </c>
      <c r="C1216" s="7">
        <v>123</v>
      </c>
      <c r="E1216" s="9" t="s">
        <v>8221</v>
      </c>
      <c r="F1216" s="9">
        <v>12</v>
      </c>
    </row>
    <row r="1217" spans="2:6">
      <c r="B1217" s="9" t="s">
        <v>8219</v>
      </c>
      <c r="C1217" s="9">
        <v>1104</v>
      </c>
      <c r="E1217" s="7" t="s">
        <v>8221</v>
      </c>
      <c r="F1217" s="7">
        <v>0</v>
      </c>
    </row>
    <row r="1218" spans="2:6">
      <c r="B1218" s="7" t="s">
        <v>8219</v>
      </c>
      <c r="C1218" s="7">
        <v>403</v>
      </c>
      <c r="E1218" s="9" t="s">
        <v>8221</v>
      </c>
      <c r="F1218" s="9">
        <v>36</v>
      </c>
    </row>
    <row r="1219" spans="2:6">
      <c r="B1219" s="9" t="s">
        <v>8219</v>
      </c>
      <c r="C1219" s="9">
        <v>109</v>
      </c>
      <c r="E1219" s="7" t="s">
        <v>8221</v>
      </c>
      <c r="F1219" s="7">
        <v>0</v>
      </c>
    </row>
    <row r="1220" spans="2:6">
      <c r="B1220" s="7" t="s">
        <v>8219</v>
      </c>
      <c r="C1220" s="7">
        <v>372</v>
      </c>
      <c r="E1220" s="9" t="s">
        <v>8221</v>
      </c>
      <c r="F1220" s="9">
        <v>2</v>
      </c>
    </row>
    <row r="1221" spans="2:6">
      <c r="B1221" s="9" t="s">
        <v>8219</v>
      </c>
      <c r="C1221" s="9">
        <v>311</v>
      </c>
      <c r="E1221" s="7" t="s">
        <v>8221</v>
      </c>
      <c r="F1221" s="7">
        <v>1</v>
      </c>
    </row>
    <row r="1222" spans="2:6">
      <c r="B1222" s="7" t="s">
        <v>8219</v>
      </c>
      <c r="C1222" s="7">
        <v>61</v>
      </c>
      <c r="E1222" s="9" t="s">
        <v>8221</v>
      </c>
      <c r="F1222" s="9">
        <v>59</v>
      </c>
    </row>
    <row r="1223" spans="2:6">
      <c r="B1223" s="9" t="s">
        <v>8219</v>
      </c>
      <c r="C1223" s="9">
        <v>115</v>
      </c>
      <c r="E1223" s="7" t="s">
        <v>8221</v>
      </c>
      <c r="F1223" s="7">
        <v>1</v>
      </c>
    </row>
    <row r="1224" spans="2:6">
      <c r="B1224" s="7" t="s">
        <v>8219</v>
      </c>
      <c r="C1224" s="7">
        <v>111</v>
      </c>
      <c r="E1224" s="9" t="s">
        <v>8221</v>
      </c>
      <c r="F1224" s="9">
        <v>31</v>
      </c>
    </row>
    <row r="1225" spans="2:6">
      <c r="B1225" s="9" t="s">
        <v>8219</v>
      </c>
      <c r="C1225" s="9">
        <v>337</v>
      </c>
      <c r="E1225" s="7" t="s">
        <v>8221</v>
      </c>
      <c r="F1225" s="7">
        <v>18</v>
      </c>
    </row>
    <row r="1226" spans="2:6">
      <c r="B1226" s="7" t="s">
        <v>8219</v>
      </c>
      <c r="C1226" s="7">
        <v>9</v>
      </c>
      <c r="E1226" s="9" t="s">
        <v>8221</v>
      </c>
      <c r="F1226" s="9">
        <v>10</v>
      </c>
    </row>
    <row r="1227" spans="2:6">
      <c r="B1227" s="9" t="s">
        <v>8219</v>
      </c>
      <c r="C1227" s="9">
        <v>120</v>
      </c>
      <c r="E1227" s="7" t="s">
        <v>8221</v>
      </c>
      <c r="F1227" s="7">
        <v>0</v>
      </c>
    </row>
    <row r="1228" spans="2:6">
      <c r="B1228" s="7" t="s">
        <v>8219</v>
      </c>
      <c r="C1228" s="7">
        <v>102</v>
      </c>
      <c r="E1228" s="9" t="s">
        <v>8221</v>
      </c>
      <c r="F1228" s="9">
        <v>14</v>
      </c>
    </row>
    <row r="1229" spans="2:6">
      <c r="B1229" s="9" t="s">
        <v>8219</v>
      </c>
      <c r="C1229" s="9">
        <v>186</v>
      </c>
      <c r="E1229" s="7" t="s">
        <v>8221</v>
      </c>
      <c r="F1229" s="7">
        <v>2</v>
      </c>
    </row>
    <row r="1230" spans="2:6">
      <c r="B1230" s="7" t="s">
        <v>8219</v>
      </c>
      <c r="C1230" s="7">
        <v>15</v>
      </c>
      <c r="E1230" s="9" t="s">
        <v>8221</v>
      </c>
      <c r="F1230" s="9">
        <v>1</v>
      </c>
    </row>
    <row r="1231" spans="2:6">
      <c r="B1231" s="9" t="s">
        <v>8219</v>
      </c>
      <c r="C1231" s="9">
        <v>67</v>
      </c>
      <c r="E1231" s="7" t="s">
        <v>8221</v>
      </c>
      <c r="F1231" s="7">
        <v>3</v>
      </c>
    </row>
    <row r="1232" spans="2:6">
      <c r="B1232" s="7" t="s">
        <v>8219</v>
      </c>
      <c r="C1232" s="7">
        <v>130</v>
      </c>
      <c r="E1232" s="9" t="s">
        <v>8221</v>
      </c>
      <c r="F1232" s="9">
        <v>0</v>
      </c>
    </row>
    <row r="1233" spans="2:6">
      <c r="B1233" s="9" t="s">
        <v>8219</v>
      </c>
      <c r="C1233" s="9">
        <v>16</v>
      </c>
      <c r="E1233" s="7" t="s">
        <v>8221</v>
      </c>
      <c r="F1233" s="7">
        <v>2</v>
      </c>
    </row>
    <row r="1234" spans="2:6">
      <c r="B1234" s="7" t="s">
        <v>8219</v>
      </c>
      <c r="C1234" s="7">
        <v>67</v>
      </c>
      <c r="E1234" s="9" t="s">
        <v>8221</v>
      </c>
      <c r="F1234" s="9">
        <v>0</v>
      </c>
    </row>
    <row r="1235" spans="2:6">
      <c r="B1235" s="9" t="s">
        <v>8219</v>
      </c>
      <c r="C1235" s="9">
        <v>124</v>
      </c>
      <c r="E1235" s="7" t="s">
        <v>8221</v>
      </c>
      <c r="F1235" s="7">
        <v>12</v>
      </c>
    </row>
    <row r="1236" spans="2:6">
      <c r="B1236" s="7" t="s">
        <v>8219</v>
      </c>
      <c r="C1236" s="7">
        <v>80</v>
      </c>
      <c r="E1236" s="9" t="s">
        <v>8221</v>
      </c>
      <c r="F1236" s="9">
        <v>1</v>
      </c>
    </row>
    <row r="1237" spans="2:6">
      <c r="B1237" s="9" t="s">
        <v>8219</v>
      </c>
      <c r="C1237" s="9">
        <v>282</v>
      </c>
      <c r="E1237" s="7" t="s">
        <v>8221</v>
      </c>
      <c r="F1237" s="7">
        <v>8</v>
      </c>
    </row>
    <row r="1238" spans="2:6">
      <c r="B1238" s="7" t="s">
        <v>8219</v>
      </c>
      <c r="C1238" s="7">
        <v>68</v>
      </c>
      <c r="E1238" s="9" t="s">
        <v>8221</v>
      </c>
      <c r="F1238" s="9">
        <v>2</v>
      </c>
    </row>
    <row r="1239" spans="2:6">
      <c r="B1239" s="9" t="s">
        <v>8219</v>
      </c>
      <c r="C1239" s="9">
        <v>86</v>
      </c>
      <c r="E1239" s="7" t="s">
        <v>8221</v>
      </c>
      <c r="F1239" s="7">
        <v>31</v>
      </c>
    </row>
    <row r="1240" spans="2:6">
      <c r="B1240" s="7" t="s">
        <v>8219</v>
      </c>
      <c r="C1240" s="7">
        <v>115</v>
      </c>
      <c r="E1240" s="9" t="s">
        <v>8221</v>
      </c>
      <c r="F1240" s="9">
        <v>5</v>
      </c>
    </row>
    <row r="1241" spans="2:6">
      <c r="B1241" s="9" t="s">
        <v>8219</v>
      </c>
      <c r="C1241" s="9">
        <v>75</v>
      </c>
      <c r="E1241" s="7" t="s">
        <v>8221</v>
      </c>
      <c r="F1241" s="7">
        <v>1</v>
      </c>
    </row>
    <row r="1242" spans="2:6">
      <c r="B1242" s="7" t="s">
        <v>8219</v>
      </c>
      <c r="C1242" s="7">
        <v>43</v>
      </c>
      <c r="E1242" s="9" t="s">
        <v>8221</v>
      </c>
      <c r="F1242" s="9">
        <v>12</v>
      </c>
    </row>
    <row r="1243" spans="2:6">
      <c r="B1243" s="9" t="s">
        <v>8219</v>
      </c>
      <c r="C1243" s="9">
        <v>48</v>
      </c>
      <c r="E1243" s="7" t="s">
        <v>8221</v>
      </c>
      <c r="F1243" s="7">
        <v>4</v>
      </c>
    </row>
    <row r="1244" spans="2:6">
      <c r="B1244" s="7" t="s">
        <v>8219</v>
      </c>
      <c r="C1244" s="7">
        <v>52</v>
      </c>
      <c r="E1244" s="9" t="s">
        <v>8221</v>
      </c>
      <c r="F1244" s="9">
        <v>0</v>
      </c>
    </row>
    <row r="1245" spans="2:6">
      <c r="B1245" s="9" t="s">
        <v>8219</v>
      </c>
      <c r="C1245" s="9">
        <v>43</v>
      </c>
      <c r="E1245" s="7" t="s">
        <v>8221</v>
      </c>
      <c r="F1245" s="7">
        <v>7</v>
      </c>
    </row>
    <row r="1246" spans="2:6">
      <c r="B1246" s="7" t="s">
        <v>8219</v>
      </c>
      <c r="C1246" s="7">
        <v>58</v>
      </c>
      <c r="E1246" s="9" t="s">
        <v>8221</v>
      </c>
      <c r="F1246" s="9">
        <v>2</v>
      </c>
    </row>
    <row r="1247" spans="2:6">
      <c r="B1247" s="9" t="s">
        <v>8219</v>
      </c>
      <c r="C1247" s="9">
        <v>47</v>
      </c>
      <c r="E1247" s="7" t="s">
        <v>8221</v>
      </c>
      <c r="F1247" s="7">
        <v>1</v>
      </c>
    </row>
    <row r="1248" spans="2:6">
      <c r="B1248" s="7" t="s">
        <v>8219</v>
      </c>
      <c r="C1248" s="7">
        <v>36</v>
      </c>
      <c r="E1248" s="9" t="s">
        <v>8221</v>
      </c>
      <c r="F1248" s="9">
        <v>4</v>
      </c>
    </row>
    <row r="1249" spans="2:6">
      <c r="B1249" s="9" t="s">
        <v>8219</v>
      </c>
      <c r="C1249" s="9">
        <v>17</v>
      </c>
      <c r="E1249" s="7" t="s">
        <v>8221</v>
      </c>
      <c r="F1249" s="7">
        <v>6</v>
      </c>
    </row>
    <row r="1250" spans="2:6">
      <c r="B1250" s="7" t="s">
        <v>8219</v>
      </c>
      <c r="C1250" s="7">
        <v>104</v>
      </c>
      <c r="E1250" s="9" t="s">
        <v>8221</v>
      </c>
      <c r="F1250" s="9">
        <v>8</v>
      </c>
    </row>
    <row r="1251" spans="2:6">
      <c r="B1251" s="9" t="s">
        <v>8219</v>
      </c>
      <c r="C1251" s="9">
        <v>47</v>
      </c>
      <c r="E1251" s="7" t="s">
        <v>8221</v>
      </c>
      <c r="F1251" s="7">
        <v>14</v>
      </c>
    </row>
    <row r="1252" spans="2:6">
      <c r="B1252" s="7" t="s">
        <v>8219</v>
      </c>
      <c r="C1252" s="7">
        <v>38</v>
      </c>
      <c r="E1252" s="9" t="s">
        <v>8221</v>
      </c>
      <c r="F1252" s="9">
        <v>0</v>
      </c>
    </row>
    <row r="1253" spans="2:6">
      <c r="B1253" s="9" t="s">
        <v>8219</v>
      </c>
      <c r="C1253" s="9">
        <v>81</v>
      </c>
      <c r="E1253" s="7" t="s">
        <v>8221</v>
      </c>
      <c r="F1253" s="7">
        <v>4</v>
      </c>
    </row>
    <row r="1254" spans="2:6">
      <c r="B1254" s="7" t="s">
        <v>8219</v>
      </c>
      <c r="C1254" s="7">
        <v>55</v>
      </c>
      <c r="E1254" s="9" t="s">
        <v>8221</v>
      </c>
      <c r="F1254" s="9">
        <v>0</v>
      </c>
    </row>
    <row r="1255" spans="2:6">
      <c r="B1255" s="9" t="s">
        <v>8219</v>
      </c>
      <c r="C1255" s="9">
        <v>41</v>
      </c>
      <c r="E1255" s="7" t="s">
        <v>8221</v>
      </c>
      <c r="F1255" s="7">
        <v>0</v>
      </c>
    </row>
    <row r="1256" spans="2:6">
      <c r="B1256" s="7" t="s">
        <v>8219</v>
      </c>
      <c r="C1256" s="7">
        <v>79</v>
      </c>
      <c r="E1256" s="9" t="s">
        <v>8221</v>
      </c>
      <c r="F1256" s="9">
        <v>1</v>
      </c>
    </row>
    <row r="1257" spans="2:6">
      <c r="B1257" s="9" t="s">
        <v>8219</v>
      </c>
      <c r="C1257" s="9">
        <v>16</v>
      </c>
      <c r="E1257" s="7" t="s">
        <v>8221</v>
      </c>
      <c r="F1257" s="7">
        <v>1</v>
      </c>
    </row>
    <row r="1258" spans="2:6">
      <c r="B1258" s="7" t="s">
        <v>8219</v>
      </c>
      <c r="C1258" s="7">
        <v>8</v>
      </c>
      <c r="E1258" s="9" t="s">
        <v>8221</v>
      </c>
      <c r="F1258" s="9">
        <v>1</v>
      </c>
    </row>
    <row r="1259" spans="2:6">
      <c r="B1259" s="9" t="s">
        <v>8219</v>
      </c>
      <c r="C1259" s="9">
        <v>95</v>
      </c>
      <c r="E1259" s="7" t="s">
        <v>8221</v>
      </c>
      <c r="F1259" s="7">
        <v>1</v>
      </c>
    </row>
    <row r="1260" spans="2:6">
      <c r="B1260" s="7" t="s">
        <v>8219</v>
      </c>
      <c r="C1260" s="7">
        <v>25</v>
      </c>
      <c r="E1260" s="9" t="s">
        <v>8221</v>
      </c>
      <c r="F1260" s="9">
        <v>4</v>
      </c>
    </row>
    <row r="1261" spans="2:6">
      <c r="B1261" s="9" t="s">
        <v>8219</v>
      </c>
      <c r="C1261" s="9">
        <v>19</v>
      </c>
      <c r="E1261" s="7" t="s">
        <v>8221</v>
      </c>
      <c r="F1261" s="7">
        <v>0</v>
      </c>
    </row>
    <row r="1262" spans="2:6">
      <c r="B1262" s="7" t="s">
        <v>8219</v>
      </c>
      <c r="C1262" s="7">
        <v>90</v>
      </c>
      <c r="E1262" s="9" t="s">
        <v>8221</v>
      </c>
      <c r="F1262" s="9">
        <v>0</v>
      </c>
    </row>
    <row r="1263" spans="2:6">
      <c r="B1263" s="9" t="s">
        <v>8219</v>
      </c>
      <c r="C1263" s="9">
        <v>41</v>
      </c>
      <c r="E1263" s="7" t="s">
        <v>8221</v>
      </c>
      <c r="F1263" s="7">
        <v>2</v>
      </c>
    </row>
    <row r="1264" spans="2:6">
      <c r="B1264" s="7" t="s">
        <v>8219</v>
      </c>
      <c r="C1264" s="7">
        <v>30</v>
      </c>
      <c r="E1264" s="9" t="s">
        <v>8221</v>
      </c>
      <c r="F1264" s="9">
        <v>24</v>
      </c>
    </row>
    <row r="1265" spans="2:6">
      <c r="B1265" s="9" t="s">
        <v>8219</v>
      </c>
      <c r="C1265" s="9">
        <v>38</v>
      </c>
      <c r="E1265" s="7" t="s">
        <v>8221</v>
      </c>
      <c r="F1265" s="7">
        <v>1</v>
      </c>
    </row>
    <row r="1266" spans="2:6">
      <c r="B1266" s="7" t="s">
        <v>8219</v>
      </c>
      <c r="C1266" s="7">
        <v>65</v>
      </c>
      <c r="E1266" s="9" t="s">
        <v>8221</v>
      </c>
      <c r="F1266" s="9">
        <v>2</v>
      </c>
    </row>
    <row r="1267" spans="2:6">
      <c r="B1267" s="9" t="s">
        <v>8219</v>
      </c>
      <c r="C1267" s="9">
        <v>75</v>
      </c>
      <c r="E1267" s="7" t="s">
        <v>8221</v>
      </c>
      <c r="F1267" s="7">
        <v>1</v>
      </c>
    </row>
    <row r="1268" spans="2:6">
      <c r="B1268" s="7" t="s">
        <v>8219</v>
      </c>
      <c r="C1268" s="7">
        <v>16</v>
      </c>
      <c r="E1268" s="9" t="s">
        <v>8221</v>
      </c>
      <c r="F1268" s="9">
        <v>37</v>
      </c>
    </row>
    <row r="1269" spans="2:6">
      <c r="B1269" s="9" t="s">
        <v>8219</v>
      </c>
      <c r="C1269" s="9">
        <v>10</v>
      </c>
      <c r="E1269" s="7" t="s">
        <v>8221</v>
      </c>
      <c r="F1269" s="7">
        <v>5</v>
      </c>
    </row>
    <row r="1270" spans="2:6">
      <c r="B1270" s="7" t="s">
        <v>8219</v>
      </c>
      <c r="C1270" s="7">
        <v>27</v>
      </c>
      <c r="E1270" s="9" t="s">
        <v>8221</v>
      </c>
      <c r="F1270" s="9">
        <v>4</v>
      </c>
    </row>
    <row r="1271" spans="2:6">
      <c r="B1271" s="9" t="s">
        <v>8219</v>
      </c>
      <c r="C1271" s="9">
        <v>259</v>
      </c>
      <c r="E1271" s="7" t="s">
        <v>8221</v>
      </c>
      <c r="F1271" s="7">
        <v>16</v>
      </c>
    </row>
    <row r="1272" spans="2:6">
      <c r="B1272" s="7" t="s">
        <v>8219</v>
      </c>
      <c r="C1272" s="7">
        <v>39</v>
      </c>
      <c r="E1272" s="9" t="s">
        <v>8221</v>
      </c>
      <c r="F1272" s="9">
        <v>9</v>
      </c>
    </row>
    <row r="1273" spans="2:6">
      <c r="B1273" s="9" t="s">
        <v>8219</v>
      </c>
      <c r="C1273" s="9">
        <v>42</v>
      </c>
      <c r="E1273" s="7" t="s">
        <v>8221</v>
      </c>
      <c r="F1273" s="7">
        <v>0</v>
      </c>
    </row>
    <row r="1274" spans="2:6">
      <c r="B1274" s="7" t="s">
        <v>8219</v>
      </c>
      <c r="C1274" s="7">
        <v>10</v>
      </c>
      <c r="E1274" s="9" t="s">
        <v>8221</v>
      </c>
      <c r="F1274" s="9">
        <v>40</v>
      </c>
    </row>
    <row r="1275" spans="2:6">
      <c r="B1275" s="9" t="s">
        <v>8219</v>
      </c>
      <c r="C1275" s="9">
        <v>56</v>
      </c>
      <c r="E1275" s="7" t="s">
        <v>8221</v>
      </c>
      <c r="F1275" s="7">
        <v>0</v>
      </c>
    </row>
    <row r="1276" spans="2:6">
      <c r="B1276" s="7" t="s">
        <v>8219</v>
      </c>
      <c r="C1276" s="7">
        <v>20</v>
      </c>
      <c r="E1276" s="9" t="s">
        <v>8221</v>
      </c>
      <c r="F1276" s="9">
        <v>2</v>
      </c>
    </row>
    <row r="1277" spans="2:6">
      <c r="B1277" s="9" t="s">
        <v>8219</v>
      </c>
      <c r="C1277" s="9">
        <v>170</v>
      </c>
      <c r="E1277" s="7" t="s">
        <v>8221</v>
      </c>
      <c r="F1277" s="7">
        <v>1</v>
      </c>
    </row>
    <row r="1278" spans="2:6">
      <c r="B1278" s="7" t="s">
        <v>8219</v>
      </c>
      <c r="C1278" s="7">
        <v>29</v>
      </c>
      <c r="E1278" s="9" t="s">
        <v>8221</v>
      </c>
      <c r="F1278" s="9">
        <v>9</v>
      </c>
    </row>
    <row r="1279" spans="2:6">
      <c r="B1279" s="9" t="s">
        <v>8219</v>
      </c>
      <c r="C1279" s="9">
        <v>132</v>
      </c>
      <c r="E1279" s="9" t="s">
        <v>8221</v>
      </c>
      <c r="F1279" s="9">
        <v>34</v>
      </c>
    </row>
    <row r="1280" spans="2:6">
      <c r="B1280" s="7" t="s">
        <v>8219</v>
      </c>
      <c r="C1280" s="7">
        <v>27</v>
      </c>
      <c r="E1280" s="7" t="s">
        <v>8221</v>
      </c>
      <c r="F1280" s="7">
        <v>23</v>
      </c>
    </row>
    <row r="1281" spans="2:6">
      <c r="B1281" s="9" t="s">
        <v>8219</v>
      </c>
      <c r="C1281" s="9">
        <v>26</v>
      </c>
      <c r="E1281" s="9" t="s">
        <v>8221</v>
      </c>
      <c r="F1281" s="9">
        <v>19</v>
      </c>
    </row>
    <row r="1282" spans="2:6">
      <c r="B1282" s="7" t="s">
        <v>8219</v>
      </c>
      <c r="C1282" s="7">
        <v>43</v>
      </c>
      <c r="E1282" s="7" t="s">
        <v>8221</v>
      </c>
      <c r="F1282" s="7">
        <v>50</v>
      </c>
    </row>
    <row r="1283" spans="2:6">
      <c r="B1283" s="9" t="s">
        <v>8219</v>
      </c>
      <c r="C1283" s="9">
        <v>80</v>
      </c>
      <c r="E1283" s="9" t="s">
        <v>8221</v>
      </c>
      <c r="F1283" s="9">
        <v>12</v>
      </c>
    </row>
    <row r="1284" spans="2:6">
      <c r="B1284" s="7" t="s">
        <v>8219</v>
      </c>
      <c r="C1284" s="7">
        <v>33</v>
      </c>
      <c r="E1284" s="7" t="s">
        <v>8221</v>
      </c>
      <c r="F1284" s="7">
        <v>8</v>
      </c>
    </row>
    <row r="1285" spans="2:6">
      <c r="B1285" s="9" t="s">
        <v>8219</v>
      </c>
      <c r="C1285" s="9">
        <v>71</v>
      </c>
      <c r="E1285" s="9" t="s">
        <v>8221</v>
      </c>
      <c r="F1285" s="9">
        <v>9</v>
      </c>
    </row>
    <row r="1286" spans="2:6">
      <c r="B1286" s="7" t="s">
        <v>8219</v>
      </c>
      <c r="C1286" s="7">
        <v>81</v>
      </c>
      <c r="E1286" s="7" t="s">
        <v>8221</v>
      </c>
      <c r="F1286" s="7">
        <v>43</v>
      </c>
    </row>
    <row r="1287" spans="2:6">
      <c r="B1287" s="9" t="s">
        <v>8219</v>
      </c>
      <c r="C1287" s="9">
        <v>76</v>
      </c>
      <c r="E1287" s="9" t="s">
        <v>8221</v>
      </c>
      <c r="F1287" s="9">
        <v>28</v>
      </c>
    </row>
    <row r="1288" spans="2:6">
      <c r="B1288" s="7" t="s">
        <v>8219</v>
      </c>
      <c r="C1288" s="7">
        <v>48</v>
      </c>
      <c r="E1288" s="7" t="s">
        <v>8221</v>
      </c>
      <c r="F1288" s="7">
        <v>4</v>
      </c>
    </row>
    <row r="1289" spans="2:6">
      <c r="B1289" s="9" t="s">
        <v>8219</v>
      </c>
      <c r="C1289" s="9">
        <v>61</v>
      </c>
      <c r="E1289" s="9" t="s">
        <v>8221</v>
      </c>
      <c r="F1289" s="9">
        <v>24</v>
      </c>
    </row>
    <row r="1290" spans="2:6">
      <c r="B1290" s="7" t="s">
        <v>8219</v>
      </c>
      <c r="C1290" s="7">
        <v>60</v>
      </c>
      <c r="E1290" s="7" t="s">
        <v>8221</v>
      </c>
      <c r="F1290" s="7">
        <v>2</v>
      </c>
    </row>
    <row r="1291" spans="2:6">
      <c r="B1291" s="9" t="s">
        <v>8219</v>
      </c>
      <c r="C1291" s="9">
        <v>136</v>
      </c>
      <c r="E1291" s="9" t="s">
        <v>8221</v>
      </c>
      <c r="F1291" s="9">
        <v>2</v>
      </c>
    </row>
    <row r="1292" spans="2:6">
      <c r="B1292" s="7" t="s">
        <v>8219</v>
      </c>
      <c r="C1292" s="7">
        <v>14</v>
      </c>
      <c r="E1292" s="7" t="s">
        <v>8221</v>
      </c>
      <c r="F1292" s="7">
        <v>20</v>
      </c>
    </row>
    <row r="1293" spans="2:6">
      <c r="B1293" s="9" t="s">
        <v>8219</v>
      </c>
      <c r="C1293" s="9">
        <v>78</v>
      </c>
      <c r="E1293" s="9" t="s">
        <v>8221</v>
      </c>
      <c r="F1293" s="9">
        <v>1</v>
      </c>
    </row>
    <row r="1294" spans="2:6">
      <c r="B1294" s="7" t="s">
        <v>8219</v>
      </c>
      <c r="C1294" s="7">
        <v>4</v>
      </c>
      <c r="E1294" s="7" t="s">
        <v>8221</v>
      </c>
      <c r="F1294" s="7">
        <v>1</v>
      </c>
    </row>
    <row r="1295" spans="2:6">
      <c r="B1295" s="9" t="s">
        <v>8219</v>
      </c>
      <c r="C1295" s="9">
        <v>11</v>
      </c>
      <c r="E1295" s="9" t="s">
        <v>8221</v>
      </c>
      <c r="F1295" s="9">
        <v>4</v>
      </c>
    </row>
    <row r="1296" spans="2:6">
      <c r="B1296" s="7" t="s">
        <v>8219</v>
      </c>
      <c r="C1296" s="7">
        <v>185</v>
      </c>
      <c r="E1296" s="7" t="s">
        <v>8221</v>
      </c>
      <c r="F1296" s="7">
        <v>1</v>
      </c>
    </row>
    <row r="1297" spans="2:6">
      <c r="B1297" s="9" t="s">
        <v>8219</v>
      </c>
      <c r="C1297" s="9">
        <v>59</v>
      </c>
      <c r="E1297" s="9" t="s">
        <v>8221</v>
      </c>
      <c r="F1297" s="9">
        <v>1</v>
      </c>
    </row>
    <row r="1298" spans="2:6">
      <c r="B1298" s="7" t="s">
        <v>8219</v>
      </c>
      <c r="C1298" s="7">
        <v>27</v>
      </c>
      <c r="E1298" s="7" t="s">
        <v>8221</v>
      </c>
      <c r="F1298" s="7">
        <v>13</v>
      </c>
    </row>
    <row r="1299" spans="2:6">
      <c r="B1299" s="9" t="s">
        <v>8219</v>
      </c>
      <c r="C1299" s="9">
        <v>63</v>
      </c>
      <c r="E1299" s="9" t="s">
        <v>8221</v>
      </c>
      <c r="F1299" s="9">
        <v>1</v>
      </c>
    </row>
    <row r="1300" spans="2:6">
      <c r="B1300" s="7" t="s">
        <v>8219</v>
      </c>
      <c r="C1300" s="7">
        <v>13</v>
      </c>
      <c r="E1300" s="7" t="s">
        <v>8221</v>
      </c>
      <c r="F1300" s="7">
        <v>1</v>
      </c>
    </row>
    <row r="1301" spans="2:6">
      <c r="B1301" s="9" t="s">
        <v>8219</v>
      </c>
      <c r="C1301" s="9">
        <v>13</v>
      </c>
      <c r="E1301" s="9" t="s">
        <v>8221</v>
      </c>
      <c r="F1301" s="9">
        <v>0</v>
      </c>
    </row>
    <row r="1302" spans="2:6">
      <c r="B1302" s="7" t="s">
        <v>8219</v>
      </c>
      <c r="C1302" s="7">
        <v>57</v>
      </c>
      <c r="E1302" s="7" t="s">
        <v>8221</v>
      </c>
      <c r="F1302" s="7">
        <v>3</v>
      </c>
    </row>
    <row r="1303" spans="2:6">
      <c r="B1303" s="9" t="s">
        <v>8219</v>
      </c>
      <c r="C1303" s="9">
        <v>61</v>
      </c>
      <c r="E1303" s="9" t="s">
        <v>8221</v>
      </c>
      <c r="F1303" s="9">
        <v>14</v>
      </c>
    </row>
    <row r="1304" spans="2:6">
      <c r="B1304" s="7" t="s">
        <v>8219</v>
      </c>
      <c r="C1304" s="7">
        <v>65</v>
      </c>
      <c r="E1304" s="7" t="s">
        <v>8221</v>
      </c>
      <c r="F1304" s="7">
        <v>2</v>
      </c>
    </row>
    <row r="1305" spans="2:6">
      <c r="B1305" s="9" t="s">
        <v>8219</v>
      </c>
      <c r="C1305" s="9">
        <v>134</v>
      </c>
      <c r="E1305" s="9" t="s">
        <v>8221</v>
      </c>
      <c r="F1305" s="9">
        <v>5</v>
      </c>
    </row>
    <row r="1306" spans="2:6">
      <c r="B1306" s="7" t="s">
        <v>8219</v>
      </c>
      <c r="C1306" s="7">
        <v>37</v>
      </c>
      <c r="E1306" s="7" t="s">
        <v>8221</v>
      </c>
      <c r="F1306" s="7">
        <v>14</v>
      </c>
    </row>
    <row r="1307" spans="2:6">
      <c r="B1307" s="9" t="s">
        <v>8219</v>
      </c>
      <c r="C1307" s="9">
        <v>37</v>
      </c>
      <c r="E1307" s="9" t="s">
        <v>8221</v>
      </c>
      <c r="F1307" s="9">
        <v>9</v>
      </c>
    </row>
    <row r="1308" spans="2:6">
      <c r="B1308" s="7" t="s">
        <v>8219</v>
      </c>
      <c r="C1308" s="7">
        <v>150</v>
      </c>
      <c r="E1308" s="7" t="s">
        <v>8221</v>
      </c>
      <c r="F1308" s="7">
        <v>8</v>
      </c>
    </row>
    <row r="1309" spans="2:6">
      <c r="B1309" s="9" t="s">
        <v>8219</v>
      </c>
      <c r="C1309" s="9">
        <v>56</v>
      </c>
      <c r="E1309" s="9" t="s">
        <v>8221</v>
      </c>
      <c r="F1309" s="9">
        <v>7</v>
      </c>
    </row>
    <row r="1310" spans="2:6">
      <c r="B1310" s="7" t="s">
        <v>8219</v>
      </c>
      <c r="C1310" s="7">
        <v>18</v>
      </c>
      <c r="E1310" s="7" t="s">
        <v>8221</v>
      </c>
      <c r="F1310" s="7">
        <v>0</v>
      </c>
    </row>
    <row r="1311" spans="2:6">
      <c r="B1311" s="9" t="s">
        <v>8219</v>
      </c>
      <c r="C1311" s="9">
        <v>60</v>
      </c>
      <c r="E1311" s="9" t="s">
        <v>8221</v>
      </c>
      <c r="F1311" s="9">
        <v>84</v>
      </c>
    </row>
    <row r="1312" spans="2:6">
      <c r="B1312" s="7" t="s">
        <v>8219</v>
      </c>
      <c r="C1312" s="7">
        <v>67</v>
      </c>
      <c r="E1312" s="7" t="s">
        <v>8221</v>
      </c>
      <c r="F1312" s="7">
        <v>11</v>
      </c>
    </row>
    <row r="1313" spans="2:6">
      <c r="B1313" s="9" t="s">
        <v>8219</v>
      </c>
      <c r="C1313" s="9">
        <v>35</v>
      </c>
      <c r="E1313" s="9" t="s">
        <v>8221</v>
      </c>
      <c r="F1313" s="9">
        <v>1</v>
      </c>
    </row>
    <row r="1314" spans="2:6">
      <c r="B1314" s="7" t="s">
        <v>8219</v>
      </c>
      <c r="C1314" s="7">
        <v>34</v>
      </c>
      <c r="E1314" s="7" t="s">
        <v>8221</v>
      </c>
      <c r="F1314" s="7">
        <v>4</v>
      </c>
    </row>
    <row r="1315" spans="2:6">
      <c r="B1315" s="9" t="s">
        <v>8219</v>
      </c>
      <c r="C1315" s="9">
        <v>36</v>
      </c>
      <c r="E1315" s="9" t="s">
        <v>8221</v>
      </c>
      <c r="F1315" s="9">
        <v>10</v>
      </c>
    </row>
    <row r="1316" spans="2:6">
      <c r="B1316" s="7" t="s">
        <v>8219</v>
      </c>
      <c r="C1316" s="7">
        <v>18</v>
      </c>
      <c r="E1316" s="7" t="s">
        <v>8221</v>
      </c>
      <c r="F1316" s="7">
        <v>16</v>
      </c>
    </row>
    <row r="1317" spans="2:6">
      <c r="B1317" s="9" t="s">
        <v>8219</v>
      </c>
      <c r="C1317" s="9">
        <v>25</v>
      </c>
      <c r="E1317" s="9" t="s">
        <v>8221</v>
      </c>
      <c r="F1317" s="9">
        <v>2</v>
      </c>
    </row>
    <row r="1318" spans="2:6">
      <c r="B1318" s="7" t="s">
        <v>8219</v>
      </c>
      <c r="C1318" s="7">
        <v>21</v>
      </c>
      <c r="E1318" s="7" t="s">
        <v>8221</v>
      </c>
      <c r="F1318" s="7">
        <v>5</v>
      </c>
    </row>
    <row r="1319" spans="2:6">
      <c r="B1319" s="9" t="s">
        <v>8219</v>
      </c>
      <c r="C1319" s="9">
        <v>151</v>
      </c>
      <c r="E1319" s="9" t="s">
        <v>8221</v>
      </c>
      <c r="F1319" s="9">
        <v>1</v>
      </c>
    </row>
    <row r="1320" spans="2:6">
      <c r="B1320" s="7" t="s">
        <v>8219</v>
      </c>
      <c r="C1320" s="7">
        <v>489</v>
      </c>
      <c r="E1320" s="7" t="s">
        <v>8221</v>
      </c>
      <c r="F1320" s="7">
        <v>31</v>
      </c>
    </row>
    <row r="1321" spans="2:6">
      <c r="B1321" s="9" t="s">
        <v>8219</v>
      </c>
      <c r="C1321" s="9">
        <v>50</v>
      </c>
      <c r="E1321" s="9" t="s">
        <v>8221</v>
      </c>
      <c r="F1321" s="9">
        <v>0</v>
      </c>
    </row>
    <row r="1322" spans="2:6">
      <c r="B1322" s="7" t="s">
        <v>8219</v>
      </c>
      <c r="C1322" s="7">
        <v>321</v>
      </c>
      <c r="E1322" s="7" t="s">
        <v>8221</v>
      </c>
      <c r="F1322" s="7">
        <v>2</v>
      </c>
    </row>
    <row r="1323" spans="2:6">
      <c r="B1323" s="9" t="s">
        <v>8219</v>
      </c>
      <c r="C1323" s="9">
        <v>1762</v>
      </c>
      <c r="E1323" s="9" t="s">
        <v>8221</v>
      </c>
      <c r="F1323" s="9">
        <v>7</v>
      </c>
    </row>
    <row r="1324" spans="2:6">
      <c r="B1324" s="7" t="s">
        <v>8219</v>
      </c>
      <c r="C1324" s="7">
        <v>385</v>
      </c>
      <c r="E1324" s="7" t="s">
        <v>8221</v>
      </c>
      <c r="F1324" s="7">
        <v>16</v>
      </c>
    </row>
    <row r="1325" spans="2:6">
      <c r="B1325" s="9" t="s">
        <v>8219</v>
      </c>
      <c r="C1325" s="9">
        <v>398</v>
      </c>
      <c r="E1325" s="9" t="s">
        <v>8221</v>
      </c>
      <c r="F1325" s="9">
        <v>4</v>
      </c>
    </row>
    <row r="1326" spans="2:6">
      <c r="B1326" s="7" t="s">
        <v>8219</v>
      </c>
      <c r="C1326" s="7">
        <v>304</v>
      </c>
      <c r="E1326" s="7" t="s">
        <v>8221</v>
      </c>
      <c r="F1326" s="7">
        <v>4</v>
      </c>
    </row>
    <row r="1327" spans="2:6">
      <c r="B1327" s="9" t="s">
        <v>8219</v>
      </c>
      <c r="C1327" s="9">
        <v>676</v>
      </c>
      <c r="E1327" s="9" t="s">
        <v>8221</v>
      </c>
      <c r="F1327" s="9">
        <v>4</v>
      </c>
    </row>
    <row r="1328" spans="2:6">
      <c r="B1328" s="7" t="s">
        <v>8219</v>
      </c>
      <c r="C1328" s="7">
        <v>577</v>
      </c>
      <c r="E1328" s="7" t="s">
        <v>8221</v>
      </c>
      <c r="F1328" s="7">
        <v>3</v>
      </c>
    </row>
    <row r="1329" spans="2:6">
      <c r="B1329" s="9" t="s">
        <v>8219</v>
      </c>
      <c r="C1329" s="9">
        <v>3663</v>
      </c>
      <c r="E1329" s="9" t="s">
        <v>8221</v>
      </c>
      <c r="F1329" s="9">
        <v>36</v>
      </c>
    </row>
    <row r="1330" spans="2:6">
      <c r="B1330" s="7" t="s">
        <v>8219</v>
      </c>
      <c r="C1330" s="7">
        <v>294</v>
      </c>
      <c r="E1330" s="7" t="s">
        <v>8221</v>
      </c>
      <c r="F1330" s="7">
        <v>1</v>
      </c>
    </row>
    <row r="1331" spans="2:6">
      <c r="B1331" s="9" t="s">
        <v>8219</v>
      </c>
      <c r="C1331" s="9">
        <v>28</v>
      </c>
      <c r="E1331" s="9" t="s">
        <v>8221</v>
      </c>
      <c r="F1331" s="9">
        <v>7</v>
      </c>
    </row>
    <row r="1332" spans="2:6">
      <c r="B1332" s="7" t="s">
        <v>8219</v>
      </c>
      <c r="C1332" s="7">
        <v>100</v>
      </c>
      <c r="E1332" s="7" t="s">
        <v>8221</v>
      </c>
      <c r="F1332" s="7">
        <v>27</v>
      </c>
    </row>
    <row r="1333" spans="2:6">
      <c r="B1333" s="9" t="s">
        <v>8219</v>
      </c>
      <c r="C1333" s="9">
        <v>72</v>
      </c>
      <c r="E1333" s="9" t="s">
        <v>8221</v>
      </c>
      <c r="F1333" s="9">
        <v>1</v>
      </c>
    </row>
    <row r="1334" spans="2:6">
      <c r="B1334" s="7" t="s">
        <v>8219</v>
      </c>
      <c r="C1334" s="7">
        <v>238</v>
      </c>
      <c r="E1334" s="7" t="s">
        <v>8221</v>
      </c>
      <c r="F1334" s="7">
        <v>0</v>
      </c>
    </row>
    <row r="1335" spans="2:6">
      <c r="B1335" s="9" t="s">
        <v>8219</v>
      </c>
      <c r="C1335" s="9">
        <v>159</v>
      </c>
      <c r="E1335" s="9" t="s">
        <v>8221</v>
      </c>
      <c r="F1335" s="9">
        <v>1</v>
      </c>
    </row>
    <row r="1336" spans="2:6">
      <c r="B1336" s="7" t="s">
        <v>8219</v>
      </c>
      <c r="C1336" s="7">
        <v>77</v>
      </c>
      <c r="E1336" s="7" t="s">
        <v>8221</v>
      </c>
      <c r="F1336" s="7">
        <v>3</v>
      </c>
    </row>
    <row r="1337" spans="2:6">
      <c r="B1337" s="9" t="s">
        <v>8219</v>
      </c>
      <c r="C1337" s="9">
        <v>53</v>
      </c>
      <c r="E1337" s="9" t="s">
        <v>8221</v>
      </c>
      <c r="F1337" s="9">
        <v>3</v>
      </c>
    </row>
    <row r="1338" spans="2:6">
      <c r="B1338" s="7" t="s">
        <v>8219</v>
      </c>
      <c r="C1338" s="7">
        <v>1251</v>
      </c>
      <c r="E1338" s="7" t="s">
        <v>8221</v>
      </c>
      <c r="F1338" s="7">
        <v>3</v>
      </c>
    </row>
    <row r="1339" spans="2:6">
      <c r="B1339" s="9" t="s">
        <v>8219</v>
      </c>
      <c r="C1339" s="9">
        <v>465</v>
      </c>
      <c r="E1339" s="9" t="s">
        <v>8221</v>
      </c>
      <c r="F1339" s="9">
        <v>0</v>
      </c>
    </row>
    <row r="1340" spans="2:6">
      <c r="B1340" s="7" t="s">
        <v>8219</v>
      </c>
      <c r="C1340" s="7">
        <v>74</v>
      </c>
      <c r="E1340" s="7" t="s">
        <v>8221</v>
      </c>
      <c r="F1340" s="7">
        <v>6</v>
      </c>
    </row>
    <row r="1341" spans="2:6">
      <c r="B1341" s="9" t="s">
        <v>8219</v>
      </c>
      <c r="C1341" s="9">
        <v>62</v>
      </c>
      <c r="E1341" s="9" t="s">
        <v>8221</v>
      </c>
      <c r="F1341" s="9">
        <v>17</v>
      </c>
    </row>
    <row r="1342" spans="2:6">
      <c r="B1342" s="7" t="s">
        <v>8219</v>
      </c>
      <c r="C1342" s="7">
        <v>3468</v>
      </c>
      <c r="E1342" s="7" t="s">
        <v>8221</v>
      </c>
      <c r="F1342" s="7">
        <v>40</v>
      </c>
    </row>
    <row r="1343" spans="2:6">
      <c r="B1343" s="9" t="s">
        <v>8219</v>
      </c>
      <c r="C1343" s="9">
        <v>52</v>
      </c>
      <c r="E1343" s="9" t="s">
        <v>8221</v>
      </c>
      <c r="F1343" s="9">
        <v>3</v>
      </c>
    </row>
    <row r="1344" spans="2:6">
      <c r="B1344" s="7" t="s">
        <v>8219</v>
      </c>
      <c r="C1344" s="7">
        <v>50</v>
      </c>
      <c r="E1344" s="7" t="s">
        <v>8221</v>
      </c>
      <c r="F1344" s="7">
        <v>1</v>
      </c>
    </row>
    <row r="1345" spans="2:6">
      <c r="B1345" s="9" t="s">
        <v>8219</v>
      </c>
      <c r="C1345" s="9">
        <v>45</v>
      </c>
      <c r="E1345" s="9" t="s">
        <v>8221</v>
      </c>
      <c r="F1345" s="9">
        <v>2</v>
      </c>
    </row>
    <row r="1346" spans="2:6">
      <c r="B1346" s="7" t="s">
        <v>8219</v>
      </c>
      <c r="C1346" s="7">
        <v>21</v>
      </c>
      <c r="E1346" s="7" t="s">
        <v>8221</v>
      </c>
      <c r="F1346" s="7">
        <v>7</v>
      </c>
    </row>
    <row r="1347" spans="2:6">
      <c r="B1347" s="9" t="s">
        <v>8219</v>
      </c>
      <c r="C1347" s="9">
        <v>100</v>
      </c>
      <c r="E1347" s="9" t="s">
        <v>8221</v>
      </c>
      <c r="F1347" s="9">
        <v>14</v>
      </c>
    </row>
    <row r="1348" spans="2:6">
      <c r="B1348" s="7" t="s">
        <v>8219</v>
      </c>
      <c r="C1348" s="7">
        <v>81</v>
      </c>
      <c r="E1348" s="7" t="s">
        <v>8221</v>
      </c>
      <c r="F1348" s="7">
        <v>0</v>
      </c>
    </row>
    <row r="1349" spans="2:6">
      <c r="B1349" s="9" t="s">
        <v>8219</v>
      </c>
      <c r="C1349" s="9">
        <v>286</v>
      </c>
      <c r="E1349" s="9" t="s">
        <v>8221</v>
      </c>
      <c r="F1349" s="9">
        <v>0</v>
      </c>
    </row>
    <row r="1350" spans="2:6">
      <c r="B1350" s="7" t="s">
        <v>8219</v>
      </c>
      <c r="C1350" s="7">
        <v>42</v>
      </c>
      <c r="E1350" s="7" t="s">
        <v>8221</v>
      </c>
      <c r="F1350" s="7">
        <v>1</v>
      </c>
    </row>
    <row r="1351" spans="2:6">
      <c r="B1351" s="9" t="s">
        <v>8219</v>
      </c>
      <c r="C1351" s="9">
        <v>199</v>
      </c>
      <c r="E1351" s="9" t="s">
        <v>8221</v>
      </c>
      <c r="F1351" s="9">
        <v>12</v>
      </c>
    </row>
    <row r="1352" spans="2:6">
      <c r="B1352" s="7" t="s">
        <v>8219</v>
      </c>
      <c r="C1352" s="7">
        <v>25</v>
      </c>
      <c r="E1352" s="7" t="s">
        <v>8221</v>
      </c>
      <c r="F1352" s="7">
        <v>12</v>
      </c>
    </row>
    <row r="1353" spans="2:6">
      <c r="B1353" s="9" t="s">
        <v>8219</v>
      </c>
      <c r="C1353" s="9">
        <v>84</v>
      </c>
      <c r="E1353" s="9" t="s">
        <v>8221</v>
      </c>
      <c r="F1353" s="9">
        <v>23</v>
      </c>
    </row>
    <row r="1354" spans="2:6">
      <c r="B1354" s="7" t="s">
        <v>8219</v>
      </c>
      <c r="C1354" s="7">
        <v>50</v>
      </c>
      <c r="E1354" s="7" t="s">
        <v>8221</v>
      </c>
      <c r="F1354" s="7">
        <v>0</v>
      </c>
    </row>
    <row r="1355" spans="2:6">
      <c r="B1355" s="9" t="s">
        <v>8219</v>
      </c>
      <c r="C1355" s="9">
        <v>26</v>
      </c>
      <c r="E1355" s="9" t="s">
        <v>8221</v>
      </c>
      <c r="F1355" s="9">
        <v>10</v>
      </c>
    </row>
    <row r="1356" spans="2:6">
      <c r="B1356" s="7" t="s">
        <v>8219</v>
      </c>
      <c r="C1356" s="7">
        <v>14</v>
      </c>
      <c r="E1356" s="7" t="s">
        <v>8221</v>
      </c>
      <c r="F1356" s="7">
        <v>5</v>
      </c>
    </row>
    <row r="1357" spans="2:6">
      <c r="B1357" s="9" t="s">
        <v>8219</v>
      </c>
      <c r="C1357" s="9">
        <v>49</v>
      </c>
      <c r="E1357" s="9" t="s">
        <v>8221</v>
      </c>
      <c r="F1357" s="9">
        <v>1</v>
      </c>
    </row>
    <row r="1358" spans="2:6">
      <c r="B1358" s="7" t="s">
        <v>8219</v>
      </c>
      <c r="C1358" s="7">
        <v>69</v>
      </c>
      <c r="E1358" s="7" t="s">
        <v>8221</v>
      </c>
      <c r="F1358" s="7">
        <v>2</v>
      </c>
    </row>
    <row r="1359" spans="2:6">
      <c r="B1359" s="9" t="s">
        <v>8219</v>
      </c>
      <c r="C1359" s="9">
        <v>60</v>
      </c>
      <c r="E1359" s="9" t="s">
        <v>8221</v>
      </c>
      <c r="F1359" s="9">
        <v>2</v>
      </c>
    </row>
    <row r="1360" spans="2:6">
      <c r="B1360" s="7" t="s">
        <v>8219</v>
      </c>
      <c r="C1360" s="7">
        <v>80</v>
      </c>
      <c r="E1360" s="7" t="s">
        <v>8221</v>
      </c>
      <c r="F1360" s="7">
        <v>0</v>
      </c>
    </row>
    <row r="1361" spans="2:6">
      <c r="B1361" s="9" t="s">
        <v>8219</v>
      </c>
      <c r="C1361" s="9">
        <v>56</v>
      </c>
      <c r="E1361" s="9" t="s">
        <v>8221</v>
      </c>
      <c r="F1361" s="9">
        <v>13</v>
      </c>
    </row>
    <row r="1362" spans="2:6">
      <c r="B1362" s="7" t="s">
        <v>8219</v>
      </c>
      <c r="C1362" s="7">
        <v>104</v>
      </c>
      <c r="E1362" s="7" t="s">
        <v>8221</v>
      </c>
      <c r="F1362" s="7">
        <v>0</v>
      </c>
    </row>
    <row r="1363" spans="2:6">
      <c r="B1363" s="9" t="s">
        <v>8219</v>
      </c>
      <c r="C1363" s="9">
        <v>46</v>
      </c>
      <c r="E1363" s="9" t="s">
        <v>8221</v>
      </c>
      <c r="F1363" s="9">
        <v>1</v>
      </c>
    </row>
    <row r="1364" spans="2:6">
      <c r="B1364" s="7" t="s">
        <v>8219</v>
      </c>
      <c r="C1364" s="7">
        <v>206</v>
      </c>
      <c r="E1364" s="7" t="s">
        <v>8221</v>
      </c>
      <c r="F1364" s="7">
        <v>5</v>
      </c>
    </row>
    <row r="1365" spans="2:6">
      <c r="B1365" s="9" t="s">
        <v>8219</v>
      </c>
      <c r="C1365" s="9">
        <v>18</v>
      </c>
      <c r="E1365" s="9" t="s">
        <v>8221</v>
      </c>
      <c r="F1365" s="9">
        <v>2</v>
      </c>
    </row>
    <row r="1366" spans="2:6">
      <c r="B1366" s="7" t="s">
        <v>8219</v>
      </c>
      <c r="C1366" s="7">
        <v>28</v>
      </c>
      <c r="E1366" s="7" t="s">
        <v>8221</v>
      </c>
      <c r="F1366" s="7">
        <v>0</v>
      </c>
    </row>
    <row r="1367" spans="2:6">
      <c r="B1367" s="9" t="s">
        <v>8219</v>
      </c>
      <c r="C1367" s="9">
        <v>11</v>
      </c>
      <c r="E1367" s="9" t="s">
        <v>8221</v>
      </c>
      <c r="F1367" s="9">
        <v>32</v>
      </c>
    </row>
    <row r="1368" spans="2:6">
      <c r="B1368" s="7" t="s">
        <v>8219</v>
      </c>
      <c r="C1368" s="7">
        <v>263</v>
      </c>
      <c r="E1368" s="7" t="s">
        <v>8221</v>
      </c>
      <c r="F1368" s="7">
        <v>1</v>
      </c>
    </row>
    <row r="1369" spans="2:6">
      <c r="B1369" s="9" t="s">
        <v>8219</v>
      </c>
      <c r="C1369" s="9">
        <v>394</v>
      </c>
      <c r="E1369" s="9" t="s">
        <v>8221</v>
      </c>
      <c r="F1369" s="9">
        <v>1</v>
      </c>
    </row>
    <row r="1370" spans="2:6">
      <c r="B1370" s="7" t="s">
        <v>8219</v>
      </c>
      <c r="C1370" s="7">
        <v>1049</v>
      </c>
      <c r="E1370" s="7" t="s">
        <v>8221</v>
      </c>
      <c r="F1370" s="7">
        <v>1</v>
      </c>
    </row>
    <row r="1371" spans="2:6">
      <c r="B1371" s="9" t="s">
        <v>8219</v>
      </c>
      <c r="C1371" s="9">
        <v>308</v>
      </c>
      <c r="E1371" s="9" t="s">
        <v>8221</v>
      </c>
      <c r="F1371" s="9">
        <v>0</v>
      </c>
    </row>
    <row r="1372" spans="2:6">
      <c r="B1372" s="7" t="s">
        <v>8219</v>
      </c>
      <c r="C1372" s="7">
        <v>1088</v>
      </c>
      <c r="E1372" s="7" t="s">
        <v>8221</v>
      </c>
      <c r="F1372" s="7">
        <v>0</v>
      </c>
    </row>
    <row r="1373" spans="2:6">
      <c r="B1373" s="9" t="s">
        <v>8219</v>
      </c>
      <c r="C1373" s="9">
        <v>73</v>
      </c>
      <c r="E1373" s="9" t="s">
        <v>8221</v>
      </c>
      <c r="F1373" s="9">
        <v>8</v>
      </c>
    </row>
    <row r="1374" spans="2:6">
      <c r="B1374" s="7" t="s">
        <v>8219</v>
      </c>
      <c r="C1374" s="7">
        <v>143</v>
      </c>
      <c r="E1374" s="7" t="s">
        <v>8221</v>
      </c>
      <c r="F1374" s="7">
        <v>0</v>
      </c>
    </row>
    <row r="1375" spans="2:6">
      <c r="B1375" s="9" t="s">
        <v>8219</v>
      </c>
      <c r="C1375" s="9">
        <v>1420</v>
      </c>
      <c r="E1375" s="9" t="s">
        <v>8221</v>
      </c>
      <c r="F1375" s="9">
        <v>1</v>
      </c>
    </row>
    <row r="1376" spans="2:6">
      <c r="B1376" s="7" t="s">
        <v>8219</v>
      </c>
      <c r="C1376" s="7">
        <v>305</v>
      </c>
      <c r="E1376" s="7" t="s">
        <v>8221</v>
      </c>
      <c r="F1376" s="7">
        <v>16</v>
      </c>
    </row>
    <row r="1377" spans="2:6">
      <c r="B1377" s="9" t="s">
        <v>8219</v>
      </c>
      <c r="C1377" s="9">
        <v>551</v>
      </c>
      <c r="E1377" s="9" t="s">
        <v>8221</v>
      </c>
      <c r="F1377" s="9">
        <v>12</v>
      </c>
    </row>
    <row r="1378" spans="2:6">
      <c r="B1378" s="7" t="s">
        <v>8219</v>
      </c>
      <c r="C1378" s="7">
        <v>187</v>
      </c>
      <c r="E1378" s="7" t="s">
        <v>8221</v>
      </c>
      <c r="F1378" s="7">
        <v>4</v>
      </c>
    </row>
    <row r="1379" spans="2:6">
      <c r="B1379" s="9" t="s">
        <v>8219</v>
      </c>
      <c r="C1379" s="9">
        <v>325</v>
      </c>
      <c r="E1379" s="9" t="s">
        <v>8221</v>
      </c>
      <c r="F1379" s="9">
        <v>2</v>
      </c>
    </row>
    <row r="1380" spans="2:6">
      <c r="B1380" s="7" t="s">
        <v>8219</v>
      </c>
      <c r="C1380" s="7">
        <v>148</v>
      </c>
      <c r="E1380" s="7" t="s">
        <v>8221</v>
      </c>
      <c r="F1380" s="7">
        <v>3</v>
      </c>
    </row>
    <row r="1381" spans="2:6">
      <c r="B1381" s="9" t="s">
        <v>8219</v>
      </c>
      <c r="C1381" s="9">
        <v>69</v>
      </c>
      <c r="E1381" s="9" t="s">
        <v>8221</v>
      </c>
      <c r="F1381" s="9">
        <v>0</v>
      </c>
    </row>
    <row r="1382" spans="2:6">
      <c r="B1382" s="7" t="s">
        <v>8219</v>
      </c>
      <c r="C1382" s="7">
        <v>173</v>
      </c>
      <c r="E1382" s="7" t="s">
        <v>8221</v>
      </c>
      <c r="F1382" s="7">
        <v>3</v>
      </c>
    </row>
    <row r="1383" spans="2:6">
      <c r="B1383" s="9" t="s">
        <v>8219</v>
      </c>
      <c r="C1383" s="9">
        <v>269</v>
      </c>
      <c r="E1383" s="9" t="s">
        <v>8221</v>
      </c>
      <c r="F1383" s="9">
        <v>4</v>
      </c>
    </row>
    <row r="1384" spans="2:6">
      <c r="B1384" s="7" t="s">
        <v>8219</v>
      </c>
      <c r="C1384" s="7">
        <v>185</v>
      </c>
      <c r="E1384" s="7" t="s">
        <v>8221</v>
      </c>
      <c r="F1384" s="7">
        <v>2</v>
      </c>
    </row>
    <row r="1385" spans="2:6">
      <c r="B1385" s="9" t="s">
        <v>8219</v>
      </c>
      <c r="C1385" s="9">
        <v>176</v>
      </c>
      <c r="E1385" s="9" t="s">
        <v>8221</v>
      </c>
      <c r="F1385" s="9">
        <v>10</v>
      </c>
    </row>
    <row r="1386" spans="2:6">
      <c r="B1386" s="7" t="s">
        <v>8219</v>
      </c>
      <c r="C1386" s="7">
        <v>1019</v>
      </c>
      <c r="E1386" s="7" t="s">
        <v>8221</v>
      </c>
      <c r="F1386" s="7">
        <v>11</v>
      </c>
    </row>
    <row r="1387" spans="2:6">
      <c r="B1387" s="9" t="s">
        <v>8219</v>
      </c>
      <c r="C1387" s="9">
        <v>113</v>
      </c>
      <c r="E1387" s="9" t="s">
        <v>8221</v>
      </c>
      <c r="F1387" s="9">
        <v>6</v>
      </c>
    </row>
    <row r="1388" spans="2:6">
      <c r="B1388" s="7" t="s">
        <v>8219</v>
      </c>
      <c r="C1388" s="7">
        <v>404</v>
      </c>
      <c r="E1388" s="7" t="s">
        <v>8221</v>
      </c>
      <c r="F1388" s="7">
        <v>2</v>
      </c>
    </row>
    <row r="1389" spans="2:6">
      <c r="B1389" s="9" t="s">
        <v>8219</v>
      </c>
      <c r="C1389" s="9">
        <v>707</v>
      </c>
      <c r="E1389" s="9" t="s">
        <v>8221</v>
      </c>
      <c r="F1389" s="9">
        <v>6</v>
      </c>
    </row>
    <row r="1390" spans="2:6">
      <c r="B1390" s="7" t="s">
        <v>8219</v>
      </c>
      <c r="C1390" s="7">
        <v>392</v>
      </c>
      <c r="E1390" s="7" t="s">
        <v>8221</v>
      </c>
      <c r="F1390" s="7">
        <v>8</v>
      </c>
    </row>
    <row r="1391" spans="2:6">
      <c r="B1391" s="9" t="s">
        <v>8219</v>
      </c>
      <c r="C1391" s="9">
        <v>23</v>
      </c>
      <c r="E1391" s="9" t="s">
        <v>8221</v>
      </c>
      <c r="F1391" s="9">
        <v>37</v>
      </c>
    </row>
    <row r="1392" spans="2:6">
      <c r="B1392" s="7" t="s">
        <v>8219</v>
      </c>
      <c r="C1392" s="7">
        <v>682</v>
      </c>
      <c r="E1392" s="7" t="s">
        <v>8221</v>
      </c>
      <c r="F1392" s="7">
        <v>11</v>
      </c>
    </row>
    <row r="1393" spans="2:6">
      <c r="B1393" s="9" t="s">
        <v>8219</v>
      </c>
      <c r="C1393" s="9">
        <v>37</v>
      </c>
      <c r="E1393" s="9" t="s">
        <v>8221</v>
      </c>
      <c r="F1393" s="9">
        <v>0</v>
      </c>
    </row>
    <row r="1394" spans="2:6">
      <c r="B1394" s="7" t="s">
        <v>8219</v>
      </c>
      <c r="C1394" s="7">
        <v>146</v>
      </c>
      <c r="E1394" s="7" t="s">
        <v>8221</v>
      </c>
      <c r="F1394" s="7">
        <v>10</v>
      </c>
    </row>
    <row r="1395" spans="2:6">
      <c r="B1395" s="9" t="s">
        <v>8219</v>
      </c>
      <c r="C1395" s="9">
        <v>119</v>
      </c>
      <c r="E1395" s="9" t="s">
        <v>8221</v>
      </c>
      <c r="F1395" s="9">
        <v>6</v>
      </c>
    </row>
    <row r="1396" spans="2:6">
      <c r="B1396" s="7" t="s">
        <v>8219</v>
      </c>
      <c r="C1396" s="7">
        <v>163</v>
      </c>
      <c r="E1396" s="7" t="s">
        <v>8221</v>
      </c>
      <c r="F1396" s="7">
        <v>8</v>
      </c>
    </row>
    <row r="1397" spans="2:6">
      <c r="B1397" s="9" t="s">
        <v>8219</v>
      </c>
      <c r="C1397" s="9">
        <v>339</v>
      </c>
      <c r="E1397" s="9" t="s">
        <v>8221</v>
      </c>
      <c r="F1397" s="9">
        <v>6</v>
      </c>
    </row>
    <row r="1398" spans="2:6">
      <c r="B1398" s="7" t="s">
        <v>8219</v>
      </c>
      <c r="C1398" s="7">
        <v>58</v>
      </c>
      <c r="E1398" s="7" t="s">
        <v>8221</v>
      </c>
      <c r="F1398" s="7">
        <v>7</v>
      </c>
    </row>
    <row r="1399" spans="2:6">
      <c r="B1399" s="9" t="s">
        <v>8219</v>
      </c>
      <c r="C1399" s="9">
        <v>456</v>
      </c>
      <c r="E1399" s="9" t="s">
        <v>8221</v>
      </c>
      <c r="F1399" s="9">
        <v>7</v>
      </c>
    </row>
    <row r="1400" spans="2:6">
      <c r="B1400" s="7" t="s">
        <v>8219</v>
      </c>
      <c r="C1400" s="7">
        <v>15</v>
      </c>
      <c r="E1400" s="7" t="s">
        <v>8221</v>
      </c>
      <c r="F1400" s="7">
        <v>5</v>
      </c>
    </row>
    <row r="1401" spans="2:6">
      <c r="B1401" s="9" t="s">
        <v>8219</v>
      </c>
      <c r="C1401" s="9">
        <v>191</v>
      </c>
      <c r="E1401" s="9" t="s">
        <v>8221</v>
      </c>
      <c r="F1401" s="9">
        <v>46</v>
      </c>
    </row>
    <row r="1402" spans="2:6">
      <c r="B1402" s="7" t="s">
        <v>8219</v>
      </c>
      <c r="C1402" s="7">
        <v>17</v>
      </c>
      <c r="E1402" s="7" t="s">
        <v>8221</v>
      </c>
      <c r="F1402" s="7">
        <v>10</v>
      </c>
    </row>
    <row r="1403" spans="2:6">
      <c r="B1403" s="9" t="s">
        <v>8219</v>
      </c>
      <c r="C1403" s="9">
        <v>28</v>
      </c>
      <c r="E1403" s="9" t="s">
        <v>8221</v>
      </c>
      <c r="F1403" s="9">
        <v>19</v>
      </c>
    </row>
    <row r="1404" spans="2:6">
      <c r="B1404" s="7" t="s">
        <v>8219</v>
      </c>
      <c r="C1404" s="7">
        <v>18</v>
      </c>
      <c r="E1404" s="7" t="s">
        <v>8221</v>
      </c>
      <c r="F1404" s="7">
        <v>13</v>
      </c>
    </row>
    <row r="1405" spans="2:6">
      <c r="B1405" s="9" t="s">
        <v>8219</v>
      </c>
      <c r="C1405" s="9">
        <v>61</v>
      </c>
      <c r="E1405" s="9" t="s">
        <v>8221</v>
      </c>
      <c r="F1405" s="9">
        <v>13</v>
      </c>
    </row>
    <row r="1406" spans="2:6">
      <c r="B1406" s="7" t="s">
        <v>8219</v>
      </c>
      <c r="C1406" s="7">
        <v>108</v>
      </c>
      <c r="E1406" s="7" t="s">
        <v>8221</v>
      </c>
      <c r="F1406" s="7">
        <v>4</v>
      </c>
    </row>
    <row r="1407" spans="2:6">
      <c r="B1407" s="9" t="s">
        <v>8219</v>
      </c>
      <c r="C1407" s="9">
        <v>142</v>
      </c>
      <c r="E1407" s="9" t="s">
        <v>8221</v>
      </c>
      <c r="F1407" s="9">
        <v>0</v>
      </c>
    </row>
    <row r="1408" spans="2:6">
      <c r="B1408" s="7" t="s">
        <v>8219</v>
      </c>
      <c r="C1408" s="7">
        <v>74</v>
      </c>
      <c r="E1408" s="7" t="s">
        <v>8221</v>
      </c>
      <c r="F1408" s="7">
        <v>3</v>
      </c>
    </row>
    <row r="1409" spans="2:6">
      <c r="B1409" s="9" t="s">
        <v>8219</v>
      </c>
      <c r="C1409" s="9">
        <v>38</v>
      </c>
      <c r="E1409" s="9" t="s">
        <v>8221</v>
      </c>
      <c r="F1409" s="9">
        <v>1</v>
      </c>
    </row>
    <row r="1410" spans="2:6">
      <c r="B1410" s="7" t="s">
        <v>8219</v>
      </c>
      <c r="C1410" s="7">
        <v>20</v>
      </c>
      <c r="E1410" s="7" t="s">
        <v>8221</v>
      </c>
      <c r="F1410" s="7">
        <v>9</v>
      </c>
    </row>
    <row r="1411" spans="2:6">
      <c r="B1411" s="9" t="s">
        <v>8219</v>
      </c>
      <c r="C1411" s="9">
        <v>24</v>
      </c>
      <c r="E1411" s="9" t="s">
        <v>8221</v>
      </c>
      <c r="F1411" s="9">
        <v>1</v>
      </c>
    </row>
    <row r="1412" spans="2:6">
      <c r="B1412" s="7" t="s">
        <v>8219</v>
      </c>
      <c r="C1412" s="7">
        <v>66</v>
      </c>
      <c r="E1412" s="7" t="s">
        <v>8221</v>
      </c>
      <c r="F1412" s="7">
        <v>1</v>
      </c>
    </row>
    <row r="1413" spans="2:6">
      <c r="B1413" s="9" t="s">
        <v>8219</v>
      </c>
      <c r="C1413" s="9">
        <v>28</v>
      </c>
      <c r="E1413" s="9" t="s">
        <v>8221</v>
      </c>
      <c r="F1413" s="9">
        <v>4</v>
      </c>
    </row>
    <row r="1414" spans="2:6">
      <c r="B1414" s="7" t="s">
        <v>8219</v>
      </c>
      <c r="C1414" s="7">
        <v>24</v>
      </c>
      <c r="E1414" s="7" t="s">
        <v>8221</v>
      </c>
      <c r="F1414" s="7">
        <v>17</v>
      </c>
    </row>
    <row r="1415" spans="2:6">
      <c r="B1415" s="9" t="s">
        <v>8219</v>
      </c>
      <c r="C1415" s="9">
        <v>73</v>
      </c>
      <c r="E1415" s="9" t="s">
        <v>8221</v>
      </c>
      <c r="F1415" s="9">
        <v>0</v>
      </c>
    </row>
    <row r="1416" spans="2:6">
      <c r="B1416" s="7" t="s">
        <v>8219</v>
      </c>
      <c r="C1416" s="7">
        <v>3</v>
      </c>
      <c r="E1416" s="7" t="s">
        <v>8221</v>
      </c>
      <c r="F1416" s="7">
        <v>12</v>
      </c>
    </row>
    <row r="1417" spans="2:6">
      <c r="B1417" s="9" t="s">
        <v>8219</v>
      </c>
      <c r="C1417" s="9">
        <v>20</v>
      </c>
      <c r="E1417" s="9" t="s">
        <v>8221</v>
      </c>
      <c r="F1417" s="9">
        <v>14</v>
      </c>
    </row>
    <row r="1418" spans="2:6">
      <c r="B1418" s="7" t="s">
        <v>8219</v>
      </c>
      <c r="C1418" s="7">
        <v>21</v>
      </c>
      <c r="E1418" s="7" t="s">
        <v>8221</v>
      </c>
      <c r="F1418" s="7">
        <v>1</v>
      </c>
    </row>
    <row r="1419" spans="2:6">
      <c r="B1419" s="9" t="s">
        <v>8219</v>
      </c>
      <c r="C1419" s="9">
        <v>94</v>
      </c>
      <c r="E1419" s="9" t="s">
        <v>8221</v>
      </c>
      <c r="F1419" s="9">
        <v>14</v>
      </c>
    </row>
    <row r="1420" spans="2:6">
      <c r="B1420" s="7" t="s">
        <v>8219</v>
      </c>
      <c r="C1420" s="7">
        <v>139</v>
      </c>
      <c r="E1420" s="7" t="s">
        <v>8221</v>
      </c>
      <c r="F1420" s="7">
        <v>4</v>
      </c>
    </row>
    <row r="1421" spans="2:6">
      <c r="B1421" s="9" t="s">
        <v>8219</v>
      </c>
      <c r="C1421" s="9">
        <v>130</v>
      </c>
      <c r="E1421" s="9" t="s">
        <v>8221</v>
      </c>
      <c r="F1421" s="9">
        <v>2</v>
      </c>
    </row>
    <row r="1422" spans="2:6">
      <c r="B1422" s="7" t="s">
        <v>8219</v>
      </c>
      <c r="C1422" s="7">
        <v>31</v>
      </c>
      <c r="E1422" s="7" t="s">
        <v>8221</v>
      </c>
      <c r="F1422" s="7">
        <v>1</v>
      </c>
    </row>
    <row r="1423" spans="2:6">
      <c r="B1423" s="9" t="s">
        <v>8219</v>
      </c>
      <c r="C1423" s="9">
        <v>13</v>
      </c>
      <c r="E1423" s="9" t="s">
        <v>8221</v>
      </c>
      <c r="F1423" s="9">
        <v>2</v>
      </c>
    </row>
    <row r="1424" spans="2:6">
      <c r="B1424" s="7" t="s">
        <v>8219</v>
      </c>
      <c r="C1424" s="7">
        <v>90</v>
      </c>
      <c r="E1424" s="7" t="s">
        <v>8221</v>
      </c>
      <c r="F1424" s="7">
        <v>1</v>
      </c>
    </row>
    <row r="1425" spans="2:6">
      <c r="B1425" s="9" t="s">
        <v>8219</v>
      </c>
      <c r="C1425" s="9">
        <v>141</v>
      </c>
      <c r="E1425" s="9" t="s">
        <v>8221</v>
      </c>
      <c r="F1425" s="9">
        <v>1</v>
      </c>
    </row>
    <row r="1426" spans="2:6">
      <c r="B1426" s="7" t="s">
        <v>8219</v>
      </c>
      <c r="C1426" s="7">
        <v>23</v>
      </c>
      <c r="E1426" s="7" t="s">
        <v>8221</v>
      </c>
      <c r="F1426" s="7">
        <v>4</v>
      </c>
    </row>
    <row r="1427" spans="2:6">
      <c r="B1427" s="9" t="s">
        <v>8219</v>
      </c>
      <c r="C1427" s="9">
        <v>18</v>
      </c>
      <c r="E1427" s="9" t="s">
        <v>8221</v>
      </c>
      <c r="F1427" s="9">
        <v>3</v>
      </c>
    </row>
    <row r="1428" spans="2:6">
      <c r="B1428" s="7" t="s">
        <v>8219</v>
      </c>
      <c r="C1428" s="7">
        <v>76</v>
      </c>
      <c r="E1428" s="7" t="s">
        <v>8221</v>
      </c>
      <c r="F1428" s="7">
        <v>38</v>
      </c>
    </row>
    <row r="1429" spans="2:6">
      <c r="B1429" s="9" t="s">
        <v>8219</v>
      </c>
      <c r="C1429" s="9">
        <v>93</v>
      </c>
      <c r="E1429" s="9" t="s">
        <v>8221</v>
      </c>
      <c r="F1429" s="9">
        <v>4</v>
      </c>
    </row>
    <row r="1430" spans="2:6">
      <c r="B1430" s="7" t="s">
        <v>8219</v>
      </c>
      <c r="C1430" s="7">
        <v>69</v>
      </c>
      <c r="E1430" s="7" t="s">
        <v>8221</v>
      </c>
      <c r="F1430" s="7">
        <v>0</v>
      </c>
    </row>
    <row r="1431" spans="2:6">
      <c r="B1431" s="9" t="s">
        <v>8219</v>
      </c>
      <c r="C1431" s="9">
        <v>21</v>
      </c>
      <c r="E1431" s="9" t="s">
        <v>8221</v>
      </c>
      <c r="F1431" s="9">
        <v>2</v>
      </c>
    </row>
    <row r="1432" spans="2:6">
      <c r="B1432" s="7" t="s">
        <v>8219</v>
      </c>
      <c r="C1432" s="7">
        <v>57</v>
      </c>
      <c r="E1432" s="7" t="s">
        <v>8221</v>
      </c>
      <c r="F1432" s="7">
        <v>0</v>
      </c>
    </row>
    <row r="1433" spans="2:6">
      <c r="B1433" s="9" t="s">
        <v>8219</v>
      </c>
      <c r="C1433" s="9">
        <v>108</v>
      </c>
      <c r="E1433" s="9" t="s">
        <v>8221</v>
      </c>
      <c r="F1433" s="9">
        <v>1</v>
      </c>
    </row>
    <row r="1434" spans="2:6">
      <c r="B1434" s="7" t="s">
        <v>8219</v>
      </c>
      <c r="C1434" s="7">
        <v>83</v>
      </c>
      <c r="E1434" s="7" t="s">
        <v>8221</v>
      </c>
      <c r="F1434" s="7">
        <v>7</v>
      </c>
    </row>
    <row r="1435" spans="2:6">
      <c r="B1435" s="9" t="s">
        <v>8219</v>
      </c>
      <c r="C1435" s="9">
        <v>96</v>
      </c>
      <c r="E1435" s="9" t="s">
        <v>8221</v>
      </c>
      <c r="F1435" s="9">
        <v>2</v>
      </c>
    </row>
    <row r="1436" spans="2:6">
      <c r="B1436" s="7" t="s">
        <v>8219</v>
      </c>
      <c r="C1436" s="7">
        <v>64</v>
      </c>
      <c r="E1436" s="7" t="s">
        <v>8221</v>
      </c>
      <c r="F1436" s="7">
        <v>4</v>
      </c>
    </row>
    <row r="1437" spans="2:6">
      <c r="B1437" s="9" t="s">
        <v>8219</v>
      </c>
      <c r="C1437" s="9">
        <v>14</v>
      </c>
      <c r="E1437" s="9" t="s">
        <v>8221</v>
      </c>
      <c r="F1437" s="9">
        <v>4</v>
      </c>
    </row>
    <row r="1438" spans="2:6">
      <c r="B1438" s="7" t="s">
        <v>8219</v>
      </c>
      <c r="C1438" s="7">
        <v>169</v>
      </c>
      <c r="E1438" s="7" t="s">
        <v>8221</v>
      </c>
      <c r="F1438" s="7">
        <v>3</v>
      </c>
    </row>
    <row r="1439" spans="2:6">
      <c r="B1439" s="9" t="s">
        <v>8219</v>
      </c>
      <c r="C1439" s="9">
        <v>33</v>
      </c>
      <c r="E1439" s="9" t="s">
        <v>8221</v>
      </c>
      <c r="F1439" s="9">
        <v>2</v>
      </c>
    </row>
    <row r="1440" spans="2:6">
      <c r="B1440" s="7" t="s">
        <v>8219</v>
      </c>
      <c r="C1440" s="7">
        <v>102</v>
      </c>
      <c r="E1440" s="7" t="s">
        <v>8221</v>
      </c>
      <c r="F1440" s="7">
        <v>197</v>
      </c>
    </row>
    <row r="1441" spans="2:6">
      <c r="B1441" s="9" t="s">
        <v>8219</v>
      </c>
      <c r="C1441" s="9">
        <v>104</v>
      </c>
      <c r="E1441" s="9" t="s">
        <v>8221</v>
      </c>
      <c r="F1441" s="9">
        <v>0</v>
      </c>
    </row>
    <row r="1442" spans="2:6">
      <c r="B1442" s="7" t="s">
        <v>8219</v>
      </c>
      <c r="C1442" s="7">
        <v>20</v>
      </c>
      <c r="E1442" s="7" t="s">
        <v>8221</v>
      </c>
      <c r="F1442" s="7">
        <v>1</v>
      </c>
    </row>
    <row r="1443" spans="2:6">
      <c r="B1443" s="9" t="s">
        <v>8219</v>
      </c>
      <c r="C1443" s="9">
        <v>35</v>
      </c>
      <c r="E1443" s="9" t="s">
        <v>8221</v>
      </c>
      <c r="F1443" s="9">
        <v>4</v>
      </c>
    </row>
    <row r="1444" spans="2:6">
      <c r="B1444" s="7" t="s">
        <v>8219</v>
      </c>
      <c r="C1444" s="7">
        <v>94</v>
      </c>
      <c r="E1444" s="7" t="s">
        <v>8221</v>
      </c>
      <c r="F1444" s="7">
        <v>0</v>
      </c>
    </row>
    <row r="1445" spans="2:6">
      <c r="B1445" s="9" t="s">
        <v>8219</v>
      </c>
      <c r="C1445" s="9">
        <v>14</v>
      </c>
      <c r="E1445" s="9" t="s">
        <v>8221</v>
      </c>
      <c r="F1445" s="9">
        <v>7</v>
      </c>
    </row>
    <row r="1446" spans="2:6">
      <c r="B1446" s="7" t="s">
        <v>8219</v>
      </c>
      <c r="C1446" s="7">
        <v>15</v>
      </c>
      <c r="E1446" s="7" t="s">
        <v>8221</v>
      </c>
      <c r="F1446" s="7">
        <v>11</v>
      </c>
    </row>
    <row r="1447" spans="2:6">
      <c r="B1447" s="9" t="s">
        <v>8219</v>
      </c>
      <c r="C1447" s="9">
        <v>51</v>
      </c>
      <c r="E1447" s="9" t="s">
        <v>8221</v>
      </c>
      <c r="F1447" s="9">
        <v>0</v>
      </c>
    </row>
    <row r="1448" spans="2:6">
      <c r="B1448" s="7" t="s">
        <v>8219</v>
      </c>
      <c r="C1448" s="7">
        <v>19</v>
      </c>
      <c r="E1448" s="7" t="s">
        <v>8221</v>
      </c>
      <c r="F1448" s="7">
        <v>6</v>
      </c>
    </row>
    <row r="1449" spans="2:6">
      <c r="B1449" s="9" t="s">
        <v>8219</v>
      </c>
      <c r="C1449" s="9">
        <v>23</v>
      </c>
      <c r="E1449" s="9" t="s">
        <v>8221</v>
      </c>
      <c r="F1449" s="9">
        <v>0</v>
      </c>
    </row>
    <row r="1450" spans="2:6">
      <c r="B1450" s="7" t="s">
        <v>8219</v>
      </c>
      <c r="C1450" s="7">
        <v>97</v>
      </c>
      <c r="E1450" s="7" t="s">
        <v>8221</v>
      </c>
      <c r="F1450" s="7">
        <v>7</v>
      </c>
    </row>
    <row r="1451" spans="2:6">
      <c r="B1451" s="9" t="s">
        <v>8219</v>
      </c>
      <c r="C1451" s="9">
        <v>76</v>
      </c>
      <c r="E1451" s="9" t="s">
        <v>8221</v>
      </c>
      <c r="F1451" s="9">
        <v>94</v>
      </c>
    </row>
    <row r="1452" spans="2:6">
      <c r="B1452" s="7" t="s">
        <v>8219</v>
      </c>
      <c r="C1452" s="7">
        <v>11</v>
      </c>
      <c r="E1452" s="7" t="s">
        <v>8221</v>
      </c>
      <c r="F1452" s="7">
        <v>2</v>
      </c>
    </row>
    <row r="1453" spans="2:6">
      <c r="B1453" s="9" t="s">
        <v>8219</v>
      </c>
      <c r="C1453" s="9">
        <v>52</v>
      </c>
      <c r="E1453" s="9" t="s">
        <v>8221</v>
      </c>
      <c r="F1453" s="9">
        <v>25</v>
      </c>
    </row>
    <row r="1454" spans="2:6">
      <c r="B1454" s="7" t="s">
        <v>8219</v>
      </c>
      <c r="C1454" s="7">
        <v>95</v>
      </c>
      <c r="E1454" s="7" t="s">
        <v>8221</v>
      </c>
      <c r="F1454" s="7">
        <v>17</v>
      </c>
    </row>
    <row r="1455" spans="2:6">
      <c r="B1455" s="9" t="s">
        <v>8219</v>
      </c>
      <c r="C1455" s="9">
        <v>35</v>
      </c>
      <c r="E1455" s="9" t="s">
        <v>8221</v>
      </c>
      <c r="F1455" s="9">
        <v>2</v>
      </c>
    </row>
    <row r="1456" spans="2:6">
      <c r="B1456" s="7" t="s">
        <v>8219</v>
      </c>
      <c r="C1456" s="7">
        <v>21</v>
      </c>
      <c r="E1456" s="7" t="s">
        <v>8221</v>
      </c>
      <c r="F1456" s="7">
        <v>4</v>
      </c>
    </row>
    <row r="1457" spans="2:6">
      <c r="B1457" s="9" t="s">
        <v>8219</v>
      </c>
      <c r="C1457" s="9">
        <v>93</v>
      </c>
      <c r="E1457" s="9" t="s">
        <v>8221</v>
      </c>
      <c r="F1457" s="9">
        <v>5</v>
      </c>
    </row>
    <row r="1458" spans="2:6">
      <c r="B1458" s="7" t="s">
        <v>8219</v>
      </c>
      <c r="C1458" s="7">
        <v>11</v>
      </c>
      <c r="E1458" s="7" t="s">
        <v>8221</v>
      </c>
      <c r="F1458" s="7">
        <v>2</v>
      </c>
    </row>
    <row r="1459" spans="2:6">
      <c r="B1459" s="9" t="s">
        <v>8219</v>
      </c>
      <c r="C1459" s="9">
        <v>21</v>
      </c>
      <c r="E1459" s="9" t="s">
        <v>8221</v>
      </c>
      <c r="F1459" s="9">
        <v>2</v>
      </c>
    </row>
    <row r="1460" spans="2:6">
      <c r="B1460" s="7" t="s">
        <v>8219</v>
      </c>
      <c r="C1460" s="7">
        <v>54</v>
      </c>
      <c r="E1460" s="7" t="s">
        <v>8221</v>
      </c>
      <c r="F1460" s="7">
        <v>3</v>
      </c>
    </row>
    <row r="1461" spans="2:6">
      <c r="B1461" s="9" t="s">
        <v>8219</v>
      </c>
      <c r="C1461" s="9">
        <v>31</v>
      </c>
      <c r="E1461" s="9" t="s">
        <v>8221</v>
      </c>
      <c r="F1461" s="9">
        <v>0</v>
      </c>
    </row>
    <row r="1462" spans="2:6">
      <c r="B1462" s="7" t="s">
        <v>8219</v>
      </c>
      <c r="C1462" s="7">
        <v>132</v>
      </c>
      <c r="E1462" s="7" t="s">
        <v>8221</v>
      </c>
      <c r="F1462" s="7">
        <v>4</v>
      </c>
    </row>
    <row r="1463" spans="2:6">
      <c r="B1463" s="9" t="s">
        <v>8219</v>
      </c>
      <c r="C1463" s="9">
        <v>3</v>
      </c>
      <c r="E1463" s="9" t="s">
        <v>8221</v>
      </c>
      <c r="F1463" s="9">
        <v>1</v>
      </c>
    </row>
    <row r="1464" spans="2:6">
      <c r="B1464" s="7" t="s">
        <v>8219</v>
      </c>
      <c r="C1464" s="7">
        <v>6</v>
      </c>
      <c r="E1464" s="7" t="s">
        <v>8221</v>
      </c>
      <c r="F1464" s="7">
        <v>12</v>
      </c>
    </row>
    <row r="1465" spans="2:6">
      <c r="B1465" s="9" t="s">
        <v>8219</v>
      </c>
      <c r="C1465" s="9">
        <v>10</v>
      </c>
      <c r="E1465" s="9" t="s">
        <v>8221</v>
      </c>
      <c r="F1465" s="9">
        <v>4</v>
      </c>
    </row>
    <row r="1466" spans="2:6">
      <c r="B1466" s="7" t="s">
        <v>8219</v>
      </c>
      <c r="C1466" s="7">
        <v>147</v>
      </c>
      <c r="E1466" s="7" t="s">
        <v>8221</v>
      </c>
      <c r="F1466" s="7">
        <v>91</v>
      </c>
    </row>
    <row r="1467" spans="2:6">
      <c r="B1467" s="9" t="s">
        <v>8219</v>
      </c>
      <c r="C1467" s="9">
        <v>199</v>
      </c>
      <c r="E1467" s="9" t="s">
        <v>8221</v>
      </c>
      <c r="F1467" s="9">
        <v>1</v>
      </c>
    </row>
    <row r="1468" spans="2:6">
      <c r="B1468" s="7" t="s">
        <v>8219</v>
      </c>
      <c r="C1468" s="7">
        <v>50</v>
      </c>
      <c r="E1468" s="7" t="s">
        <v>8221</v>
      </c>
      <c r="F1468" s="7">
        <v>1</v>
      </c>
    </row>
    <row r="1469" spans="2:6">
      <c r="B1469" s="9" t="s">
        <v>8219</v>
      </c>
      <c r="C1469" s="9">
        <v>21</v>
      </c>
      <c r="E1469" s="9" t="s">
        <v>8221</v>
      </c>
      <c r="F1469" s="9">
        <v>0</v>
      </c>
    </row>
    <row r="1470" spans="2:6">
      <c r="B1470" s="7" t="s">
        <v>8219</v>
      </c>
      <c r="C1470" s="7">
        <v>24</v>
      </c>
      <c r="E1470" s="7" t="s">
        <v>8221</v>
      </c>
      <c r="F1470" s="7">
        <v>13</v>
      </c>
    </row>
    <row r="1471" spans="2:6">
      <c r="B1471" s="9" t="s">
        <v>8219</v>
      </c>
      <c r="C1471" s="9">
        <v>32</v>
      </c>
      <c r="E1471" s="9" t="s">
        <v>8221</v>
      </c>
      <c r="F1471" s="9">
        <v>2</v>
      </c>
    </row>
    <row r="1472" spans="2:6">
      <c r="B1472" s="7" t="s">
        <v>8219</v>
      </c>
      <c r="C1472" s="7">
        <v>62</v>
      </c>
      <c r="E1472" s="7" t="s">
        <v>8221</v>
      </c>
      <c r="F1472" s="7">
        <v>0</v>
      </c>
    </row>
    <row r="1473" spans="2:6">
      <c r="B1473" s="9" t="s">
        <v>8219</v>
      </c>
      <c r="C1473" s="9">
        <v>9</v>
      </c>
      <c r="E1473" s="9" t="s">
        <v>8221</v>
      </c>
      <c r="F1473" s="9">
        <v>21</v>
      </c>
    </row>
    <row r="1474" spans="2:6">
      <c r="B1474" s="7" t="s">
        <v>8219</v>
      </c>
      <c r="C1474" s="7">
        <v>38</v>
      </c>
      <c r="E1474" s="7" t="s">
        <v>8221</v>
      </c>
      <c r="F1474" s="7">
        <v>9</v>
      </c>
    </row>
    <row r="1475" spans="2:6">
      <c r="B1475" s="9" t="s">
        <v>8219</v>
      </c>
      <c r="C1475" s="9">
        <v>54</v>
      </c>
      <c r="E1475" s="9" t="s">
        <v>8221</v>
      </c>
      <c r="F1475" s="9">
        <v>6</v>
      </c>
    </row>
    <row r="1476" spans="2:6">
      <c r="B1476" s="7" t="s">
        <v>8219</v>
      </c>
      <c r="C1476" s="7">
        <v>37</v>
      </c>
      <c r="E1476" s="7" t="s">
        <v>8221</v>
      </c>
      <c r="F1476" s="7">
        <v>4</v>
      </c>
    </row>
    <row r="1477" spans="2:6">
      <c r="B1477" s="9" t="s">
        <v>8219</v>
      </c>
      <c r="C1477" s="9">
        <v>39</v>
      </c>
      <c r="E1477" s="9" t="s">
        <v>8221</v>
      </c>
      <c r="F1477" s="9">
        <v>7</v>
      </c>
    </row>
    <row r="1478" spans="2:6">
      <c r="B1478" s="7" t="s">
        <v>8219</v>
      </c>
      <c r="C1478" s="7">
        <v>34</v>
      </c>
      <c r="E1478" s="7" t="s">
        <v>8221</v>
      </c>
      <c r="F1478" s="7">
        <v>5</v>
      </c>
    </row>
    <row r="1479" spans="2:6">
      <c r="B1479" s="9" t="s">
        <v>8219</v>
      </c>
      <c r="C1479" s="9">
        <v>55</v>
      </c>
      <c r="E1479" s="9" t="s">
        <v>8221</v>
      </c>
      <c r="F1479" s="9">
        <v>0</v>
      </c>
    </row>
    <row r="1480" spans="2:6">
      <c r="B1480" s="7" t="s">
        <v>8219</v>
      </c>
      <c r="C1480" s="7">
        <v>32</v>
      </c>
      <c r="E1480" s="7" t="s">
        <v>8221</v>
      </c>
      <c r="F1480" s="7">
        <v>3</v>
      </c>
    </row>
    <row r="1481" spans="2:6">
      <c r="B1481" s="9" t="s">
        <v>8219</v>
      </c>
      <c r="C1481" s="9">
        <v>25</v>
      </c>
      <c r="E1481" s="9" t="s">
        <v>8221</v>
      </c>
      <c r="F1481" s="9">
        <v>9</v>
      </c>
    </row>
    <row r="1482" spans="2:6">
      <c r="B1482" s="7" t="s">
        <v>8219</v>
      </c>
      <c r="C1482" s="7">
        <v>33</v>
      </c>
      <c r="E1482" s="7" t="s">
        <v>8221</v>
      </c>
      <c r="F1482" s="7">
        <v>6</v>
      </c>
    </row>
    <row r="1483" spans="2:6">
      <c r="B1483" s="9" t="s">
        <v>8219</v>
      </c>
      <c r="C1483" s="9">
        <v>108</v>
      </c>
      <c r="E1483" s="9" t="s">
        <v>8221</v>
      </c>
      <c r="F1483" s="9">
        <v>4</v>
      </c>
    </row>
    <row r="1484" spans="2:6">
      <c r="B1484" s="7" t="s">
        <v>8219</v>
      </c>
      <c r="C1484" s="7">
        <v>20</v>
      </c>
      <c r="E1484" s="7" t="s">
        <v>8221</v>
      </c>
      <c r="F1484" s="7">
        <v>1</v>
      </c>
    </row>
    <row r="1485" spans="2:6">
      <c r="B1485" s="9" t="s">
        <v>8219</v>
      </c>
      <c r="C1485" s="9">
        <v>98</v>
      </c>
      <c r="E1485" s="9" t="s">
        <v>8221</v>
      </c>
      <c r="F1485" s="9">
        <v>17</v>
      </c>
    </row>
    <row r="1486" spans="2:6">
      <c r="B1486" s="7" t="s">
        <v>8219</v>
      </c>
      <c r="C1486" s="7">
        <v>196</v>
      </c>
      <c r="E1486" s="7" t="s">
        <v>8221</v>
      </c>
      <c r="F1486" s="7">
        <v>1</v>
      </c>
    </row>
    <row r="1487" spans="2:6">
      <c r="B1487" s="9" t="s">
        <v>8219</v>
      </c>
      <c r="C1487" s="9">
        <v>39</v>
      </c>
      <c r="E1487" s="9" t="s">
        <v>8221</v>
      </c>
      <c r="F1487" s="9">
        <v>13</v>
      </c>
    </row>
    <row r="1488" spans="2:6">
      <c r="B1488" s="7" t="s">
        <v>8219</v>
      </c>
      <c r="C1488" s="7">
        <v>128</v>
      </c>
      <c r="E1488" s="7" t="s">
        <v>8221</v>
      </c>
      <c r="F1488" s="7">
        <v>6</v>
      </c>
    </row>
    <row r="1489" spans="2:6">
      <c r="B1489" s="9" t="s">
        <v>8219</v>
      </c>
      <c r="C1489" s="9">
        <v>71</v>
      </c>
      <c r="E1489" s="9" t="s">
        <v>8221</v>
      </c>
      <c r="F1489" s="9">
        <v>0</v>
      </c>
    </row>
    <row r="1490" spans="2:6">
      <c r="B1490" s="7" t="s">
        <v>8219</v>
      </c>
      <c r="C1490" s="7">
        <v>47</v>
      </c>
      <c r="E1490" s="7" t="s">
        <v>8221</v>
      </c>
      <c r="F1490" s="7">
        <v>2</v>
      </c>
    </row>
    <row r="1491" spans="2:6">
      <c r="B1491" s="9" t="s">
        <v>8219</v>
      </c>
      <c r="C1491" s="9">
        <v>17</v>
      </c>
      <c r="E1491" s="9" t="s">
        <v>8221</v>
      </c>
      <c r="F1491" s="9">
        <v>2</v>
      </c>
    </row>
    <row r="1492" spans="2:6">
      <c r="B1492" s="7" t="s">
        <v>8219</v>
      </c>
      <c r="C1492" s="7">
        <v>91</v>
      </c>
      <c r="E1492" s="7" t="s">
        <v>8221</v>
      </c>
      <c r="F1492" s="7">
        <v>21</v>
      </c>
    </row>
    <row r="1493" spans="2:6">
      <c r="B1493" s="9" t="s">
        <v>8219</v>
      </c>
      <c r="C1493" s="9">
        <v>43</v>
      </c>
      <c r="E1493" s="9" t="s">
        <v>8221</v>
      </c>
      <c r="F1493" s="9">
        <v>13</v>
      </c>
    </row>
    <row r="1494" spans="2:6">
      <c r="B1494" s="7" t="s">
        <v>8219</v>
      </c>
      <c r="C1494" s="7">
        <v>17</v>
      </c>
      <c r="E1494" s="7" t="s">
        <v>8221</v>
      </c>
      <c r="F1494" s="7">
        <v>0</v>
      </c>
    </row>
    <row r="1495" spans="2:6">
      <c r="B1495" s="9" t="s">
        <v>8219</v>
      </c>
      <c r="C1495" s="9">
        <v>33</v>
      </c>
      <c r="E1495" s="9" t="s">
        <v>8221</v>
      </c>
      <c r="F1495" s="9">
        <v>6</v>
      </c>
    </row>
    <row r="1496" spans="2:6">
      <c r="B1496" s="7" t="s">
        <v>8219</v>
      </c>
      <c r="C1496" s="7">
        <v>87</v>
      </c>
      <c r="E1496" s="7" t="s">
        <v>8221</v>
      </c>
      <c r="F1496" s="7">
        <v>0</v>
      </c>
    </row>
    <row r="1497" spans="2:6">
      <c r="B1497" s="9" t="s">
        <v>8219</v>
      </c>
      <c r="C1497" s="9">
        <v>113</v>
      </c>
      <c r="E1497" s="9" t="s">
        <v>8221</v>
      </c>
      <c r="F1497" s="9">
        <v>1</v>
      </c>
    </row>
    <row r="1498" spans="2:6">
      <c r="B1498" s="7" t="s">
        <v>8219</v>
      </c>
      <c r="C1498" s="7">
        <v>14</v>
      </c>
      <c r="E1498" s="7" t="s">
        <v>8221</v>
      </c>
      <c r="F1498" s="7">
        <v>0</v>
      </c>
    </row>
    <row r="1499" spans="2:6">
      <c r="B1499" s="9" t="s">
        <v>8219</v>
      </c>
      <c r="C1499" s="9">
        <v>30</v>
      </c>
      <c r="E1499" s="9" t="s">
        <v>8221</v>
      </c>
      <c r="F1499" s="9">
        <v>12</v>
      </c>
    </row>
    <row r="1500" spans="2:6">
      <c r="B1500" s="7" t="s">
        <v>8219</v>
      </c>
      <c r="C1500" s="7">
        <v>16</v>
      </c>
      <c r="E1500" s="7" t="s">
        <v>8221</v>
      </c>
      <c r="F1500" s="7">
        <v>2</v>
      </c>
    </row>
    <row r="1501" spans="2:6">
      <c r="B1501" s="9" t="s">
        <v>8219</v>
      </c>
      <c r="C1501" s="9">
        <v>46</v>
      </c>
      <c r="E1501" s="9" t="s">
        <v>8221</v>
      </c>
      <c r="F1501" s="9">
        <v>6</v>
      </c>
    </row>
    <row r="1502" spans="2:6">
      <c r="B1502" s="7" t="s">
        <v>8219</v>
      </c>
      <c r="C1502" s="7">
        <v>24</v>
      </c>
      <c r="E1502" s="7" t="s">
        <v>8221</v>
      </c>
      <c r="F1502" s="7">
        <v>1</v>
      </c>
    </row>
    <row r="1503" spans="2:6">
      <c r="B1503" s="9" t="s">
        <v>8219</v>
      </c>
      <c r="C1503" s="9">
        <v>97</v>
      </c>
      <c r="E1503" s="9" t="s">
        <v>8221</v>
      </c>
      <c r="F1503" s="9">
        <v>1</v>
      </c>
    </row>
    <row r="1504" spans="2:6">
      <c r="B1504" s="7" t="s">
        <v>8219</v>
      </c>
      <c r="C1504" s="7">
        <v>59</v>
      </c>
      <c r="E1504" s="7" t="s">
        <v>8221</v>
      </c>
      <c r="F1504" s="7">
        <v>5</v>
      </c>
    </row>
    <row r="1505" spans="2:6">
      <c r="B1505" s="9" t="s">
        <v>8219</v>
      </c>
      <c r="C1505" s="9">
        <v>1095</v>
      </c>
      <c r="E1505" s="9" t="s">
        <v>8221</v>
      </c>
      <c r="F1505" s="9">
        <v>0</v>
      </c>
    </row>
    <row r="1506" spans="2:6">
      <c r="B1506" s="7" t="s">
        <v>8219</v>
      </c>
      <c r="C1506" s="7">
        <v>218</v>
      </c>
      <c r="E1506" s="7" t="s">
        <v>8221</v>
      </c>
      <c r="F1506" s="7">
        <v>3</v>
      </c>
    </row>
    <row r="1507" spans="2:6">
      <c r="B1507" s="9" t="s">
        <v>8219</v>
      </c>
      <c r="C1507" s="9">
        <v>111</v>
      </c>
      <c r="E1507" s="9" t="s">
        <v>8221</v>
      </c>
      <c r="F1507" s="9">
        <v>8</v>
      </c>
    </row>
    <row r="1508" spans="2:6">
      <c r="B1508" s="7" t="s">
        <v>8219</v>
      </c>
      <c r="C1508" s="7">
        <v>56</v>
      </c>
      <c r="E1508" s="7" t="s">
        <v>8221</v>
      </c>
      <c r="F1508" s="7">
        <v>3</v>
      </c>
    </row>
    <row r="1509" spans="2:6">
      <c r="B1509" s="9" t="s">
        <v>8219</v>
      </c>
      <c r="C1509" s="9">
        <v>265</v>
      </c>
      <c r="E1509" s="9" t="s">
        <v>8221</v>
      </c>
      <c r="F1509" s="9">
        <v>8</v>
      </c>
    </row>
    <row r="1510" spans="2:6">
      <c r="B1510" s="7" t="s">
        <v>8219</v>
      </c>
      <c r="C1510" s="7">
        <v>28</v>
      </c>
      <c r="E1510" s="7" t="s">
        <v>8221</v>
      </c>
      <c r="F1510" s="7">
        <v>1</v>
      </c>
    </row>
    <row r="1511" spans="2:6">
      <c r="B1511" s="9" t="s">
        <v>8219</v>
      </c>
      <c r="C1511" s="9">
        <v>364</v>
      </c>
      <c r="E1511" s="9" t="s">
        <v>8221</v>
      </c>
      <c r="F1511" s="9">
        <v>4</v>
      </c>
    </row>
    <row r="1512" spans="2:6">
      <c r="B1512" s="7" t="s">
        <v>8219</v>
      </c>
      <c r="C1512" s="7">
        <v>27</v>
      </c>
      <c r="E1512" s="7" t="s">
        <v>8221</v>
      </c>
      <c r="F1512" s="7">
        <v>8</v>
      </c>
    </row>
    <row r="1513" spans="2:6">
      <c r="B1513" s="9" t="s">
        <v>8219</v>
      </c>
      <c r="C1513" s="9">
        <v>93</v>
      </c>
      <c r="E1513" s="9" t="s">
        <v>8221</v>
      </c>
      <c r="F1513" s="9">
        <v>1</v>
      </c>
    </row>
    <row r="1514" spans="2:6">
      <c r="B1514" s="7" t="s">
        <v>8219</v>
      </c>
      <c r="C1514" s="7">
        <v>64</v>
      </c>
      <c r="E1514" s="7" t="s">
        <v>8221</v>
      </c>
      <c r="F1514" s="7">
        <v>5</v>
      </c>
    </row>
    <row r="1515" spans="2:6">
      <c r="B1515" s="9" t="s">
        <v>8219</v>
      </c>
      <c r="C1515" s="9">
        <v>22</v>
      </c>
      <c r="E1515" s="9" t="s">
        <v>8221</v>
      </c>
      <c r="F1515" s="9">
        <v>0</v>
      </c>
    </row>
    <row r="1516" spans="2:6">
      <c r="B1516" s="7" t="s">
        <v>8219</v>
      </c>
      <c r="C1516" s="7">
        <v>59</v>
      </c>
      <c r="E1516" s="7" t="s">
        <v>8221</v>
      </c>
      <c r="F1516" s="7">
        <v>0</v>
      </c>
    </row>
    <row r="1517" spans="2:6">
      <c r="B1517" s="9" t="s">
        <v>8219</v>
      </c>
      <c r="C1517" s="9">
        <v>249</v>
      </c>
      <c r="E1517" s="9" t="s">
        <v>8221</v>
      </c>
      <c r="F1517" s="9">
        <v>1</v>
      </c>
    </row>
    <row r="1518" spans="2:6">
      <c r="B1518" s="7" t="s">
        <v>8219</v>
      </c>
      <c r="C1518" s="7">
        <v>392</v>
      </c>
      <c r="E1518" s="7" t="s">
        <v>8221</v>
      </c>
      <c r="F1518" s="7">
        <v>0</v>
      </c>
    </row>
    <row r="1519" spans="2:6">
      <c r="B1519" s="9" t="s">
        <v>8219</v>
      </c>
      <c r="C1519" s="9">
        <v>115</v>
      </c>
      <c r="E1519" s="9" t="s">
        <v>8221</v>
      </c>
      <c r="F1519" s="9">
        <v>0</v>
      </c>
    </row>
    <row r="1520" spans="2:6">
      <c r="B1520" s="7" t="s">
        <v>8219</v>
      </c>
      <c r="C1520" s="7">
        <v>433</v>
      </c>
      <c r="E1520" s="7" t="s">
        <v>8221</v>
      </c>
      <c r="F1520" s="7">
        <v>6</v>
      </c>
    </row>
    <row r="1521" spans="2:6">
      <c r="B1521" s="9" t="s">
        <v>8219</v>
      </c>
      <c r="C1521" s="9">
        <v>20</v>
      </c>
      <c r="E1521" s="9" t="s">
        <v>8221</v>
      </c>
      <c r="F1521" s="9">
        <v>6</v>
      </c>
    </row>
    <row r="1522" spans="2:6">
      <c r="B1522" s="7" t="s">
        <v>8219</v>
      </c>
      <c r="C1522" s="7">
        <v>8</v>
      </c>
      <c r="E1522" s="7" t="s">
        <v>8221</v>
      </c>
      <c r="F1522" s="7">
        <v>14</v>
      </c>
    </row>
    <row r="1523" spans="2:6">
      <c r="B1523" s="9" t="s">
        <v>8219</v>
      </c>
      <c r="C1523" s="9">
        <v>175</v>
      </c>
      <c r="E1523" s="9" t="s">
        <v>8221</v>
      </c>
      <c r="F1523" s="9">
        <v>6</v>
      </c>
    </row>
    <row r="1524" spans="2:6">
      <c r="B1524" s="7" t="s">
        <v>8219</v>
      </c>
      <c r="C1524" s="7">
        <v>104</v>
      </c>
      <c r="E1524" s="7" t="s">
        <v>8221</v>
      </c>
      <c r="F1524" s="7">
        <v>33</v>
      </c>
    </row>
    <row r="1525" spans="2:6">
      <c r="B1525" s="9" t="s">
        <v>8219</v>
      </c>
      <c r="C1525" s="9">
        <v>17</v>
      </c>
      <c r="E1525" s="9" t="s">
        <v>8221</v>
      </c>
      <c r="F1525" s="9">
        <v>4</v>
      </c>
    </row>
    <row r="1526" spans="2:6">
      <c r="B1526" s="7" t="s">
        <v>8219</v>
      </c>
      <c r="C1526" s="7">
        <v>277</v>
      </c>
      <c r="E1526" s="7" t="s">
        <v>8221</v>
      </c>
      <c r="F1526" s="7">
        <v>1</v>
      </c>
    </row>
    <row r="1527" spans="2:6">
      <c r="B1527" s="9" t="s">
        <v>8219</v>
      </c>
      <c r="C1527" s="9">
        <v>118</v>
      </c>
      <c r="E1527" s="9" t="s">
        <v>8221</v>
      </c>
      <c r="F1527" s="9">
        <v>0</v>
      </c>
    </row>
    <row r="1528" spans="2:6">
      <c r="B1528" s="7" t="s">
        <v>8219</v>
      </c>
      <c r="C1528" s="7">
        <v>97</v>
      </c>
      <c r="E1528" s="7" t="s">
        <v>8221</v>
      </c>
      <c r="F1528" s="7">
        <v>6</v>
      </c>
    </row>
    <row r="1529" spans="2:6">
      <c r="B1529" s="9" t="s">
        <v>8219</v>
      </c>
      <c r="C1529" s="9">
        <v>20</v>
      </c>
      <c r="E1529" s="9" t="s">
        <v>8221</v>
      </c>
      <c r="F1529" s="9">
        <v>6</v>
      </c>
    </row>
    <row r="1530" spans="2:6">
      <c r="B1530" s="7" t="s">
        <v>8219</v>
      </c>
      <c r="C1530" s="7">
        <v>26</v>
      </c>
      <c r="E1530" s="7" t="s">
        <v>8221</v>
      </c>
      <c r="F1530" s="7">
        <v>1</v>
      </c>
    </row>
    <row r="1531" spans="2:6">
      <c r="B1531" s="9" t="s">
        <v>8219</v>
      </c>
      <c r="C1531" s="9">
        <v>128</v>
      </c>
      <c r="E1531" s="9" t="s">
        <v>8221</v>
      </c>
      <c r="F1531" s="9">
        <v>3</v>
      </c>
    </row>
    <row r="1532" spans="2:6">
      <c r="B1532" s="7" t="s">
        <v>8219</v>
      </c>
      <c r="C1532" s="7">
        <v>15</v>
      </c>
    </row>
    <row r="1533" spans="2:6">
      <c r="B1533" s="9" t="s">
        <v>8219</v>
      </c>
      <c r="C1533" s="9">
        <v>25</v>
      </c>
    </row>
    <row r="1534" spans="2:6">
      <c r="B1534" s="7" t="s">
        <v>8219</v>
      </c>
      <c r="C1534" s="7">
        <v>55</v>
      </c>
    </row>
    <row r="1535" spans="2:6">
      <c r="B1535" s="9" t="s">
        <v>8219</v>
      </c>
      <c r="C1535" s="9">
        <v>107</v>
      </c>
    </row>
    <row r="1536" spans="2:6">
      <c r="B1536" s="7" t="s">
        <v>8219</v>
      </c>
      <c r="C1536" s="7">
        <v>557</v>
      </c>
    </row>
    <row r="1537" spans="2:3">
      <c r="B1537" s="9" t="s">
        <v>8219</v>
      </c>
      <c r="C1537" s="9">
        <v>40</v>
      </c>
    </row>
    <row r="1538" spans="2:3">
      <c r="B1538" s="7" t="s">
        <v>8219</v>
      </c>
      <c r="C1538" s="7">
        <v>36</v>
      </c>
    </row>
    <row r="1539" spans="2:3">
      <c r="B1539" s="9" t="s">
        <v>8219</v>
      </c>
      <c r="C1539" s="9">
        <v>159</v>
      </c>
    </row>
    <row r="1540" spans="2:3">
      <c r="B1540" s="7" t="s">
        <v>8219</v>
      </c>
      <c r="C1540" s="7">
        <v>41</v>
      </c>
    </row>
    <row r="1541" spans="2:3">
      <c r="B1541" s="9" t="s">
        <v>8219</v>
      </c>
      <c r="C1541" s="9">
        <v>226</v>
      </c>
    </row>
    <row r="1542" spans="2:3">
      <c r="B1542" s="7" t="s">
        <v>8219</v>
      </c>
      <c r="C1542" s="7">
        <v>30</v>
      </c>
    </row>
    <row r="1543" spans="2:3">
      <c r="B1543" s="9" t="s">
        <v>8219</v>
      </c>
      <c r="C1543" s="9">
        <v>103</v>
      </c>
    </row>
    <row r="1544" spans="2:3">
      <c r="B1544" s="7" t="s">
        <v>8219</v>
      </c>
      <c r="C1544" s="7">
        <v>62</v>
      </c>
    </row>
    <row r="1545" spans="2:3">
      <c r="B1545" s="9" t="s">
        <v>8219</v>
      </c>
      <c r="C1545" s="9">
        <v>6</v>
      </c>
    </row>
    <row r="1546" spans="2:3">
      <c r="B1546" s="7" t="s">
        <v>8219</v>
      </c>
      <c r="C1546" s="7">
        <v>182</v>
      </c>
    </row>
    <row r="1547" spans="2:3">
      <c r="B1547" s="9" t="s">
        <v>8219</v>
      </c>
      <c r="C1547" s="9">
        <v>145</v>
      </c>
    </row>
    <row r="1548" spans="2:3">
      <c r="B1548" s="7" t="s">
        <v>8219</v>
      </c>
      <c r="C1548" s="7">
        <v>25</v>
      </c>
    </row>
    <row r="1549" spans="2:3">
      <c r="B1549" s="9" t="s">
        <v>8219</v>
      </c>
      <c r="C1549" s="9">
        <v>320</v>
      </c>
    </row>
    <row r="1550" spans="2:3">
      <c r="B1550" s="7" t="s">
        <v>8219</v>
      </c>
      <c r="C1550" s="7">
        <v>99</v>
      </c>
    </row>
    <row r="1551" spans="2:3">
      <c r="B1551" s="9" t="s">
        <v>8219</v>
      </c>
      <c r="C1551" s="9">
        <v>348</v>
      </c>
    </row>
    <row r="1552" spans="2:3">
      <c r="B1552" s="7" t="s">
        <v>8219</v>
      </c>
      <c r="C1552" s="7">
        <v>41</v>
      </c>
    </row>
    <row r="1553" spans="2:3">
      <c r="B1553" s="9" t="s">
        <v>8219</v>
      </c>
      <c r="C1553" s="9">
        <v>29</v>
      </c>
    </row>
    <row r="1554" spans="2:3">
      <c r="B1554" s="7" t="s">
        <v>8219</v>
      </c>
      <c r="C1554" s="7">
        <v>25</v>
      </c>
    </row>
    <row r="1555" spans="2:3">
      <c r="B1555" s="9" t="s">
        <v>8219</v>
      </c>
      <c r="C1555" s="9">
        <v>23</v>
      </c>
    </row>
    <row r="1556" spans="2:3">
      <c r="B1556" s="7" t="s">
        <v>8219</v>
      </c>
      <c r="C1556" s="7">
        <v>1260</v>
      </c>
    </row>
    <row r="1557" spans="2:3">
      <c r="B1557" s="9" t="s">
        <v>8219</v>
      </c>
      <c r="C1557" s="9">
        <v>307</v>
      </c>
    </row>
    <row r="1558" spans="2:3">
      <c r="B1558" s="7" t="s">
        <v>8219</v>
      </c>
      <c r="C1558" s="7">
        <v>329</v>
      </c>
    </row>
    <row r="1559" spans="2:3">
      <c r="B1559" s="9" t="s">
        <v>8219</v>
      </c>
      <c r="C1559" s="9">
        <v>32</v>
      </c>
    </row>
    <row r="1560" spans="2:3">
      <c r="B1560" s="7" t="s">
        <v>8219</v>
      </c>
      <c r="C1560" s="7">
        <v>27</v>
      </c>
    </row>
    <row r="1561" spans="2:3">
      <c r="B1561" s="9" t="s">
        <v>8219</v>
      </c>
      <c r="C1561" s="9">
        <v>236</v>
      </c>
    </row>
    <row r="1562" spans="2:3">
      <c r="B1562" s="7" t="s">
        <v>8219</v>
      </c>
      <c r="C1562" s="7">
        <v>42</v>
      </c>
    </row>
    <row r="1563" spans="2:3">
      <c r="B1563" s="9" t="s">
        <v>8219</v>
      </c>
      <c r="C1563" s="9">
        <v>95</v>
      </c>
    </row>
    <row r="1564" spans="2:3">
      <c r="B1564" s="7" t="s">
        <v>8219</v>
      </c>
      <c r="C1564" s="7">
        <v>37</v>
      </c>
    </row>
    <row r="1565" spans="2:3">
      <c r="B1565" s="9" t="s">
        <v>8219</v>
      </c>
      <c r="C1565" s="9">
        <v>128</v>
      </c>
    </row>
    <row r="1566" spans="2:3">
      <c r="B1566" s="7" t="s">
        <v>8219</v>
      </c>
      <c r="C1566" s="7">
        <v>156</v>
      </c>
    </row>
    <row r="1567" spans="2:3">
      <c r="B1567" s="9" t="s">
        <v>8219</v>
      </c>
      <c r="C1567" s="9">
        <v>64</v>
      </c>
    </row>
    <row r="1568" spans="2:3">
      <c r="B1568" s="7" t="s">
        <v>8219</v>
      </c>
      <c r="C1568" s="7">
        <v>58</v>
      </c>
    </row>
    <row r="1569" spans="2:3">
      <c r="B1569" s="9" t="s">
        <v>8219</v>
      </c>
      <c r="C1569" s="9">
        <v>20</v>
      </c>
    </row>
    <row r="1570" spans="2:3">
      <c r="B1570" s="7" t="s">
        <v>8219</v>
      </c>
      <c r="C1570" s="7">
        <v>47</v>
      </c>
    </row>
    <row r="1571" spans="2:3">
      <c r="B1571" s="9" t="s">
        <v>8219</v>
      </c>
      <c r="C1571" s="9">
        <v>54</v>
      </c>
    </row>
    <row r="1572" spans="2:3">
      <c r="B1572" s="7" t="s">
        <v>8219</v>
      </c>
      <c r="C1572" s="7">
        <v>9</v>
      </c>
    </row>
    <row r="1573" spans="2:3">
      <c r="B1573" s="9" t="s">
        <v>8219</v>
      </c>
      <c r="C1573" s="9">
        <v>213</v>
      </c>
    </row>
    <row r="1574" spans="2:3">
      <c r="B1574" s="7" t="s">
        <v>8219</v>
      </c>
      <c r="C1574" s="7">
        <v>57</v>
      </c>
    </row>
    <row r="1575" spans="2:3">
      <c r="B1575" s="9" t="s">
        <v>8219</v>
      </c>
      <c r="C1575" s="9">
        <v>25</v>
      </c>
    </row>
    <row r="1576" spans="2:3">
      <c r="B1576" s="7" t="s">
        <v>8219</v>
      </c>
      <c r="C1576" s="7">
        <v>104</v>
      </c>
    </row>
    <row r="1577" spans="2:3">
      <c r="B1577" s="9" t="s">
        <v>8219</v>
      </c>
      <c r="C1577" s="9">
        <v>34</v>
      </c>
    </row>
    <row r="1578" spans="2:3">
      <c r="B1578" s="7" t="s">
        <v>8219</v>
      </c>
      <c r="C1578" s="7">
        <v>67</v>
      </c>
    </row>
    <row r="1579" spans="2:3">
      <c r="B1579" s="9" t="s">
        <v>8219</v>
      </c>
      <c r="C1579" s="9">
        <v>241</v>
      </c>
    </row>
    <row r="1580" spans="2:3">
      <c r="B1580" s="7" t="s">
        <v>8219</v>
      </c>
      <c r="C1580" s="7">
        <v>123</v>
      </c>
    </row>
    <row r="1581" spans="2:3">
      <c r="B1581" s="9" t="s">
        <v>8219</v>
      </c>
      <c r="C1581" s="9">
        <v>302</v>
      </c>
    </row>
    <row r="1582" spans="2:3">
      <c r="B1582" s="7" t="s">
        <v>8219</v>
      </c>
      <c r="C1582" s="7">
        <v>89</v>
      </c>
    </row>
    <row r="1583" spans="2:3">
      <c r="B1583" s="9" t="s">
        <v>8219</v>
      </c>
      <c r="C1583" s="9">
        <v>41</v>
      </c>
    </row>
    <row r="1584" spans="2:3">
      <c r="B1584" s="7" t="s">
        <v>8219</v>
      </c>
      <c r="C1584" s="7">
        <v>69</v>
      </c>
    </row>
    <row r="1585" spans="2:3">
      <c r="B1585" s="9" t="s">
        <v>8219</v>
      </c>
      <c r="C1585" s="9">
        <v>52</v>
      </c>
    </row>
    <row r="1586" spans="2:3">
      <c r="B1586" s="7" t="s">
        <v>8219</v>
      </c>
      <c r="C1586" s="7">
        <v>57</v>
      </c>
    </row>
    <row r="1587" spans="2:3">
      <c r="B1587" s="9" t="s">
        <v>8219</v>
      </c>
      <c r="C1587" s="9">
        <v>74</v>
      </c>
    </row>
    <row r="1588" spans="2:3">
      <c r="B1588" s="7" t="s">
        <v>8219</v>
      </c>
      <c r="C1588" s="7">
        <v>63</v>
      </c>
    </row>
    <row r="1589" spans="2:3">
      <c r="B1589" s="9" t="s">
        <v>8219</v>
      </c>
      <c r="C1589" s="9">
        <v>72</v>
      </c>
    </row>
    <row r="1590" spans="2:3">
      <c r="B1590" s="7" t="s">
        <v>8219</v>
      </c>
      <c r="C1590" s="7">
        <v>71</v>
      </c>
    </row>
    <row r="1591" spans="2:3">
      <c r="B1591" s="9" t="s">
        <v>8219</v>
      </c>
      <c r="C1591" s="9">
        <v>21</v>
      </c>
    </row>
    <row r="1592" spans="2:3">
      <c r="B1592" s="7" t="s">
        <v>8219</v>
      </c>
      <c r="C1592" s="7">
        <v>930</v>
      </c>
    </row>
    <row r="1593" spans="2:3">
      <c r="B1593" s="9" t="s">
        <v>8219</v>
      </c>
      <c r="C1593" s="9">
        <v>55</v>
      </c>
    </row>
    <row r="1594" spans="2:3">
      <c r="B1594" s="7" t="s">
        <v>8219</v>
      </c>
      <c r="C1594" s="7">
        <v>61</v>
      </c>
    </row>
    <row r="1595" spans="2:3">
      <c r="B1595" s="9" t="s">
        <v>8219</v>
      </c>
      <c r="C1595" s="9">
        <v>82</v>
      </c>
    </row>
    <row r="1596" spans="2:3">
      <c r="B1596" s="7" t="s">
        <v>8219</v>
      </c>
      <c r="C1596" s="7">
        <v>71</v>
      </c>
    </row>
    <row r="1597" spans="2:3">
      <c r="B1597" s="9" t="s">
        <v>8219</v>
      </c>
      <c r="C1597" s="9">
        <v>117</v>
      </c>
    </row>
    <row r="1598" spans="2:3">
      <c r="B1598" s="7" t="s">
        <v>8219</v>
      </c>
      <c r="C1598" s="7">
        <v>29</v>
      </c>
    </row>
    <row r="1599" spans="2:3">
      <c r="B1599" s="9" t="s">
        <v>8219</v>
      </c>
      <c r="C1599" s="9">
        <v>74</v>
      </c>
    </row>
    <row r="1600" spans="2:3">
      <c r="B1600" s="7" t="s">
        <v>8219</v>
      </c>
      <c r="C1600" s="7">
        <v>23</v>
      </c>
    </row>
    <row r="1601" spans="2:3">
      <c r="B1601" s="9" t="s">
        <v>8219</v>
      </c>
      <c r="C1601" s="9">
        <v>60</v>
      </c>
    </row>
    <row r="1602" spans="2:3">
      <c r="B1602" s="7" t="s">
        <v>8219</v>
      </c>
      <c r="C1602" s="7">
        <v>55</v>
      </c>
    </row>
    <row r="1603" spans="2:3">
      <c r="B1603" s="9" t="s">
        <v>8219</v>
      </c>
      <c r="C1603" s="9">
        <v>51</v>
      </c>
    </row>
    <row r="1604" spans="2:3">
      <c r="B1604" s="7" t="s">
        <v>8219</v>
      </c>
      <c r="C1604" s="7">
        <v>78</v>
      </c>
    </row>
    <row r="1605" spans="2:3">
      <c r="B1605" s="9" t="s">
        <v>8219</v>
      </c>
      <c r="C1605" s="9">
        <v>62</v>
      </c>
    </row>
    <row r="1606" spans="2:3">
      <c r="B1606" s="7" t="s">
        <v>8219</v>
      </c>
      <c r="C1606" s="7">
        <v>45</v>
      </c>
    </row>
    <row r="1607" spans="2:3">
      <c r="B1607" s="9" t="s">
        <v>8219</v>
      </c>
      <c r="C1607" s="9">
        <v>15</v>
      </c>
    </row>
    <row r="1608" spans="2:3">
      <c r="B1608" s="7" t="s">
        <v>8219</v>
      </c>
      <c r="C1608" s="7">
        <v>151</v>
      </c>
    </row>
    <row r="1609" spans="2:3">
      <c r="B1609" s="9" t="s">
        <v>8219</v>
      </c>
      <c r="C1609" s="9">
        <v>68</v>
      </c>
    </row>
    <row r="1610" spans="2:3">
      <c r="B1610" s="7" t="s">
        <v>8219</v>
      </c>
      <c r="C1610" s="7">
        <v>46</v>
      </c>
    </row>
    <row r="1611" spans="2:3">
      <c r="B1611" s="9" t="s">
        <v>8219</v>
      </c>
      <c r="C1611" s="9">
        <v>24</v>
      </c>
    </row>
    <row r="1612" spans="2:3">
      <c r="B1612" s="7" t="s">
        <v>8219</v>
      </c>
      <c r="C1612" s="7">
        <v>70</v>
      </c>
    </row>
    <row r="1613" spans="2:3">
      <c r="B1613" s="9" t="s">
        <v>8219</v>
      </c>
      <c r="C1613" s="9">
        <v>244</v>
      </c>
    </row>
    <row r="1614" spans="2:3">
      <c r="B1614" s="7" t="s">
        <v>8219</v>
      </c>
      <c r="C1614" s="7">
        <v>82</v>
      </c>
    </row>
    <row r="1615" spans="2:3">
      <c r="B1615" s="9" t="s">
        <v>8219</v>
      </c>
      <c r="C1615" s="9">
        <v>226</v>
      </c>
    </row>
    <row r="1616" spans="2:3">
      <c r="B1616" s="7" t="s">
        <v>8219</v>
      </c>
      <c r="C1616" s="7">
        <v>60</v>
      </c>
    </row>
    <row r="1617" spans="2:3">
      <c r="B1617" s="9" t="s">
        <v>8219</v>
      </c>
      <c r="C1617" s="9">
        <v>322</v>
      </c>
    </row>
    <row r="1618" spans="2:3">
      <c r="B1618" s="7" t="s">
        <v>8219</v>
      </c>
      <c r="C1618" s="7">
        <v>94</v>
      </c>
    </row>
    <row r="1619" spans="2:3">
      <c r="B1619" s="9" t="s">
        <v>8219</v>
      </c>
      <c r="C1619" s="9">
        <v>47</v>
      </c>
    </row>
    <row r="1620" spans="2:3">
      <c r="B1620" s="7" t="s">
        <v>8219</v>
      </c>
      <c r="C1620" s="7">
        <v>115</v>
      </c>
    </row>
    <row r="1621" spans="2:3">
      <c r="B1621" s="9" t="s">
        <v>8219</v>
      </c>
      <c r="C1621" s="9">
        <v>134</v>
      </c>
    </row>
    <row r="1622" spans="2:3">
      <c r="B1622" s="7" t="s">
        <v>8219</v>
      </c>
      <c r="C1622" s="7">
        <v>35</v>
      </c>
    </row>
    <row r="1623" spans="2:3">
      <c r="B1623" s="9" t="s">
        <v>8219</v>
      </c>
      <c r="C1623" s="9">
        <v>104</v>
      </c>
    </row>
    <row r="1624" spans="2:3">
      <c r="B1624" s="7" t="s">
        <v>8219</v>
      </c>
      <c r="C1624" s="7">
        <v>184</v>
      </c>
    </row>
    <row r="1625" spans="2:3">
      <c r="B1625" s="9" t="s">
        <v>8219</v>
      </c>
      <c r="C1625" s="9">
        <v>119</v>
      </c>
    </row>
    <row r="1626" spans="2:3">
      <c r="B1626" s="7" t="s">
        <v>8219</v>
      </c>
      <c r="C1626" s="7">
        <v>59</v>
      </c>
    </row>
    <row r="1627" spans="2:3">
      <c r="B1627" s="9" t="s">
        <v>8219</v>
      </c>
      <c r="C1627" s="9">
        <v>113</v>
      </c>
    </row>
    <row r="1628" spans="2:3">
      <c r="B1628" s="7" t="s">
        <v>8219</v>
      </c>
      <c r="C1628" s="7">
        <v>84</v>
      </c>
    </row>
    <row r="1629" spans="2:3">
      <c r="B1629" s="9" t="s">
        <v>8219</v>
      </c>
      <c r="C1629" s="9">
        <v>74</v>
      </c>
    </row>
    <row r="1630" spans="2:3">
      <c r="B1630" s="7" t="s">
        <v>8219</v>
      </c>
      <c r="C1630" s="7">
        <v>216</v>
      </c>
    </row>
    <row r="1631" spans="2:3">
      <c r="B1631" s="9" t="s">
        <v>8219</v>
      </c>
      <c r="C1631" s="9">
        <v>39</v>
      </c>
    </row>
    <row r="1632" spans="2:3">
      <c r="B1632" s="7" t="s">
        <v>8219</v>
      </c>
      <c r="C1632" s="7">
        <v>21</v>
      </c>
    </row>
    <row r="1633" spans="2:3">
      <c r="B1633" s="9" t="s">
        <v>8219</v>
      </c>
      <c r="C1633" s="9">
        <v>30</v>
      </c>
    </row>
    <row r="1634" spans="2:3">
      <c r="B1634" s="7" t="s">
        <v>8219</v>
      </c>
      <c r="C1634" s="7">
        <v>37</v>
      </c>
    </row>
    <row r="1635" spans="2:3">
      <c r="B1635" s="9" t="s">
        <v>8219</v>
      </c>
      <c r="C1635" s="9">
        <v>202</v>
      </c>
    </row>
    <row r="1636" spans="2:3">
      <c r="B1636" s="7" t="s">
        <v>8219</v>
      </c>
      <c r="C1636" s="7">
        <v>37</v>
      </c>
    </row>
    <row r="1637" spans="2:3">
      <c r="B1637" s="9" t="s">
        <v>8219</v>
      </c>
      <c r="C1637" s="9">
        <v>28</v>
      </c>
    </row>
    <row r="1638" spans="2:3">
      <c r="B1638" s="7" t="s">
        <v>8219</v>
      </c>
      <c r="C1638" s="7">
        <v>26</v>
      </c>
    </row>
    <row r="1639" spans="2:3">
      <c r="B1639" s="9" t="s">
        <v>8219</v>
      </c>
      <c r="C1639" s="9">
        <v>61</v>
      </c>
    </row>
    <row r="1640" spans="2:3">
      <c r="B1640" s="7" t="s">
        <v>8219</v>
      </c>
      <c r="C1640" s="7">
        <v>115</v>
      </c>
    </row>
    <row r="1641" spans="2:3">
      <c r="B1641" s="9" t="s">
        <v>8219</v>
      </c>
      <c r="C1641" s="9">
        <v>181</v>
      </c>
    </row>
    <row r="1642" spans="2:3">
      <c r="B1642" s="7" t="s">
        <v>8219</v>
      </c>
      <c r="C1642" s="7">
        <v>110</v>
      </c>
    </row>
    <row r="1643" spans="2:3">
      <c r="B1643" s="9" t="s">
        <v>8219</v>
      </c>
      <c r="C1643" s="9">
        <v>269</v>
      </c>
    </row>
    <row r="1644" spans="2:3">
      <c r="B1644" s="7" t="s">
        <v>8219</v>
      </c>
      <c r="C1644" s="7">
        <v>79</v>
      </c>
    </row>
    <row r="1645" spans="2:3">
      <c r="B1645" s="9" t="s">
        <v>8219</v>
      </c>
      <c r="C1645" s="9">
        <v>104</v>
      </c>
    </row>
    <row r="1646" spans="2:3">
      <c r="B1646" s="7" t="s">
        <v>8219</v>
      </c>
      <c r="C1646" s="7">
        <v>34</v>
      </c>
    </row>
    <row r="1647" spans="2:3">
      <c r="B1647" s="9" t="s">
        <v>8219</v>
      </c>
      <c r="C1647" s="9">
        <v>167</v>
      </c>
    </row>
    <row r="1648" spans="2:3">
      <c r="B1648" s="7" t="s">
        <v>8219</v>
      </c>
      <c r="C1648" s="7">
        <v>183</v>
      </c>
    </row>
    <row r="1649" spans="2:3">
      <c r="B1649" s="9" t="s">
        <v>8219</v>
      </c>
      <c r="C1649" s="9">
        <v>71</v>
      </c>
    </row>
    <row r="1650" spans="2:3">
      <c r="B1650" s="7" t="s">
        <v>8219</v>
      </c>
      <c r="C1650" s="7">
        <v>69</v>
      </c>
    </row>
    <row r="1651" spans="2:3">
      <c r="B1651" s="9" t="s">
        <v>8219</v>
      </c>
      <c r="C1651" s="9">
        <v>270</v>
      </c>
    </row>
    <row r="1652" spans="2:3">
      <c r="B1652" s="7" t="s">
        <v>8219</v>
      </c>
      <c r="C1652" s="7">
        <v>193</v>
      </c>
    </row>
    <row r="1653" spans="2:3">
      <c r="B1653" s="9" t="s">
        <v>8219</v>
      </c>
      <c r="C1653" s="9">
        <v>57</v>
      </c>
    </row>
    <row r="1654" spans="2:3">
      <c r="B1654" s="7" t="s">
        <v>8219</v>
      </c>
      <c r="C1654" s="7">
        <v>200</v>
      </c>
    </row>
    <row r="1655" spans="2:3">
      <c r="B1655" s="9" t="s">
        <v>8219</v>
      </c>
      <c r="C1655" s="9">
        <v>88</v>
      </c>
    </row>
    <row r="1656" spans="2:3">
      <c r="B1656" s="7" t="s">
        <v>8219</v>
      </c>
      <c r="C1656" s="7">
        <v>213</v>
      </c>
    </row>
    <row r="1657" spans="2:3">
      <c r="B1657" s="9" t="s">
        <v>8219</v>
      </c>
      <c r="C1657" s="9">
        <v>20</v>
      </c>
    </row>
    <row r="1658" spans="2:3">
      <c r="B1658" s="7" t="s">
        <v>8219</v>
      </c>
      <c r="C1658" s="7">
        <v>50</v>
      </c>
    </row>
    <row r="1659" spans="2:3">
      <c r="B1659" s="9" t="s">
        <v>8219</v>
      </c>
      <c r="C1659" s="9">
        <v>115</v>
      </c>
    </row>
    <row r="1660" spans="2:3">
      <c r="B1660" s="7" t="s">
        <v>8219</v>
      </c>
      <c r="C1660" s="7">
        <v>186</v>
      </c>
    </row>
    <row r="1661" spans="2:3">
      <c r="B1661" s="9" t="s">
        <v>8219</v>
      </c>
      <c r="C1661" s="9">
        <v>18</v>
      </c>
    </row>
    <row r="1662" spans="2:3">
      <c r="B1662" s="7" t="s">
        <v>8219</v>
      </c>
      <c r="C1662" s="7">
        <v>176</v>
      </c>
    </row>
    <row r="1663" spans="2:3">
      <c r="B1663" s="9" t="s">
        <v>8219</v>
      </c>
      <c r="C1663" s="9">
        <v>41</v>
      </c>
    </row>
    <row r="1664" spans="2:3">
      <c r="B1664" s="7" t="s">
        <v>8219</v>
      </c>
      <c r="C1664" s="7">
        <v>75</v>
      </c>
    </row>
    <row r="1665" spans="2:3">
      <c r="B1665" s="9" t="s">
        <v>8219</v>
      </c>
      <c r="C1665" s="9">
        <v>97</v>
      </c>
    </row>
    <row r="1666" spans="2:3">
      <c r="B1666" s="7" t="s">
        <v>8219</v>
      </c>
      <c r="C1666" s="7">
        <v>73</v>
      </c>
    </row>
    <row r="1667" spans="2:3">
      <c r="B1667" s="9" t="s">
        <v>8219</v>
      </c>
      <c r="C1667" s="9">
        <v>49</v>
      </c>
    </row>
    <row r="1668" spans="2:3">
      <c r="B1668" s="7" t="s">
        <v>8219</v>
      </c>
      <c r="C1668" s="7">
        <v>134</v>
      </c>
    </row>
    <row r="1669" spans="2:3">
      <c r="B1669" s="9" t="s">
        <v>8219</v>
      </c>
      <c r="C1669" s="9">
        <v>68</v>
      </c>
    </row>
    <row r="1670" spans="2:3">
      <c r="B1670" s="7" t="s">
        <v>8219</v>
      </c>
      <c r="C1670" s="7">
        <v>49</v>
      </c>
    </row>
    <row r="1671" spans="2:3">
      <c r="B1671" s="9" t="s">
        <v>8219</v>
      </c>
      <c r="C1671" s="9">
        <v>63</v>
      </c>
    </row>
    <row r="1672" spans="2:3">
      <c r="B1672" s="7" t="s">
        <v>8219</v>
      </c>
      <c r="C1672" s="7">
        <v>163</v>
      </c>
    </row>
    <row r="1673" spans="2:3">
      <c r="B1673" s="9" t="s">
        <v>8219</v>
      </c>
      <c r="C1673" s="9">
        <v>288</v>
      </c>
    </row>
    <row r="1674" spans="2:3">
      <c r="B1674" s="7" t="s">
        <v>8219</v>
      </c>
      <c r="C1674" s="7">
        <v>42</v>
      </c>
    </row>
    <row r="1675" spans="2:3">
      <c r="B1675" s="9" t="s">
        <v>8219</v>
      </c>
      <c r="C1675" s="9">
        <v>70</v>
      </c>
    </row>
    <row r="1676" spans="2:3">
      <c r="B1676" s="7" t="s">
        <v>8219</v>
      </c>
      <c r="C1676" s="7">
        <v>30</v>
      </c>
    </row>
    <row r="1677" spans="2:3">
      <c r="B1677" s="9" t="s">
        <v>8219</v>
      </c>
      <c r="C1677" s="9">
        <v>51</v>
      </c>
    </row>
    <row r="1678" spans="2:3">
      <c r="B1678" s="7" t="s">
        <v>8219</v>
      </c>
      <c r="C1678" s="7">
        <v>145</v>
      </c>
    </row>
    <row r="1679" spans="2:3">
      <c r="B1679" s="9" t="s">
        <v>8219</v>
      </c>
      <c r="C1679" s="9">
        <v>21</v>
      </c>
    </row>
    <row r="1680" spans="2:3">
      <c r="B1680" s="7" t="s">
        <v>8219</v>
      </c>
      <c r="C1680" s="7">
        <v>286</v>
      </c>
    </row>
    <row r="1681" spans="2:3">
      <c r="B1681" s="9" t="s">
        <v>8219</v>
      </c>
      <c r="C1681" s="9">
        <v>12</v>
      </c>
    </row>
    <row r="1682" spans="2:3">
      <c r="B1682" s="7" t="s">
        <v>8219</v>
      </c>
      <c r="C1682" s="7">
        <v>100</v>
      </c>
    </row>
    <row r="1683" spans="2:3">
      <c r="B1683" s="9" t="s">
        <v>8219</v>
      </c>
      <c r="C1683" s="9">
        <v>100</v>
      </c>
    </row>
    <row r="1684" spans="2:3">
      <c r="B1684" s="7" t="s">
        <v>8219</v>
      </c>
      <c r="C1684" s="7">
        <v>34</v>
      </c>
    </row>
    <row r="1685" spans="2:3">
      <c r="B1685" s="9" t="s">
        <v>8219</v>
      </c>
      <c r="C1685" s="9">
        <v>63</v>
      </c>
    </row>
    <row r="1686" spans="2:3">
      <c r="B1686" s="7" t="s">
        <v>8219</v>
      </c>
      <c r="C1686" s="7">
        <v>30</v>
      </c>
    </row>
    <row r="1687" spans="2:3">
      <c r="B1687" s="9" t="s">
        <v>8219</v>
      </c>
      <c r="C1687" s="9">
        <v>47</v>
      </c>
    </row>
    <row r="1688" spans="2:3">
      <c r="B1688" s="7" t="s">
        <v>8219</v>
      </c>
      <c r="C1688" s="7">
        <v>237</v>
      </c>
    </row>
    <row r="1689" spans="2:3">
      <c r="B1689" s="9" t="s">
        <v>8219</v>
      </c>
      <c r="C1689" s="9">
        <v>47</v>
      </c>
    </row>
    <row r="1690" spans="2:3">
      <c r="B1690" s="7" t="s">
        <v>8219</v>
      </c>
      <c r="C1690" s="7">
        <v>15</v>
      </c>
    </row>
    <row r="1691" spans="2:3">
      <c r="B1691" s="9" t="s">
        <v>8219</v>
      </c>
      <c r="C1691" s="9">
        <v>81</v>
      </c>
    </row>
    <row r="1692" spans="2:3">
      <c r="B1692" s="7" t="s">
        <v>8219</v>
      </c>
      <c r="C1692" s="7">
        <v>122</v>
      </c>
    </row>
    <row r="1693" spans="2:3">
      <c r="B1693" s="9" t="s">
        <v>8219</v>
      </c>
      <c r="C1693" s="9">
        <v>34</v>
      </c>
    </row>
    <row r="1694" spans="2:3">
      <c r="B1694" s="7" t="s">
        <v>8219</v>
      </c>
      <c r="C1694" s="7">
        <v>207</v>
      </c>
    </row>
    <row r="1695" spans="2:3">
      <c r="B1695" s="9" t="s">
        <v>8219</v>
      </c>
      <c r="C1695" s="9">
        <v>25</v>
      </c>
    </row>
    <row r="1696" spans="2:3">
      <c r="B1696" s="7" t="s">
        <v>8219</v>
      </c>
      <c r="C1696" s="7">
        <v>72</v>
      </c>
    </row>
    <row r="1697" spans="2:3">
      <c r="B1697" s="9" t="s">
        <v>8219</v>
      </c>
      <c r="C1697" s="9">
        <v>14</v>
      </c>
    </row>
    <row r="1698" spans="2:3">
      <c r="B1698" s="7" t="s">
        <v>8219</v>
      </c>
      <c r="C1698" s="7">
        <v>15</v>
      </c>
    </row>
    <row r="1699" spans="2:3">
      <c r="B1699" s="9" t="s">
        <v>8219</v>
      </c>
      <c r="C1699" s="9">
        <v>91</v>
      </c>
    </row>
    <row r="1700" spans="2:3">
      <c r="B1700" s="7" t="s">
        <v>8219</v>
      </c>
      <c r="C1700" s="7">
        <v>24</v>
      </c>
    </row>
    <row r="1701" spans="2:3">
      <c r="B1701" s="9" t="s">
        <v>8219</v>
      </c>
      <c r="C1701" s="9">
        <v>27</v>
      </c>
    </row>
    <row r="1702" spans="2:3">
      <c r="B1702" s="7" t="s">
        <v>8219</v>
      </c>
      <c r="C1702" s="7">
        <v>47</v>
      </c>
    </row>
    <row r="1703" spans="2:3">
      <c r="B1703" s="9" t="s">
        <v>8219</v>
      </c>
      <c r="C1703" s="9">
        <v>44</v>
      </c>
    </row>
    <row r="1704" spans="2:3">
      <c r="B1704" s="7" t="s">
        <v>8219</v>
      </c>
      <c r="C1704" s="7">
        <v>72</v>
      </c>
    </row>
    <row r="1705" spans="2:3">
      <c r="B1705" s="9" t="s">
        <v>8219</v>
      </c>
      <c r="C1705" s="9">
        <v>63</v>
      </c>
    </row>
    <row r="1706" spans="2:3">
      <c r="B1706" s="7" t="s">
        <v>8219</v>
      </c>
      <c r="C1706" s="7">
        <v>88</v>
      </c>
    </row>
    <row r="1707" spans="2:3">
      <c r="B1707" s="9" t="s">
        <v>8219</v>
      </c>
      <c r="C1707" s="9">
        <v>70</v>
      </c>
    </row>
    <row r="1708" spans="2:3">
      <c r="B1708" s="7" t="s">
        <v>8219</v>
      </c>
      <c r="C1708" s="7">
        <v>50</v>
      </c>
    </row>
    <row r="1709" spans="2:3">
      <c r="B1709" s="9" t="s">
        <v>8219</v>
      </c>
      <c r="C1709" s="9">
        <v>35</v>
      </c>
    </row>
    <row r="1710" spans="2:3">
      <c r="B1710" s="7" t="s">
        <v>8219</v>
      </c>
      <c r="C1710" s="7">
        <v>175</v>
      </c>
    </row>
    <row r="1711" spans="2:3">
      <c r="B1711" s="9" t="s">
        <v>8219</v>
      </c>
      <c r="C1711" s="9">
        <v>20</v>
      </c>
    </row>
    <row r="1712" spans="2:3">
      <c r="B1712" s="7" t="s">
        <v>8219</v>
      </c>
      <c r="C1712" s="7">
        <v>54</v>
      </c>
    </row>
    <row r="1713" spans="2:3">
      <c r="B1713" s="9" t="s">
        <v>8219</v>
      </c>
      <c r="C1713" s="9">
        <v>20</v>
      </c>
    </row>
    <row r="1714" spans="2:3">
      <c r="B1714" s="7" t="s">
        <v>8219</v>
      </c>
      <c r="C1714" s="7">
        <v>57</v>
      </c>
    </row>
    <row r="1715" spans="2:3">
      <c r="B1715" s="9" t="s">
        <v>8219</v>
      </c>
      <c r="C1715" s="9">
        <v>31</v>
      </c>
    </row>
    <row r="1716" spans="2:3">
      <c r="B1716" s="7" t="s">
        <v>8219</v>
      </c>
      <c r="C1716" s="7">
        <v>31</v>
      </c>
    </row>
    <row r="1717" spans="2:3">
      <c r="B1717" s="9" t="s">
        <v>8219</v>
      </c>
      <c r="C1717" s="9">
        <v>45</v>
      </c>
    </row>
    <row r="1718" spans="2:3">
      <c r="B1718" s="7" t="s">
        <v>8219</v>
      </c>
      <c r="C1718" s="7">
        <v>41</v>
      </c>
    </row>
    <row r="1719" spans="2:3">
      <c r="B1719" s="9" t="s">
        <v>8219</v>
      </c>
      <c r="C1719" s="9">
        <v>29</v>
      </c>
    </row>
    <row r="1720" spans="2:3">
      <c r="B1720" s="7" t="s">
        <v>8219</v>
      </c>
      <c r="C1720" s="7">
        <v>58</v>
      </c>
    </row>
    <row r="1721" spans="2:3">
      <c r="B1721" s="9" t="s">
        <v>8219</v>
      </c>
      <c r="C1721" s="9">
        <v>89</v>
      </c>
    </row>
    <row r="1722" spans="2:3">
      <c r="B1722" s="7" t="s">
        <v>8219</v>
      </c>
      <c r="C1722" s="7">
        <v>125</v>
      </c>
    </row>
    <row r="1723" spans="2:3">
      <c r="B1723" s="9" t="s">
        <v>8219</v>
      </c>
      <c r="C1723" s="9">
        <v>18</v>
      </c>
    </row>
    <row r="1724" spans="2:3">
      <c r="B1724" s="7" t="s">
        <v>8219</v>
      </c>
      <c r="C1724" s="7">
        <v>32</v>
      </c>
    </row>
    <row r="1725" spans="2:3">
      <c r="B1725" s="9" t="s">
        <v>8219</v>
      </c>
      <c r="C1725" s="9">
        <v>16</v>
      </c>
    </row>
    <row r="1726" spans="2:3">
      <c r="B1726" s="7" t="s">
        <v>8219</v>
      </c>
      <c r="C1726" s="7">
        <v>38</v>
      </c>
    </row>
    <row r="1727" spans="2:3">
      <c r="B1727" s="9" t="s">
        <v>8219</v>
      </c>
      <c r="C1727" s="9">
        <v>15</v>
      </c>
    </row>
    <row r="1728" spans="2:3">
      <c r="B1728" s="7" t="s">
        <v>8219</v>
      </c>
      <c r="C1728" s="7">
        <v>23</v>
      </c>
    </row>
    <row r="1729" spans="2:3">
      <c r="B1729" s="9" t="s">
        <v>8219</v>
      </c>
      <c r="C1729" s="9">
        <v>49</v>
      </c>
    </row>
    <row r="1730" spans="2:3">
      <c r="B1730" s="7" t="s">
        <v>8219</v>
      </c>
      <c r="C1730" s="7">
        <v>10</v>
      </c>
    </row>
    <row r="1731" spans="2:3">
      <c r="B1731" s="9" t="s">
        <v>8219</v>
      </c>
      <c r="C1731" s="9">
        <v>15</v>
      </c>
    </row>
    <row r="1732" spans="2:3">
      <c r="B1732" s="7" t="s">
        <v>8219</v>
      </c>
      <c r="C1732" s="7">
        <v>57</v>
      </c>
    </row>
    <row r="1733" spans="2:3">
      <c r="B1733" s="9" t="s">
        <v>8219</v>
      </c>
      <c r="C1733" s="9">
        <v>33</v>
      </c>
    </row>
    <row r="1734" spans="2:3">
      <c r="B1734" s="7" t="s">
        <v>8219</v>
      </c>
      <c r="C1734" s="7">
        <v>9</v>
      </c>
    </row>
    <row r="1735" spans="2:3">
      <c r="B1735" s="9" t="s">
        <v>8219</v>
      </c>
      <c r="C1735" s="9">
        <v>26</v>
      </c>
    </row>
    <row r="1736" spans="2:3">
      <c r="B1736" s="7" t="s">
        <v>8219</v>
      </c>
      <c r="C1736" s="7">
        <v>69</v>
      </c>
    </row>
    <row r="1737" spans="2:3">
      <c r="B1737" s="9" t="s">
        <v>8219</v>
      </c>
      <c r="C1737" s="9">
        <v>65</v>
      </c>
    </row>
    <row r="1738" spans="2:3">
      <c r="B1738" s="7" t="s">
        <v>8219</v>
      </c>
      <c r="C1738" s="7">
        <v>83</v>
      </c>
    </row>
    <row r="1739" spans="2:3">
      <c r="B1739" s="9" t="s">
        <v>8219</v>
      </c>
      <c r="C1739" s="9">
        <v>111</v>
      </c>
    </row>
    <row r="1740" spans="2:3">
      <c r="B1740" s="7" t="s">
        <v>8219</v>
      </c>
      <c r="C1740" s="7">
        <v>46</v>
      </c>
    </row>
    <row r="1741" spans="2:3">
      <c r="B1741" s="9" t="s">
        <v>8219</v>
      </c>
      <c r="C1741" s="9">
        <v>63</v>
      </c>
    </row>
    <row r="1742" spans="2:3">
      <c r="B1742" s="7" t="s">
        <v>8219</v>
      </c>
      <c r="C1742" s="7">
        <v>9</v>
      </c>
    </row>
    <row r="1743" spans="2:3">
      <c r="B1743" s="9" t="s">
        <v>8219</v>
      </c>
      <c r="C1743" s="9">
        <v>34</v>
      </c>
    </row>
    <row r="1744" spans="2:3">
      <c r="B1744" s="7" t="s">
        <v>8219</v>
      </c>
      <c r="C1744" s="7">
        <v>112</v>
      </c>
    </row>
    <row r="1745" spans="2:3">
      <c r="B1745" s="9" t="s">
        <v>8219</v>
      </c>
      <c r="C1745" s="9">
        <v>47</v>
      </c>
    </row>
    <row r="1746" spans="2:3">
      <c r="B1746" s="7" t="s">
        <v>8219</v>
      </c>
      <c r="C1746" s="7">
        <v>38</v>
      </c>
    </row>
    <row r="1747" spans="2:3">
      <c r="B1747" s="9" t="s">
        <v>8219</v>
      </c>
      <c r="C1747" s="9">
        <v>28</v>
      </c>
    </row>
    <row r="1748" spans="2:3">
      <c r="B1748" s="7" t="s">
        <v>8219</v>
      </c>
      <c r="C1748" s="7">
        <v>78</v>
      </c>
    </row>
    <row r="1749" spans="2:3">
      <c r="B1749" s="9" t="s">
        <v>8219</v>
      </c>
      <c r="C1749" s="9">
        <v>23</v>
      </c>
    </row>
    <row r="1750" spans="2:3">
      <c r="B1750" s="7" t="s">
        <v>8219</v>
      </c>
      <c r="C1750" s="7">
        <v>40</v>
      </c>
    </row>
    <row r="1751" spans="2:3">
      <c r="B1751" s="9" t="s">
        <v>8219</v>
      </c>
      <c r="C1751" s="9">
        <v>13</v>
      </c>
    </row>
    <row r="1752" spans="2:3">
      <c r="B1752" s="7" t="s">
        <v>8219</v>
      </c>
      <c r="C1752" s="7">
        <v>18</v>
      </c>
    </row>
    <row r="1753" spans="2:3">
      <c r="B1753" s="9" t="s">
        <v>8219</v>
      </c>
      <c r="C1753" s="9">
        <v>22</v>
      </c>
    </row>
    <row r="1754" spans="2:3">
      <c r="B1754" s="7" t="s">
        <v>8219</v>
      </c>
      <c r="C1754" s="7">
        <v>79</v>
      </c>
    </row>
    <row r="1755" spans="2:3">
      <c r="B1755" s="9" t="s">
        <v>8219</v>
      </c>
      <c r="C1755" s="9">
        <v>14</v>
      </c>
    </row>
    <row r="1756" spans="2:3">
      <c r="B1756" s="7" t="s">
        <v>8219</v>
      </c>
      <c r="C1756" s="7">
        <v>51</v>
      </c>
    </row>
    <row r="1757" spans="2:3">
      <c r="B1757" s="9" t="s">
        <v>8219</v>
      </c>
      <c r="C1757" s="9">
        <v>54</v>
      </c>
    </row>
    <row r="1758" spans="2:3">
      <c r="B1758" s="7" t="s">
        <v>8219</v>
      </c>
      <c r="C1758" s="7">
        <v>70</v>
      </c>
    </row>
    <row r="1759" spans="2:3">
      <c r="B1759" s="9" t="s">
        <v>8219</v>
      </c>
      <c r="C1759" s="9">
        <v>44</v>
      </c>
    </row>
    <row r="1760" spans="2:3">
      <c r="B1760" s="7" t="s">
        <v>8219</v>
      </c>
      <c r="C1760" s="7">
        <v>55</v>
      </c>
    </row>
    <row r="1761" spans="2:3">
      <c r="B1761" s="9" t="s">
        <v>8219</v>
      </c>
      <c r="C1761" s="9">
        <v>15</v>
      </c>
    </row>
    <row r="1762" spans="2:3">
      <c r="B1762" s="7" t="s">
        <v>8219</v>
      </c>
      <c r="C1762" s="7">
        <v>27</v>
      </c>
    </row>
    <row r="1763" spans="2:3">
      <c r="B1763" s="9" t="s">
        <v>8219</v>
      </c>
      <c r="C1763" s="9">
        <v>21</v>
      </c>
    </row>
    <row r="1764" spans="2:3">
      <c r="B1764" s="7" t="s">
        <v>8219</v>
      </c>
      <c r="C1764" s="7">
        <v>162</v>
      </c>
    </row>
    <row r="1765" spans="2:3">
      <c r="B1765" s="9" t="s">
        <v>8219</v>
      </c>
      <c r="C1765" s="9">
        <v>23</v>
      </c>
    </row>
    <row r="1766" spans="2:3">
      <c r="B1766" s="7" t="s">
        <v>8219</v>
      </c>
      <c r="C1766" s="7">
        <v>72</v>
      </c>
    </row>
    <row r="1767" spans="2:3">
      <c r="B1767" s="9" t="s">
        <v>8219</v>
      </c>
      <c r="C1767" s="9">
        <v>68</v>
      </c>
    </row>
    <row r="1768" spans="2:3">
      <c r="B1768" s="7" t="s">
        <v>8219</v>
      </c>
      <c r="C1768" s="7">
        <v>20</v>
      </c>
    </row>
    <row r="1769" spans="2:3">
      <c r="B1769" s="9" t="s">
        <v>8219</v>
      </c>
      <c r="C1769" s="9">
        <v>26</v>
      </c>
    </row>
    <row r="1770" spans="2:3">
      <c r="B1770" s="7" t="s">
        <v>8219</v>
      </c>
      <c r="C1770" s="7">
        <v>72</v>
      </c>
    </row>
    <row r="1771" spans="2:3">
      <c r="B1771" s="9" t="s">
        <v>8219</v>
      </c>
      <c r="C1771" s="9">
        <v>3</v>
      </c>
    </row>
    <row r="1772" spans="2:3">
      <c r="B1772" s="7" t="s">
        <v>8219</v>
      </c>
      <c r="C1772" s="7">
        <v>18</v>
      </c>
    </row>
    <row r="1773" spans="2:3">
      <c r="B1773" s="9" t="s">
        <v>8219</v>
      </c>
      <c r="C1773" s="9">
        <v>30</v>
      </c>
    </row>
    <row r="1774" spans="2:3">
      <c r="B1774" s="7" t="s">
        <v>8219</v>
      </c>
      <c r="C1774" s="7">
        <v>23</v>
      </c>
    </row>
    <row r="1775" spans="2:3">
      <c r="B1775" s="9" t="s">
        <v>8219</v>
      </c>
      <c r="C1775" s="9">
        <v>54</v>
      </c>
    </row>
    <row r="1776" spans="2:3">
      <c r="B1776" s="7" t="s">
        <v>8219</v>
      </c>
      <c r="C1776" s="7">
        <v>26</v>
      </c>
    </row>
    <row r="1777" spans="2:3">
      <c r="B1777" s="9" t="s">
        <v>8219</v>
      </c>
      <c r="C1777" s="9">
        <v>9</v>
      </c>
    </row>
    <row r="1778" spans="2:3">
      <c r="B1778" s="7" t="s">
        <v>8219</v>
      </c>
      <c r="C1778" s="7">
        <v>27</v>
      </c>
    </row>
    <row r="1779" spans="2:3">
      <c r="B1779" s="9" t="s">
        <v>8219</v>
      </c>
      <c r="C1779" s="9">
        <v>30</v>
      </c>
    </row>
    <row r="1780" spans="2:3">
      <c r="B1780" s="7" t="s">
        <v>8219</v>
      </c>
      <c r="C1780" s="7">
        <v>52</v>
      </c>
    </row>
    <row r="1781" spans="2:3">
      <c r="B1781" s="9" t="s">
        <v>8219</v>
      </c>
      <c r="C1781" s="9">
        <v>17</v>
      </c>
    </row>
    <row r="1782" spans="2:3">
      <c r="B1782" s="7" t="s">
        <v>8219</v>
      </c>
      <c r="C1782" s="7">
        <v>19</v>
      </c>
    </row>
    <row r="1783" spans="2:3">
      <c r="B1783" s="9" t="s">
        <v>8219</v>
      </c>
      <c r="C1783" s="9">
        <v>77</v>
      </c>
    </row>
    <row r="1784" spans="2:3">
      <c r="B1784" s="7" t="s">
        <v>8219</v>
      </c>
      <c r="C1784" s="7">
        <v>21</v>
      </c>
    </row>
    <row r="1785" spans="2:3">
      <c r="B1785" s="9" t="s">
        <v>8219</v>
      </c>
      <c r="C1785" s="9">
        <v>38</v>
      </c>
    </row>
    <row r="1786" spans="2:3">
      <c r="B1786" s="7" t="s">
        <v>8219</v>
      </c>
      <c r="C1786" s="7">
        <v>28</v>
      </c>
    </row>
    <row r="1787" spans="2:3">
      <c r="B1787" s="9" t="s">
        <v>8219</v>
      </c>
      <c r="C1787" s="9">
        <v>48</v>
      </c>
    </row>
    <row r="1788" spans="2:3">
      <c r="B1788" s="7" t="s">
        <v>8219</v>
      </c>
      <c r="C1788" s="7">
        <v>46</v>
      </c>
    </row>
    <row r="1789" spans="2:3">
      <c r="B1789" s="9" t="s">
        <v>8219</v>
      </c>
      <c r="C1789" s="9">
        <v>30</v>
      </c>
    </row>
    <row r="1790" spans="2:3">
      <c r="B1790" s="7" t="s">
        <v>8219</v>
      </c>
      <c r="C1790" s="7">
        <v>64</v>
      </c>
    </row>
    <row r="1791" spans="2:3">
      <c r="B1791" s="9" t="s">
        <v>8219</v>
      </c>
      <c r="C1791" s="9">
        <v>15</v>
      </c>
    </row>
    <row r="1792" spans="2:3">
      <c r="B1792" s="7" t="s">
        <v>8219</v>
      </c>
      <c r="C1792" s="7">
        <v>41</v>
      </c>
    </row>
    <row r="1793" spans="2:3">
      <c r="B1793" s="9" t="s">
        <v>8219</v>
      </c>
      <c r="C1793" s="9">
        <v>35</v>
      </c>
    </row>
    <row r="1794" spans="2:3">
      <c r="B1794" s="7" t="s">
        <v>8219</v>
      </c>
      <c r="C1794" s="7">
        <v>45</v>
      </c>
    </row>
    <row r="1795" spans="2:3">
      <c r="B1795" s="9" t="s">
        <v>8219</v>
      </c>
      <c r="C1795" s="9">
        <v>62</v>
      </c>
    </row>
    <row r="1796" spans="2:3">
      <c r="B1796" s="7" t="s">
        <v>8219</v>
      </c>
      <c r="C1796" s="7">
        <v>22</v>
      </c>
    </row>
    <row r="1797" spans="2:3">
      <c r="B1797" s="9" t="s">
        <v>8219</v>
      </c>
      <c r="C1797" s="9">
        <v>18</v>
      </c>
    </row>
    <row r="1798" spans="2:3">
      <c r="B1798" s="7" t="s">
        <v>8219</v>
      </c>
      <c r="C1798" s="7">
        <v>12</v>
      </c>
    </row>
    <row r="1799" spans="2:3">
      <c r="B1799" s="9" t="s">
        <v>8219</v>
      </c>
      <c r="C1799" s="9">
        <v>44</v>
      </c>
    </row>
    <row r="1800" spans="2:3">
      <c r="B1800" s="7" t="s">
        <v>8219</v>
      </c>
      <c r="C1800" s="7">
        <v>27</v>
      </c>
    </row>
    <row r="1801" spans="2:3">
      <c r="B1801" s="9" t="s">
        <v>8219</v>
      </c>
      <c r="C1801" s="9">
        <v>38</v>
      </c>
    </row>
    <row r="1802" spans="2:3">
      <c r="B1802" s="7" t="s">
        <v>8219</v>
      </c>
      <c r="C1802" s="7">
        <v>28</v>
      </c>
    </row>
    <row r="1803" spans="2:3">
      <c r="B1803" s="9" t="s">
        <v>8219</v>
      </c>
      <c r="C1803" s="9">
        <v>24</v>
      </c>
    </row>
    <row r="1804" spans="2:3">
      <c r="B1804" s="7" t="s">
        <v>8219</v>
      </c>
      <c r="C1804" s="7">
        <v>65</v>
      </c>
    </row>
    <row r="1805" spans="2:3">
      <c r="B1805" s="9" t="s">
        <v>8219</v>
      </c>
      <c r="C1805" s="9">
        <v>46</v>
      </c>
    </row>
    <row r="1806" spans="2:3">
      <c r="B1806" s="7" t="s">
        <v>8219</v>
      </c>
      <c r="C1806" s="7">
        <v>85</v>
      </c>
    </row>
    <row r="1807" spans="2:3">
      <c r="B1807" s="9" t="s">
        <v>8219</v>
      </c>
      <c r="C1807" s="9">
        <v>66</v>
      </c>
    </row>
    <row r="1808" spans="2:3">
      <c r="B1808" s="7" t="s">
        <v>8219</v>
      </c>
      <c r="C1808" s="7">
        <v>165</v>
      </c>
    </row>
    <row r="1809" spans="2:3">
      <c r="B1809" s="9" t="s">
        <v>8219</v>
      </c>
      <c r="C1809" s="9">
        <v>17</v>
      </c>
    </row>
    <row r="1810" spans="2:3">
      <c r="B1810" s="7" t="s">
        <v>8219</v>
      </c>
      <c r="C1810" s="7">
        <v>3</v>
      </c>
    </row>
    <row r="1811" spans="2:3">
      <c r="B1811" s="9" t="s">
        <v>8219</v>
      </c>
      <c r="C1811" s="9">
        <v>17</v>
      </c>
    </row>
    <row r="1812" spans="2:3">
      <c r="B1812" s="7" t="s">
        <v>8219</v>
      </c>
      <c r="C1812" s="7">
        <v>91</v>
      </c>
    </row>
    <row r="1813" spans="2:3">
      <c r="B1813" s="9" t="s">
        <v>8219</v>
      </c>
      <c r="C1813" s="9">
        <v>67</v>
      </c>
    </row>
    <row r="1814" spans="2:3">
      <c r="B1814" s="7" t="s">
        <v>8219</v>
      </c>
      <c r="C1814" s="7">
        <v>18</v>
      </c>
    </row>
    <row r="1815" spans="2:3">
      <c r="B1815" s="9" t="s">
        <v>8219</v>
      </c>
      <c r="C1815" s="9">
        <v>21</v>
      </c>
    </row>
    <row r="1816" spans="2:3">
      <c r="B1816" s="7" t="s">
        <v>8219</v>
      </c>
      <c r="C1816" s="7">
        <v>40</v>
      </c>
    </row>
    <row r="1817" spans="2:3">
      <c r="B1817" s="9" t="s">
        <v>8219</v>
      </c>
      <c r="C1817" s="9">
        <v>78</v>
      </c>
    </row>
    <row r="1818" spans="2:3">
      <c r="B1818" s="7" t="s">
        <v>8219</v>
      </c>
      <c r="C1818" s="7">
        <v>26</v>
      </c>
    </row>
    <row r="1819" spans="2:3">
      <c r="B1819" s="9" t="s">
        <v>8219</v>
      </c>
      <c r="C1819" s="9">
        <v>14</v>
      </c>
    </row>
    <row r="1820" spans="2:3">
      <c r="B1820" s="7" t="s">
        <v>8219</v>
      </c>
      <c r="C1820" s="7">
        <v>44</v>
      </c>
    </row>
    <row r="1821" spans="2:3">
      <c r="B1821" s="9" t="s">
        <v>8219</v>
      </c>
      <c r="C1821" s="9">
        <v>9</v>
      </c>
    </row>
    <row r="1822" spans="2:3">
      <c r="B1822" s="7" t="s">
        <v>8219</v>
      </c>
      <c r="C1822" s="7">
        <v>30</v>
      </c>
    </row>
    <row r="1823" spans="2:3">
      <c r="B1823" s="9" t="s">
        <v>8219</v>
      </c>
      <c r="C1823" s="9">
        <v>45</v>
      </c>
    </row>
    <row r="1824" spans="2:3">
      <c r="B1824" s="7" t="s">
        <v>8219</v>
      </c>
      <c r="C1824" s="7">
        <v>56</v>
      </c>
    </row>
    <row r="1825" spans="2:3">
      <c r="B1825" s="9" t="s">
        <v>8219</v>
      </c>
      <c r="C1825" s="9">
        <v>46</v>
      </c>
    </row>
    <row r="1826" spans="2:3">
      <c r="B1826" s="7" t="s">
        <v>8219</v>
      </c>
      <c r="C1826" s="7">
        <v>34</v>
      </c>
    </row>
    <row r="1827" spans="2:3">
      <c r="B1827" s="9" t="s">
        <v>8219</v>
      </c>
      <c r="C1827" s="9">
        <v>98</v>
      </c>
    </row>
    <row r="1828" spans="2:3">
      <c r="B1828" s="7" t="s">
        <v>8219</v>
      </c>
      <c r="C1828" s="7">
        <v>46</v>
      </c>
    </row>
    <row r="1829" spans="2:3">
      <c r="B1829" s="9" t="s">
        <v>8219</v>
      </c>
      <c r="C1829" s="9">
        <v>10</v>
      </c>
    </row>
    <row r="1830" spans="2:3">
      <c r="B1830" s="7" t="s">
        <v>8219</v>
      </c>
      <c r="C1830" s="7">
        <v>76</v>
      </c>
    </row>
    <row r="1831" spans="2:3">
      <c r="B1831" s="9" t="s">
        <v>8219</v>
      </c>
      <c r="C1831" s="9">
        <v>104</v>
      </c>
    </row>
    <row r="1832" spans="2:3">
      <c r="B1832" s="7" t="s">
        <v>8219</v>
      </c>
      <c r="C1832" s="7">
        <v>87</v>
      </c>
    </row>
    <row r="1833" spans="2:3">
      <c r="B1833" s="9" t="s">
        <v>8219</v>
      </c>
      <c r="C1833" s="9">
        <v>29</v>
      </c>
    </row>
    <row r="1834" spans="2:3">
      <c r="B1834" s="7" t="s">
        <v>8219</v>
      </c>
      <c r="C1834" s="7">
        <v>51</v>
      </c>
    </row>
    <row r="1835" spans="2:3">
      <c r="B1835" s="9" t="s">
        <v>8219</v>
      </c>
      <c r="C1835" s="9">
        <v>12</v>
      </c>
    </row>
    <row r="1836" spans="2:3">
      <c r="B1836" s="7" t="s">
        <v>8219</v>
      </c>
      <c r="C1836" s="7">
        <v>72</v>
      </c>
    </row>
    <row r="1837" spans="2:3">
      <c r="B1837" s="9" t="s">
        <v>8219</v>
      </c>
      <c r="C1837" s="9">
        <v>21</v>
      </c>
    </row>
    <row r="1838" spans="2:3">
      <c r="B1838" s="7" t="s">
        <v>8219</v>
      </c>
      <c r="C1838" s="7">
        <v>42</v>
      </c>
    </row>
    <row r="1839" spans="2:3">
      <c r="B1839" s="9" t="s">
        <v>8219</v>
      </c>
      <c r="C1839" s="9">
        <v>71</v>
      </c>
    </row>
    <row r="1840" spans="2:3">
      <c r="B1840" s="7" t="s">
        <v>8219</v>
      </c>
      <c r="C1840" s="7">
        <v>168</v>
      </c>
    </row>
    <row r="1841" spans="2:3">
      <c r="B1841" s="9" t="s">
        <v>8219</v>
      </c>
      <c r="C1841" s="9">
        <v>19</v>
      </c>
    </row>
    <row r="1842" spans="2:3">
      <c r="B1842" s="7" t="s">
        <v>8219</v>
      </c>
      <c r="C1842" s="7">
        <v>37</v>
      </c>
    </row>
    <row r="1843" spans="2:3">
      <c r="B1843" s="9" t="s">
        <v>8219</v>
      </c>
      <c r="C1843" s="9">
        <v>36</v>
      </c>
    </row>
    <row r="1844" spans="2:3">
      <c r="B1844" s="7" t="s">
        <v>8219</v>
      </c>
      <c r="C1844" s="7">
        <v>14</v>
      </c>
    </row>
    <row r="1845" spans="2:3">
      <c r="B1845" s="9" t="s">
        <v>8219</v>
      </c>
      <c r="C1845" s="9">
        <v>18</v>
      </c>
    </row>
    <row r="1846" spans="2:3">
      <c r="B1846" s="7" t="s">
        <v>8219</v>
      </c>
      <c r="C1846" s="7">
        <v>82</v>
      </c>
    </row>
    <row r="1847" spans="2:3">
      <c r="B1847" s="9" t="s">
        <v>8219</v>
      </c>
      <c r="C1847" s="9">
        <v>43</v>
      </c>
    </row>
    <row r="1848" spans="2:3">
      <c r="B1848" s="7" t="s">
        <v>8219</v>
      </c>
      <c r="C1848" s="7">
        <v>8</v>
      </c>
    </row>
    <row r="1849" spans="2:3">
      <c r="B1849" s="9" t="s">
        <v>8219</v>
      </c>
      <c r="C1849" s="9">
        <v>45</v>
      </c>
    </row>
    <row r="1850" spans="2:3">
      <c r="B1850" s="7" t="s">
        <v>8219</v>
      </c>
      <c r="C1850" s="7">
        <v>20</v>
      </c>
    </row>
    <row r="1851" spans="2:3">
      <c r="B1851" s="9" t="s">
        <v>8219</v>
      </c>
      <c r="C1851" s="9">
        <v>31</v>
      </c>
    </row>
    <row r="1852" spans="2:3">
      <c r="B1852" s="7" t="s">
        <v>8219</v>
      </c>
      <c r="C1852" s="7">
        <v>25</v>
      </c>
    </row>
    <row r="1853" spans="2:3">
      <c r="B1853" s="9" t="s">
        <v>8219</v>
      </c>
      <c r="C1853" s="9">
        <v>14</v>
      </c>
    </row>
    <row r="1854" spans="2:3">
      <c r="B1854" s="7" t="s">
        <v>8219</v>
      </c>
      <c r="C1854" s="7">
        <v>45</v>
      </c>
    </row>
    <row r="1855" spans="2:3">
      <c r="B1855" s="9" t="s">
        <v>8219</v>
      </c>
      <c r="C1855" s="9">
        <v>20</v>
      </c>
    </row>
    <row r="1856" spans="2:3">
      <c r="B1856" s="7" t="s">
        <v>8219</v>
      </c>
      <c r="C1856" s="7">
        <v>39</v>
      </c>
    </row>
    <row r="1857" spans="2:3">
      <c r="B1857" s="9" t="s">
        <v>8219</v>
      </c>
      <c r="C1857" s="9">
        <v>16</v>
      </c>
    </row>
    <row r="1858" spans="2:3">
      <c r="B1858" s="7" t="s">
        <v>8219</v>
      </c>
      <c r="C1858" s="7">
        <v>37</v>
      </c>
    </row>
    <row r="1859" spans="2:3">
      <c r="B1859" s="9" t="s">
        <v>8219</v>
      </c>
      <c r="C1859" s="9">
        <v>14</v>
      </c>
    </row>
    <row r="1860" spans="2:3">
      <c r="B1860" s="7" t="s">
        <v>8219</v>
      </c>
      <c r="C1860" s="7">
        <v>21</v>
      </c>
    </row>
    <row r="1861" spans="2:3">
      <c r="B1861" s="9" t="s">
        <v>8219</v>
      </c>
      <c r="C1861" s="9">
        <v>69</v>
      </c>
    </row>
    <row r="1862" spans="2:3">
      <c r="B1862" s="7" t="s">
        <v>8219</v>
      </c>
      <c r="C1862" s="7">
        <v>16</v>
      </c>
    </row>
    <row r="1863" spans="2:3">
      <c r="B1863" s="9" t="s">
        <v>8219</v>
      </c>
      <c r="C1863" s="9">
        <v>55</v>
      </c>
    </row>
    <row r="1864" spans="2:3">
      <c r="B1864" s="7" t="s">
        <v>8219</v>
      </c>
      <c r="C1864" s="7">
        <v>27</v>
      </c>
    </row>
    <row r="1865" spans="2:3">
      <c r="B1865" s="9" t="s">
        <v>8219</v>
      </c>
      <c r="C1865" s="9">
        <v>36</v>
      </c>
    </row>
    <row r="1866" spans="2:3">
      <c r="B1866" s="7" t="s">
        <v>8219</v>
      </c>
      <c r="C1866" s="7">
        <v>19</v>
      </c>
    </row>
    <row r="1867" spans="2:3">
      <c r="B1867" s="9" t="s">
        <v>8219</v>
      </c>
      <c r="C1867" s="9">
        <v>12</v>
      </c>
    </row>
    <row r="1868" spans="2:3">
      <c r="B1868" s="7" t="s">
        <v>8219</v>
      </c>
      <c r="C1868" s="7">
        <v>17</v>
      </c>
    </row>
    <row r="1869" spans="2:3">
      <c r="B1869" s="9" t="s">
        <v>8219</v>
      </c>
      <c r="C1869" s="9">
        <v>114</v>
      </c>
    </row>
    <row r="1870" spans="2:3">
      <c r="B1870" s="7" t="s">
        <v>8219</v>
      </c>
      <c r="C1870" s="7">
        <v>93</v>
      </c>
    </row>
    <row r="1871" spans="2:3">
      <c r="B1871" s="9" t="s">
        <v>8219</v>
      </c>
      <c r="C1871" s="9">
        <v>36</v>
      </c>
    </row>
    <row r="1872" spans="2:3">
      <c r="B1872" s="7" t="s">
        <v>8219</v>
      </c>
      <c r="C1872" s="7">
        <v>61</v>
      </c>
    </row>
    <row r="1873" spans="2:3">
      <c r="B1873" s="9" t="s">
        <v>8219</v>
      </c>
      <c r="C1873" s="9">
        <v>47</v>
      </c>
    </row>
    <row r="1874" spans="2:3">
      <c r="B1874" s="7" t="s">
        <v>8219</v>
      </c>
      <c r="C1874" s="7">
        <v>17</v>
      </c>
    </row>
    <row r="1875" spans="2:3">
      <c r="B1875" s="9" t="s">
        <v>8219</v>
      </c>
      <c r="C1875" s="9">
        <v>63</v>
      </c>
    </row>
    <row r="1876" spans="2:3">
      <c r="B1876" s="7" t="s">
        <v>8219</v>
      </c>
      <c r="C1876" s="7">
        <v>9</v>
      </c>
    </row>
    <row r="1877" spans="2:3">
      <c r="B1877" s="9" t="s">
        <v>8219</v>
      </c>
      <c r="C1877" s="9">
        <v>30</v>
      </c>
    </row>
    <row r="1878" spans="2:3">
      <c r="B1878" s="7" t="s">
        <v>8219</v>
      </c>
      <c r="C1878" s="7">
        <v>23</v>
      </c>
    </row>
    <row r="1879" spans="2:3">
      <c r="B1879" s="9" t="s">
        <v>8219</v>
      </c>
      <c r="C1879" s="9">
        <v>33</v>
      </c>
    </row>
    <row r="1880" spans="2:3">
      <c r="B1880" s="7" t="s">
        <v>8219</v>
      </c>
      <c r="C1880" s="7">
        <v>39</v>
      </c>
    </row>
    <row r="1881" spans="2:3">
      <c r="B1881" s="9" t="s">
        <v>8219</v>
      </c>
      <c r="C1881" s="9">
        <v>17</v>
      </c>
    </row>
    <row r="1882" spans="2:3">
      <c r="B1882" s="7" t="s">
        <v>8219</v>
      </c>
      <c r="C1882" s="7">
        <v>6</v>
      </c>
    </row>
    <row r="1883" spans="2:3">
      <c r="B1883" s="9" t="s">
        <v>8219</v>
      </c>
      <c r="C1883" s="9">
        <v>39</v>
      </c>
    </row>
    <row r="1884" spans="2:3">
      <c r="B1884" s="7" t="s">
        <v>8219</v>
      </c>
      <c r="C1884" s="7">
        <v>57</v>
      </c>
    </row>
    <row r="1885" spans="2:3">
      <c r="B1885" s="9" t="s">
        <v>8219</v>
      </c>
      <c r="C1885" s="9">
        <v>56</v>
      </c>
    </row>
    <row r="1886" spans="2:3">
      <c r="B1886" s="7" t="s">
        <v>8219</v>
      </c>
      <c r="C1886" s="7">
        <v>13</v>
      </c>
    </row>
    <row r="1887" spans="2:3">
      <c r="B1887" s="9" t="s">
        <v>8219</v>
      </c>
      <c r="C1887" s="9">
        <v>95</v>
      </c>
    </row>
    <row r="1888" spans="2:3">
      <c r="B1888" s="7" t="s">
        <v>8219</v>
      </c>
      <c r="C1888" s="7">
        <v>80</v>
      </c>
    </row>
    <row r="1889" spans="2:3">
      <c r="B1889" s="9" t="s">
        <v>8219</v>
      </c>
      <c r="C1889" s="9">
        <v>133</v>
      </c>
    </row>
    <row r="1890" spans="2:3">
      <c r="B1890" s="7" t="s">
        <v>8219</v>
      </c>
      <c r="C1890" s="7">
        <v>44</v>
      </c>
    </row>
    <row r="1891" spans="2:3">
      <c r="B1891" s="9" t="s">
        <v>8219</v>
      </c>
      <c r="C1891" s="9">
        <v>30</v>
      </c>
    </row>
    <row r="1892" spans="2:3">
      <c r="B1892" s="7" t="s">
        <v>8219</v>
      </c>
      <c r="C1892" s="7">
        <v>56</v>
      </c>
    </row>
    <row r="1893" spans="2:3">
      <c r="B1893" s="9" t="s">
        <v>8219</v>
      </c>
      <c r="C1893" s="9">
        <v>66</v>
      </c>
    </row>
    <row r="1894" spans="2:3">
      <c r="B1894" s="7" t="s">
        <v>8219</v>
      </c>
      <c r="C1894" s="7">
        <v>29</v>
      </c>
    </row>
    <row r="1895" spans="2:3">
      <c r="B1895" s="9" t="s">
        <v>8219</v>
      </c>
      <c r="C1895" s="9">
        <v>72</v>
      </c>
    </row>
    <row r="1896" spans="2:3">
      <c r="B1896" s="7" t="s">
        <v>8219</v>
      </c>
      <c r="C1896" s="7">
        <v>27</v>
      </c>
    </row>
    <row r="1897" spans="2:3">
      <c r="B1897" s="9" t="s">
        <v>8219</v>
      </c>
      <c r="C1897" s="9">
        <v>10</v>
      </c>
    </row>
    <row r="1898" spans="2:3">
      <c r="B1898" s="7" t="s">
        <v>8219</v>
      </c>
      <c r="C1898" s="7">
        <v>35</v>
      </c>
    </row>
    <row r="1899" spans="2:3">
      <c r="B1899" s="9" t="s">
        <v>8219</v>
      </c>
      <c r="C1899" s="9">
        <v>29</v>
      </c>
    </row>
    <row r="1900" spans="2:3">
      <c r="B1900" s="7" t="s">
        <v>8219</v>
      </c>
      <c r="C1900" s="7">
        <v>13</v>
      </c>
    </row>
    <row r="1901" spans="2:3">
      <c r="B1901" s="9" t="s">
        <v>8219</v>
      </c>
      <c r="C1901" s="9">
        <v>72</v>
      </c>
    </row>
    <row r="1902" spans="2:3">
      <c r="B1902" s="7" t="s">
        <v>8219</v>
      </c>
      <c r="C1902" s="7">
        <v>78</v>
      </c>
    </row>
    <row r="1903" spans="2:3">
      <c r="B1903" s="9" t="s">
        <v>8219</v>
      </c>
      <c r="C1903" s="9">
        <v>49</v>
      </c>
    </row>
    <row r="1904" spans="2:3">
      <c r="B1904" s="7" t="s">
        <v>8219</v>
      </c>
      <c r="C1904" s="7">
        <v>42</v>
      </c>
    </row>
    <row r="1905" spans="2:3">
      <c r="B1905" s="9" t="s">
        <v>8219</v>
      </c>
      <c r="C1905" s="9">
        <v>35</v>
      </c>
    </row>
    <row r="1906" spans="2:3">
      <c r="B1906" s="7" t="s">
        <v>8219</v>
      </c>
      <c r="C1906" s="7">
        <v>42</v>
      </c>
    </row>
    <row r="1907" spans="2:3">
      <c r="B1907" s="9" t="s">
        <v>8219</v>
      </c>
      <c r="C1907" s="9">
        <v>42</v>
      </c>
    </row>
    <row r="1908" spans="2:3">
      <c r="B1908" s="7" t="s">
        <v>8219</v>
      </c>
      <c r="C1908" s="7">
        <v>31</v>
      </c>
    </row>
    <row r="1909" spans="2:3">
      <c r="B1909" s="9" t="s">
        <v>8219</v>
      </c>
      <c r="C1909" s="9">
        <v>38</v>
      </c>
    </row>
    <row r="1910" spans="2:3">
      <c r="B1910" s="7" t="s">
        <v>8219</v>
      </c>
      <c r="C1910" s="7">
        <v>8</v>
      </c>
    </row>
    <row r="1911" spans="2:3">
      <c r="B1911" s="9" t="s">
        <v>8219</v>
      </c>
      <c r="C1911" s="9">
        <v>39</v>
      </c>
    </row>
    <row r="1912" spans="2:3">
      <c r="B1912" s="7" t="s">
        <v>8219</v>
      </c>
      <c r="C1912" s="7">
        <v>29</v>
      </c>
    </row>
    <row r="1913" spans="2:3">
      <c r="B1913" s="9" t="s">
        <v>8219</v>
      </c>
      <c r="C1913" s="9">
        <v>72</v>
      </c>
    </row>
    <row r="1914" spans="2:3">
      <c r="B1914" s="7" t="s">
        <v>8219</v>
      </c>
      <c r="C1914" s="7">
        <v>15</v>
      </c>
    </row>
    <row r="1915" spans="2:3">
      <c r="B1915" s="9" t="s">
        <v>8219</v>
      </c>
      <c r="C1915" s="9">
        <v>33</v>
      </c>
    </row>
    <row r="1916" spans="2:3">
      <c r="B1916" s="7" t="s">
        <v>8219</v>
      </c>
      <c r="C1916" s="7">
        <v>15</v>
      </c>
    </row>
    <row r="1917" spans="2:3">
      <c r="B1917" s="9" t="s">
        <v>8219</v>
      </c>
      <c r="C1917" s="9">
        <v>19</v>
      </c>
    </row>
    <row r="1918" spans="2:3">
      <c r="B1918" s="7" t="s">
        <v>8219</v>
      </c>
      <c r="C1918" s="7">
        <v>17</v>
      </c>
    </row>
    <row r="1919" spans="2:3">
      <c r="B1919" s="9" t="s">
        <v>8219</v>
      </c>
      <c r="C1919" s="9">
        <v>44</v>
      </c>
    </row>
    <row r="1920" spans="2:3">
      <c r="B1920" s="7" t="s">
        <v>8219</v>
      </c>
      <c r="C1920" s="7">
        <v>10</v>
      </c>
    </row>
    <row r="1921" spans="2:3">
      <c r="B1921" s="9" t="s">
        <v>8219</v>
      </c>
      <c r="C1921" s="9">
        <v>46</v>
      </c>
    </row>
    <row r="1922" spans="2:3">
      <c r="B1922" s="7" t="s">
        <v>8219</v>
      </c>
      <c r="C1922" s="7">
        <v>11</v>
      </c>
    </row>
    <row r="1923" spans="2:3">
      <c r="B1923" s="9" t="s">
        <v>8219</v>
      </c>
      <c r="C1923" s="9">
        <v>13</v>
      </c>
    </row>
    <row r="1924" spans="2:3">
      <c r="B1924" s="7" t="s">
        <v>8219</v>
      </c>
      <c r="C1924" s="7">
        <v>33</v>
      </c>
    </row>
    <row r="1925" spans="2:3">
      <c r="B1925" s="9" t="s">
        <v>8219</v>
      </c>
      <c r="C1925" s="9">
        <v>28</v>
      </c>
    </row>
    <row r="1926" spans="2:3">
      <c r="B1926" s="7" t="s">
        <v>8219</v>
      </c>
      <c r="C1926" s="7">
        <v>21</v>
      </c>
    </row>
    <row r="1927" spans="2:3">
      <c r="B1927" s="9" t="s">
        <v>8219</v>
      </c>
      <c r="C1927" s="9">
        <v>13</v>
      </c>
    </row>
    <row r="1928" spans="2:3">
      <c r="B1928" s="7" t="s">
        <v>8219</v>
      </c>
      <c r="C1928" s="7">
        <v>34</v>
      </c>
    </row>
    <row r="1929" spans="2:3">
      <c r="B1929" s="9" t="s">
        <v>8219</v>
      </c>
      <c r="C1929" s="9">
        <v>80</v>
      </c>
    </row>
    <row r="1930" spans="2:3">
      <c r="B1930" s="7" t="s">
        <v>8219</v>
      </c>
      <c r="C1930" s="7">
        <v>74</v>
      </c>
    </row>
    <row r="1931" spans="2:3">
      <c r="B1931" s="9" t="s">
        <v>8219</v>
      </c>
      <c r="C1931" s="9">
        <v>7</v>
      </c>
    </row>
    <row r="1932" spans="2:3">
      <c r="B1932" s="7" t="s">
        <v>8219</v>
      </c>
      <c r="C1932" s="7">
        <v>34</v>
      </c>
    </row>
    <row r="1933" spans="2:3">
      <c r="B1933" s="9" t="s">
        <v>8219</v>
      </c>
      <c r="C1933" s="9">
        <v>86</v>
      </c>
    </row>
    <row r="1934" spans="2:3">
      <c r="B1934" s="7" t="s">
        <v>8219</v>
      </c>
      <c r="C1934" s="7">
        <v>37</v>
      </c>
    </row>
    <row r="1935" spans="2:3">
      <c r="B1935" s="9" t="s">
        <v>8219</v>
      </c>
      <c r="C1935" s="9">
        <v>18</v>
      </c>
    </row>
    <row r="1936" spans="2:3">
      <c r="B1936" s="7" t="s">
        <v>8219</v>
      </c>
      <c r="C1936" s="7">
        <v>22</v>
      </c>
    </row>
    <row r="1937" spans="2:3">
      <c r="B1937" s="9" t="s">
        <v>8219</v>
      </c>
      <c r="C1937" s="9">
        <v>26</v>
      </c>
    </row>
    <row r="1938" spans="2:3">
      <c r="B1938" s="7" t="s">
        <v>8219</v>
      </c>
      <c r="C1938" s="7">
        <v>27</v>
      </c>
    </row>
    <row r="1939" spans="2:3">
      <c r="B1939" s="9" t="s">
        <v>8219</v>
      </c>
      <c r="C1939" s="9">
        <v>8</v>
      </c>
    </row>
    <row r="1940" spans="2:3">
      <c r="B1940" s="7" t="s">
        <v>8219</v>
      </c>
      <c r="C1940" s="7">
        <v>204</v>
      </c>
    </row>
    <row r="1941" spans="2:3">
      <c r="B1941" s="9" t="s">
        <v>8219</v>
      </c>
      <c r="C1941" s="9">
        <v>46</v>
      </c>
    </row>
    <row r="1942" spans="2:3">
      <c r="B1942" s="7" t="s">
        <v>8219</v>
      </c>
      <c r="C1942" s="7">
        <v>17</v>
      </c>
    </row>
    <row r="1943" spans="2:3">
      <c r="B1943" s="9" t="s">
        <v>8219</v>
      </c>
      <c r="C1943" s="9">
        <v>28</v>
      </c>
    </row>
    <row r="1944" spans="2:3">
      <c r="B1944" s="7" t="s">
        <v>8219</v>
      </c>
      <c r="C1944" s="7">
        <v>83</v>
      </c>
    </row>
    <row r="1945" spans="2:3">
      <c r="B1945" s="9" t="s">
        <v>8219</v>
      </c>
      <c r="C1945" s="9">
        <v>13</v>
      </c>
    </row>
    <row r="1946" spans="2:3">
      <c r="B1946" s="7" t="s">
        <v>8219</v>
      </c>
      <c r="C1946" s="7">
        <v>8</v>
      </c>
    </row>
    <row r="1947" spans="2:3">
      <c r="B1947" s="9" t="s">
        <v>8219</v>
      </c>
      <c r="C1947" s="9">
        <v>32</v>
      </c>
    </row>
    <row r="1948" spans="2:3">
      <c r="B1948" s="7" t="s">
        <v>8219</v>
      </c>
      <c r="C1948" s="7">
        <v>85</v>
      </c>
    </row>
    <row r="1949" spans="2:3">
      <c r="B1949" s="9" t="s">
        <v>8219</v>
      </c>
      <c r="C1949" s="9">
        <v>29</v>
      </c>
    </row>
    <row r="1950" spans="2:3">
      <c r="B1950" s="7" t="s">
        <v>8219</v>
      </c>
      <c r="C1950" s="7">
        <v>24</v>
      </c>
    </row>
    <row r="1951" spans="2:3">
      <c r="B1951" s="9" t="s">
        <v>8219</v>
      </c>
      <c r="C1951" s="9">
        <v>8</v>
      </c>
    </row>
    <row r="1952" spans="2:3">
      <c r="B1952" s="7" t="s">
        <v>8219</v>
      </c>
      <c r="C1952" s="7">
        <v>19</v>
      </c>
    </row>
    <row r="1953" spans="2:3">
      <c r="B1953" s="9" t="s">
        <v>8219</v>
      </c>
      <c r="C1953" s="9">
        <v>336</v>
      </c>
    </row>
    <row r="1954" spans="2:3">
      <c r="B1954" s="7" t="s">
        <v>8219</v>
      </c>
      <c r="C1954" s="7">
        <v>13</v>
      </c>
    </row>
    <row r="1955" spans="2:3">
      <c r="B1955" s="9" t="s">
        <v>8219</v>
      </c>
      <c r="C1955" s="9">
        <v>42</v>
      </c>
    </row>
    <row r="1956" spans="2:3">
      <c r="B1956" s="7" t="s">
        <v>8219</v>
      </c>
      <c r="C1956" s="7">
        <v>64</v>
      </c>
    </row>
    <row r="1957" spans="2:3">
      <c r="B1957" s="9" t="s">
        <v>8219</v>
      </c>
      <c r="C1957" s="9">
        <v>25</v>
      </c>
    </row>
    <row r="1958" spans="2:3">
      <c r="B1958" s="7" t="s">
        <v>8219</v>
      </c>
      <c r="C1958" s="7">
        <v>20</v>
      </c>
    </row>
    <row r="1959" spans="2:3">
      <c r="B1959" s="9" t="s">
        <v>8219</v>
      </c>
      <c r="C1959" s="9">
        <v>104</v>
      </c>
    </row>
    <row r="1960" spans="2:3">
      <c r="B1960" s="7" t="s">
        <v>8219</v>
      </c>
      <c r="C1960" s="7">
        <v>53</v>
      </c>
    </row>
    <row r="1961" spans="2:3">
      <c r="B1961" s="9" t="s">
        <v>8219</v>
      </c>
      <c r="C1961" s="9">
        <v>14</v>
      </c>
    </row>
    <row r="1962" spans="2:3">
      <c r="B1962" s="7" t="s">
        <v>8219</v>
      </c>
      <c r="C1962" s="7">
        <v>20</v>
      </c>
    </row>
    <row r="1963" spans="2:3">
      <c r="B1963" s="9" t="s">
        <v>8219</v>
      </c>
      <c r="C1963" s="9">
        <v>558</v>
      </c>
    </row>
    <row r="1964" spans="2:3">
      <c r="B1964" s="7" t="s">
        <v>8219</v>
      </c>
      <c r="C1964" s="7">
        <v>22</v>
      </c>
    </row>
    <row r="1965" spans="2:3">
      <c r="B1965" s="9" t="s">
        <v>8219</v>
      </c>
      <c r="C1965" s="9">
        <v>24</v>
      </c>
    </row>
    <row r="1966" spans="2:3">
      <c r="B1966" s="7" t="s">
        <v>8219</v>
      </c>
      <c r="C1966" s="7">
        <v>74</v>
      </c>
    </row>
    <row r="1967" spans="2:3">
      <c r="B1967" s="9" t="s">
        <v>8219</v>
      </c>
      <c r="C1967" s="9">
        <v>54</v>
      </c>
    </row>
    <row r="1968" spans="2:3">
      <c r="B1968" s="7" t="s">
        <v>8219</v>
      </c>
      <c r="C1968" s="7">
        <v>31</v>
      </c>
    </row>
    <row r="1969" spans="2:3">
      <c r="B1969" s="9" t="s">
        <v>8219</v>
      </c>
      <c r="C1969" s="9">
        <v>25</v>
      </c>
    </row>
    <row r="1970" spans="2:3">
      <c r="B1970" s="7" t="s">
        <v>8219</v>
      </c>
      <c r="C1970" s="7">
        <v>17</v>
      </c>
    </row>
    <row r="1971" spans="2:3">
      <c r="B1971" s="9" t="s">
        <v>8219</v>
      </c>
      <c r="C1971" s="9">
        <v>12</v>
      </c>
    </row>
    <row r="1972" spans="2:3">
      <c r="B1972" s="7" t="s">
        <v>8219</v>
      </c>
      <c r="C1972" s="7">
        <v>38</v>
      </c>
    </row>
    <row r="1973" spans="2:3">
      <c r="B1973" s="9" t="s">
        <v>8219</v>
      </c>
      <c r="C1973" s="9">
        <v>41</v>
      </c>
    </row>
    <row r="1974" spans="2:3">
      <c r="B1974" s="7" t="s">
        <v>8219</v>
      </c>
      <c r="C1974" s="7">
        <v>19</v>
      </c>
    </row>
    <row r="1975" spans="2:3">
      <c r="B1975" s="9" t="s">
        <v>8219</v>
      </c>
      <c r="C1975" s="9">
        <v>41</v>
      </c>
    </row>
    <row r="1976" spans="2:3">
      <c r="B1976" s="7" t="s">
        <v>8219</v>
      </c>
      <c r="C1976" s="7">
        <v>26</v>
      </c>
    </row>
    <row r="1977" spans="2:3">
      <c r="B1977" s="9" t="s">
        <v>8219</v>
      </c>
      <c r="C1977" s="9">
        <v>25</v>
      </c>
    </row>
    <row r="1978" spans="2:3">
      <c r="B1978" s="7" t="s">
        <v>8219</v>
      </c>
      <c r="C1978" s="7">
        <v>9</v>
      </c>
    </row>
    <row r="1979" spans="2:3">
      <c r="B1979" s="9" t="s">
        <v>8219</v>
      </c>
      <c r="C1979" s="9">
        <v>78</v>
      </c>
    </row>
    <row r="1980" spans="2:3">
      <c r="B1980" s="7" t="s">
        <v>8219</v>
      </c>
      <c r="C1980" s="7">
        <v>45</v>
      </c>
    </row>
    <row r="1981" spans="2:3">
      <c r="B1981" s="9" t="s">
        <v>8219</v>
      </c>
      <c r="C1981" s="9">
        <v>102</v>
      </c>
    </row>
    <row r="1982" spans="2:3">
      <c r="B1982" s="7" t="s">
        <v>8219</v>
      </c>
      <c r="C1982" s="7">
        <v>5</v>
      </c>
    </row>
    <row r="1983" spans="2:3">
      <c r="B1983" s="9" t="s">
        <v>8219</v>
      </c>
      <c r="C1983" s="9">
        <v>27</v>
      </c>
    </row>
    <row r="1984" spans="2:3">
      <c r="B1984" s="7" t="s">
        <v>8219</v>
      </c>
      <c r="C1984" s="7">
        <v>37</v>
      </c>
    </row>
    <row r="1985" spans="2:3">
      <c r="B1985" s="9" t="s">
        <v>8219</v>
      </c>
      <c r="C1985" s="9">
        <v>14</v>
      </c>
    </row>
    <row r="1986" spans="2:3">
      <c r="B1986" s="7" t="s">
        <v>8219</v>
      </c>
      <c r="C1986" s="7">
        <v>27</v>
      </c>
    </row>
    <row r="1987" spans="2:3">
      <c r="B1987" s="9" t="s">
        <v>8219</v>
      </c>
      <c r="C1987" s="9">
        <v>45</v>
      </c>
    </row>
    <row r="1988" spans="2:3">
      <c r="B1988" s="7" t="s">
        <v>8219</v>
      </c>
      <c r="C1988" s="7">
        <v>49</v>
      </c>
    </row>
    <row r="1989" spans="2:3">
      <c r="B1989" s="9" t="s">
        <v>8219</v>
      </c>
      <c r="C1989" s="9">
        <v>24</v>
      </c>
    </row>
    <row r="1990" spans="2:3">
      <c r="B1990" s="7" t="s">
        <v>8219</v>
      </c>
      <c r="C1990" s="7">
        <v>112</v>
      </c>
    </row>
    <row r="1991" spans="2:3">
      <c r="B1991" s="9" t="s">
        <v>8219</v>
      </c>
      <c r="C1991" s="9">
        <v>23</v>
      </c>
    </row>
    <row r="1992" spans="2:3">
      <c r="B1992" s="7" t="s">
        <v>8219</v>
      </c>
      <c r="C1992" s="7">
        <v>54</v>
      </c>
    </row>
    <row r="1993" spans="2:3">
      <c r="B1993" s="9" t="s">
        <v>8219</v>
      </c>
      <c r="C1993" s="9">
        <v>28</v>
      </c>
    </row>
    <row r="1994" spans="2:3">
      <c r="B1994" s="7" t="s">
        <v>8219</v>
      </c>
      <c r="C1994" s="7">
        <v>11</v>
      </c>
    </row>
    <row r="1995" spans="2:3">
      <c r="B1995" s="9" t="s">
        <v>8219</v>
      </c>
      <c r="C1995" s="9">
        <v>62</v>
      </c>
    </row>
    <row r="1996" spans="2:3">
      <c r="B1996" s="7" t="s">
        <v>8219</v>
      </c>
      <c r="C1996" s="7">
        <v>73</v>
      </c>
    </row>
    <row r="1997" spans="2:3">
      <c r="B1997" s="9" t="s">
        <v>8219</v>
      </c>
      <c r="C1997" s="9">
        <v>18</v>
      </c>
    </row>
    <row r="1998" spans="2:3">
      <c r="B1998" s="7" t="s">
        <v>8219</v>
      </c>
      <c r="C1998" s="7">
        <v>35</v>
      </c>
    </row>
    <row r="1999" spans="2:3">
      <c r="B1999" s="9" t="s">
        <v>8219</v>
      </c>
      <c r="C1999" s="9">
        <v>43</v>
      </c>
    </row>
    <row r="2000" spans="2:3">
      <c r="B2000" s="7" t="s">
        <v>8219</v>
      </c>
      <c r="C2000" s="7">
        <v>36</v>
      </c>
    </row>
    <row r="2001" spans="2:3">
      <c r="B2001" s="9" t="s">
        <v>8219</v>
      </c>
      <c r="C2001" s="9">
        <v>62</v>
      </c>
    </row>
    <row r="2002" spans="2:3">
      <c r="B2002" s="7" t="s">
        <v>8219</v>
      </c>
      <c r="C2002" s="7">
        <v>15</v>
      </c>
    </row>
    <row r="2003" spans="2:3">
      <c r="B2003" s="9" t="s">
        <v>8219</v>
      </c>
      <c r="C2003" s="9">
        <v>33</v>
      </c>
    </row>
    <row r="2004" spans="2:3">
      <c r="B2004" s="7" t="s">
        <v>8219</v>
      </c>
      <c r="C2004" s="7">
        <v>27</v>
      </c>
    </row>
    <row r="2005" spans="2:3">
      <c r="B2005" s="9" t="s">
        <v>8219</v>
      </c>
      <c r="C2005" s="9">
        <v>17</v>
      </c>
    </row>
    <row r="2006" spans="2:3">
      <c r="B2006" s="7" t="s">
        <v>8219</v>
      </c>
      <c r="C2006" s="7">
        <v>4</v>
      </c>
    </row>
    <row r="2007" spans="2:3">
      <c r="B2007" s="9" t="s">
        <v>8219</v>
      </c>
      <c r="C2007" s="9">
        <v>53</v>
      </c>
    </row>
    <row r="2008" spans="2:3">
      <c r="B2008" s="7" t="s">
        <v>8219</v>
      </c>
      <c r="C2008" s="7">
        <v>49</v>
      </c>
    </row>
    <row r="2009" spans="2:3">
      <c r="B2009" s="9" t="s">
        <v>8219</v>
      </c>
      <c r="C2009" s="9">
        <v>57</v>
      </c>
    </row>
    <row r="2010" spans="2:3">
      <c r="B2010" s="7" t="s">
        <v>8219</v>
      </c>
      <c r="C2010" s="7">
        <v>69</v>
      </c>
    </row>
    <row r="2011" spans="2:3">
      <c r="B2011" s="9" t="s">
        <v>8219</v>
      </c>
      <c r="C2011" s="9">
        <v>15</v>
      </c>
    </row>
    <row r="2012" spans="2:3">
      <c r="B2012" s="7" t="s">
        <v>8219</v>
      </c>
      <c r="C2012" s="7">
        <v>64</v>
      </c>
    </row>
    <row r="2013" spans="2:3">
      <c r="B2013" s="9" t="s">
        <v>8219</v>
      </c>
      <c r="C2013" s="9">
        <v>20</v>
      </c>
    </row>
    <row r="2014" spans="2:3">
      <c r="B2014" s="7" t="s">
        <v>8219</v>
      </c>
      <c r="C2014" s="7">
        <v>27</v>
      </c>
    </row>
    <row r="2015" spans="2:3">
      <c r="B2015" s="9" t="s">
        <v>8219</v>
      </c>
      <c r="C2015" s="9">
        <v>21</v>
      </c>
    </row>
    <row r="2016" spans="2:3">
      <c r="B2016" s="7" t="s">
        <v>8219</v>
      </c>
      <c r="C2016" s="7">
        <v>31</v>
      </c>
    </row>
    <row r="2017" spans="2:3">
      <c r="B2017" s="9" t="s">
        <v>8219</v>
      </c>
      <c r="C2017" s="9">
        <v>51</v>
      </c>
    </row>
    <row r="2018" spans="2:3">
      <c r="B2018" s="7" t="s">
        <v>8219</v>
      </c>
      <c r="C2018" s="7">
        <v>57</v>
      </c>
    </row>
    <row r="2019" spans="2:3">
      <c r="B2019" s="9" t="s">
        <v>8219</v>
      </c>
      <c r="C2019" s="9">
        <v>20</v>
      </c>
    </row>
    <row r="2020" spans="2:3">
      <c r="B2020" s="7" t="s">
        <v>8219</v>
      </c>
      <c r="C2020" s="7">
        <v>71</v>
      </c>
    </row>
    <row r="2021" spans="2:3">
      <c r="B2021" s="9" t="s">
        <v>8219</v>
      </c>
      <c r="C2021" s="9">
        <v>72</v>
      </c>
    </row>
    <row r="2022" spans="2:3">
      <c r="B2022" s="7" t="s">
        <v>8219</v>
      </c>
      <c r="C2022" s="7">
        <v>45</v>
      </c>
    </row>
    <row r="2023" spans="2:3">
      <c r="B2023" s="9" t="s">
        <v>8219</v>
      </c>
      <c r="C2023" s="9">
        <v>51</v>
      </c>
    </row>
    <row r="2024" spans="2:3">
      <c r="B2024" s="7" t="s">
        <v>8219</v>
      </c>
      <c r="C2024" s="7">
        <v>56</v>
      </c>
    </row>
    <row r="2025" spans="2:3">
      <c r="B2025" s="9" t="s">
        <v>8219</v>
      </c>
      <c r="C2025" s="9">
        <v>17</v>
      </c>
    </row>
    <row r="2026" spans="2:3">
      <c r="B2026" s="7" t="s">
        <v>8219</v>
      </c>
      <c r="C2026" s="7">
        <v>197</v>
      </c>
    </row>
    <row r="2027" spans="2:3">
      <c r="B2027" s="9" t="s">
        <v>8219</v>
      </c>
      <c r="C2027" s="9">
        <v>70</v>
      </c>
    </row>
    <row r="2028" spans="2:3">
      <c r="B2028" s="7" t="s">
        <v>8219</v>
      </c>
      <c r="C2028" s="7">
        <v>21</v>
      </c>
    </row>
    <row r="2029" spans="2:3">
      <c r="B2029" s="9" t="s">
        <v>8219</v>
      </c>
      <c r="C2029" s="9">
        <v>34</v>
      </c>
    </row>
    <row r="2030" spans="2:3">
      <c r="B2030" s="7" t="s">
        <v>8219</v>
      </c>
      <c r="C2030" s="7">
        <v>39</v>
      </c>
    </row>
    <row r="2031" spans="2:3">
      <c r="B2031" s="9" t="s">
        <v>8219</v>
      </c>
      <c r="C2031" s="9">
        <v>78</v>
      </c>
    </row>
    <row r="2032" spans="2:3">
      <c r="B2032" s="7" t="s">
        <v>8219</v>
      </c>
      <c r="C2032" s="7">
        <v>48</v>
      </c>
    </row>
    <row r="2033" spans="2:3">
      <c r="B2033" s="9" t="s">
        <v>8219</v>
      </c>
      <c r="C2033" s="9">
        <v>29</v>
      </c>
    </row>
    <row r="2034" spans="2:3">
      <c r="B2034" s="7" t="s">
        <v>8219</v>
      </c>
      <c r="C2034" s="7">
        <v>73</v>
      </c>
    </row>
    <row r="2035" spans="2:3">
      <c r="B2035" s="9" t="s">
        <v>8219</v>
      </c>
      <c r="C2035" s="9">
        <v>8</v>
      </c>
    </row>
    <row r="2036" spans="2:3">
      <c r="B2036" s="7" t="s">
        <v>8219</v>
      </c>
      <c r="C2036" s="7">
        <v>17</v>
      </c>
    </row>
    <row r="2037" spans="2:3">
      <c r="B2037" s="9" t="s">
        <v>8219</v>
      </c>
      <c r="C2037" s="9">
        <v>9</v>
      </c>
    </row>
    <row r="2038" spans="2:3">
      <c r="B2038" s="7" t="s">
        <v>8219</v>
      </c>
      <c r="C2038" s="7">
        <v>17</v>
      </c>
    </row>
    <row r="2039" spans="2:3">
      <c r="B2039" s="9" t="s">
        <v>8219</v>
      </c>
      <c r="C2039" s="9">
        <v>33</v>
      </c>
    </row>
    <row r="2040" spans="2:3">
      <c r="B2040" s="7" t="s">
        <v>8219</v>
      </c>
      <c r="C2040" s="7">
        <v>38</v>
      </c>
    </row>
    <row r="2041" spans="2:3">
      <c r="B2041" s="9" t="s">
        <v>8219</v>
      </c>
      <c r="C2041" s="9">
        <v>79</v>
      </c>
    </row>
    <row r="2042" spans="2:3">
      <c r="B2042" s="7" t="s">
        <v>8219</v>
      </c>
      <c r="C2042" s="7">
        <v>46</v>
      </c>
    </row>
    <row r="2043" spans="2:3">
      <c r="B2043" s="9" t="s">
        <v>8219</v>
      </c>
      <c r="C2043" s="9">
        <v>20</v>
      </c>
    </row>
    <row r="2044" spans="2:3">
      <c r="B2044" s="7" t="s">
        <v>8219</v>
      </c>
      <c r="C2044" s="7">
        <v>20</v>
      </c>
    </row>
    <row r="2045" spans="2:3">
      <c r="B2045" s="9" t="s">
        <v>8219</v>
      </c>
      <c r="C2045" s="9">
        <v>13</v>
      </c>
    </row>
    <row r="2046" spans="2:3">
      <c r="B2046" s="7" t="s">
        <v>8219</v>
      </c>
      <c r="C2046" s="7">
        <v>22</v>
      </c>
    </row>
    <row r="2047" spans="2:3">
      <c r="B2047" s="9" t="s">
        <v>8219</v>
      </c>
      <c r="C2047" s="9">
        <v>36</v>
      </c>
    </row>
    <row r="2048" spans="2:3">
      <c r="B2048" s="7" t="s">
        <v>8219</v>
      </c>
      <c r="C2048" s="7">
        <v>40</v>
      </c>
    </row>
    <row r="2049" spans="2:3">
      <c r="B2049" s="9" t="s">
        <v>8219</v>
      </c>
      <c r="C2049" s="9">
        <v>9</v>
      </c>
    </row>
    <row r="2050" spans="2:3">
      <c r="B2050" s="7" t="s">
        <v>8219</v>
      </c>
      <c r="C2050" s="7">
        <v>19</v>
      </c>
    </row>
    <row r="2051" spans="2:3">
      <c r="B2051" s="9" t="s">
        <v>8219</v>
      </c>
      <c r="C2051" s="9">
        <v>14</v>
      </c>
    </row>
    <row r="2052" spans="2:3">
      <c r="B2052" s="7" t="s">
        <v>8219</v>
      </c>
      <c r="C2052" s="7">
        <v>38</v>
      </c>
    </row>
    <row r="2053" spans="2:3">
      <c r="B2053" s="9" t="s">
        <v>8219</v>
      </c>
      <c r="C2053" s="9">
        <v>58</v>
      </c>
    </row>
    <row r="2054" spans="2:3">
      <c r="B2054" s="7" t="s">
        <v>8219</v>
      </c>
      <c r="C2054" s="7">
        <v>28</v>
      </c>
    </row>
    <row r="2055" spans="2:3">
      <c r="B2055" s="9" t="s">
        <v>8219</v>
      </c>
      <c r="C2055" s="9">
        <v>17</v>
      </c>
    </row>
    <row r="2056" spans="2:3">
      <c r="B2056" s="7" t="s">
        <v>8219</v>
      </c>
      <c r="C2056" s="7">
        <v>12</v>
      </c>
    </row>
    <row r="2057" spans="2:3">
      <c r="B2057" s="9" t="s">
        <v>8219</v>
      </c>
      <c r="C2057" s="9">
        <v>40</v>
      </c>
    </row>
    <row r="2058" spans="2:3">
      <c r="B2058" s="7" t="s">
        <v>8219</v>
      </c>
      <c r="C2058" s="7">
        <v>57</v>
      </c>
    </row>
    <row r="2059" spans="2:3">
      <c r="B2059" s="9" t="s">
        <v>8219</v>
      </c>
      <c r="C2059" s="9">
        <v>114</v>
      </c>
    </row>
    <row r="2060" spans="2:3">
      <c r="B2060" s="7" t="s">
        <v>8219</v>
      </c>
      <c r="C2060" s="7">
        <v>31</v>
      </c>
    </row>
    <row r="2061" spans="2:3">
      <c r="B2061" s="9" t="s">
        <v>8219</v>
      </c>
      <c r="C2061" s="9">
        <v>3</v>
      </c>
    </row>
    <row r="2062" spans="2:3">
      <c r="B2062" s="7" t="s">
        <v>8219</v>
      </c>
      <c r="C2062" s="7">
        <v>16</v>
      </c>
    </row>
    <row r="2063" spans="2:3">
      <c r="B2063" s="9" t="s">
        <v>8219</v>
      </c>
      <c r="C2063" s="9">
        <v>199</v>
      </c>
    </row>
    <row r="2064" spans="2:3">
      <c r="B2064" s="7" t="s">
        <v>8219</v>
      </c>
      <c r="C2064" s="7">
        <v>31</v>
      </c>
    </row>
    <row r="2065" spans="2:3">
      <c r="B2065" s="9" t="s">
        <v>8219</v>
      </c>
      <c r="C2065" s="9">
        <v>30</v>
      </c>
    </row>
    <row r="2066" spans="2:3">
      <c r="B2066" s="7" t="s">
        <v>8219</v>
      </c>
      <c r="C2066" s="7">
        <v>34</v>
      </c>
    </row>
    <row r="2067" spans="2:3">
      <c r="B2067" s="9" t="s">
        <v>8219</v>
      </c>
      <c r="C2067" s="9">
        <v>18</v>
      </c>
    </row>
    <row r="2068" spans="2:3">
      <c r="B2068" s="7" t="s">
        <v>8219</v>
      </c>
      <c r="C2068" s="7">
        <v>67</v>
      </c>
    </row>
    <row r="2069" spans="2:3">
      <c r="B2069" s="9" t="s">
        <v>8219</v>
      </c>
      <c r="C2069" s="9">
        <v>66</v>
      </c>
    </row>
    <row r="2070" spans="2:3">
      <c r="B2070" s="7" t="s">
        <v>8219</v>
      </c>
      <c r="C2070" s="7">
        <v>23</v>
      </c>
    </row>
    <row r="2071" spans="2:3">
      <c r="B2071" s="9" t="s">
        <v>8219</v>
      </c>
      <c r="C2071" s="9">
        <v>126</v>
      </c>
    </row>
    <row r="2072" spans="2:3">
      <c r="B2072" s="7" t="s">
        <v>8219</v>
      </c>
      <c r="C2072" s="7">
        <v>6</v>
      </c>
    </row>
    <row r="2073" spans="2:3">
      <c r="B2073" s="9" t="s">
        <v>8219</v>
      </c>
      <c r="C2073" s="9">
        <v>25</v>
      </c>
    </row>
    <row r="2074" spans="2:3">
      <c r="B2074" s="7" t="s">
        <v>8219</v>
      </c>
      <c r="C2074" s="7">
        <v>39</v>
      </c>
    </row>
    <row r="2075" spans="2:3">
      <c r="B2075" s="9" t="s">
        <v>8219</v>
      </c>
      <c r="C2075" s="9">
        <v>62</v>
      </c>
    </row>
    <row r="2076" spans="2:3">
      <c r="B2076" s="7" t="s">
        <v>8219</v>
      </c>
      <c r="C2076" s="7">
        <v>31</v>
      </c>
    </row>
    <row r="2077" spans="2:3">
      <c r="B2077" s="9" t="s">
        <v>8219</v>
      </c>
      <c r="C2077" s="9">
        <v>274</v>
      </c>
    </row>
    <row r="2078" spans="2:3">
      <c r="B2078" s="7" t="s">
        <v>8219</v>
      </c>
      <c r="C2078" s="7">
        <v>17</v>
      </c>
    </row>
    <row r="2079" spans="2:3">
      <c r="B2079" s="9" t="s">
        <v>8219</v>
      </c>
      <c r="C2079" s="9">
        <v>14</v>
      </c>
    </row>
    <row r="2080" spans="2:3">
      <c r="B2080" s="7" t="s">
        <v>8219</v>
      </c>
      <c r="C2080" s="7">
        <v>60</v>
      </c>
    </row>
    <row r="2081" spans="2:3">
      <c r="B2081" s="9" t="s">
        <v>8219</v>
      </c>
      <c r="C2081" s="9">
        <v>33</v>
      </c>
    </row>
    <row r="2082" spans="2:3">
      <c r="B2082" s="7" t="s">
        <v>8219</v>
      </c>
      <c r="C2082" s="7">
        <v>78</v>
      </c>
    </row>
    <row r="2083" spans="2:3">
      <c r="B2083" s="9" t="s">
        <v>8219</v>
      </c>
      <c r="C2083" s="9">
        <v>30</v>
      </c>
    </row>
    <row r="2084" spans="2:3">
      <c r="B2084" s="7" t="s">
        <v>8219</v>
      </c>
      <c r="C2084" s="7">
        <v>136</v>
      </c>
    </row>
    <row r="2085" spans="2:3">
      <c r="B2085" s="9" t="s">
        <v>8219</v>
      </c>
      <c r="C2085" s="9">
        <v>40</v>
      </c>
    </row>
    <row r="2086" spans="2:3">
      <c r="B2086" s="7" t="s">
        <v>8219</v>
      </c>
      <c r="C2086" s="7">
        <v>18</v>
      </c>
    </row>
    <row r="2087" spans="2:3">
      <c r="B2087" s="9" t="s">
        <v>8219</v>
      </c>
      <c r="C2087" s="9">
        <v>39</v>
      </c>
    </row>
    <row r="2088" spans="2:3">
      <c r="B2088" s="7" t="s">
        <v>8219</v>
      </c>
      <c r="C2088" s="7">
        <v>21</v>
      </c>
    </row>
    <row r="2089" spans="2:3">
      <c r="B2089" s="9" t="s">
        <v>8219</v>
      </c>
      <c r="C2089" s="9">
        <v>30</v>
      </c>
    </row>
    <row r="2090" spans="2:3">
      <c r="B2090" s="7" t="s">
        <v>8219</v>
      </c>
      <c r="C2090" s="7">
        <v>27</v>
      </c>
    </row>
    <row r="2091" spans="2:3">
      <c r="B2091" s="9" t="s">
        <v>8219</v>
      </c>
      <c r="C2091" s="9">
        <v>35</v>
      </c>
    </row>
    <row r="2092" spans="2:3">
      <c r="B2092" s="7" t="s">
        <v>8219</v>
      </c>
      <c r="C2092" s="7">
        <v>13</v>
      </c>
    </row>
    <row r="2093" spans="2:3">
      <c r="B2093" s="9" t="s">
        <v>8219</v>
      </c>
      <c r="C2093" s="9">
        <v>23</v>
      </c>
    </row>
    <row r="2094" spans="2:3">
      <c r="B2094" s="7" t="s">
        <v>8219</v>
      </c>
      <c r="C2094" s="7">
        <v>39</v>
      </c>
    </row>
    <row r="2095" spans="2:3">
      <c r="B2095" s="9" t="s">
        <v>8219</v>
      </c>
      <c r="C2095" s="9">
        <v>35</v>
      </c>
    </row>
    <row r="2096" spans="2:3">
      <c r="B2096" s="7" t="s">
        <v>8219</v>
      </c>
      <c r="C2096" s="7">
        <v>27</v>
      </c>
    </row>
    <row r="2097" spans="2:3">
      <c r="B2097" s="9" t="s">
        <v>8219</v>
      </c>
      <c r="C2097" s="9">
        <v>21</v>
      </c>
    </row>
    <row r="2098" spans="2:3">
      <c r="B2098" s="7" t="s">
        <v>8219</v>
      </c>
      <c r="C2098" s="7">
        <v>104</v>
      </c>
    </row>
    <row r="2099" spans="2:3">
      <c r="B2099" s="9" t="s">
        <v>8219</v>
      </c>
      <c r="C2099" s="9">
        <v>19</v>
      </c>
    </row>
    <row r="2100" spans="2:3">
      <c r="B2100" s="7" t="s">
        <v>8219</v>
      </c>
      <c r="C2100" s="7">
        <v>97</v>
      </c>
    </row>
    <row r="2101" spans="2:3">
      <c r="B2101" s="9" t="s">
        <v>8219</v>
      </c>
      <c r="C2101" s="9">
        <v>27</v>
      </c>
    </row>
    <row r="2102" spans="2:3">
      <c r="B2102" s="7" t="s">
        <v>8219</v>
      </c>
      <c r="C2102" s="7">
        <v>24</v>
      </c>
    </row>
    <row r="2103" spans="2:3">
      <c r="B2103" s="9" t="s">
        <v>8219</v>
      </c>
      <c r="C2103" s="9">
        <v>13</v>
      </c>
    </row>
    <row r="2104" spans="2:3">
      <c r="B2104" s="7" t="s">
        <v>8219</v>
      </c>
      <c r="C2104" s="7">
        <v>46</v>
      </c>
    </row>
    <row r="2105" spans="2:3">
      <c r="B2105" s="9" t="s">
        <v>8219</v>
      </c>
      <c r="C2105" s="9">
        <v>4</v>
      </c>
    </row>
    <row r="2106" spans="2:3">
      <c r="B2106" s="7" t="s">
        <v>8219</v>
      </c>
      <c r="C2106" s="7">
        <v>40</v>
      </c>
    </row>
    <row r="2107" spans="2:3">
      <c r="B2107" s="9" t="s">
        <v>8219</v>
      </c>
      <c r="C2107" s="9">
        <v>44</v>
      </c>
    </row>
    <row r="2108" spans="2:3">
      <c r="B2108" s="7" t="s">
        <v>8219</v>
      </c>
      <c r="C2108" s="7">
        <v>35</v>
      </c>
    </row>
    <row r="2109" spans="2:3">
      <c r="B2109" s="9" t="s">
        <v>8219</v>
      </c>
      <c r="C2109" s="9">
        <v>63</v>
      </c>
    </row>
    <row r="2110" spans="2:3">
      <c r="B2110" s="7" t="s">
        <v>8219</v>
      </c>
      <c r="C2110" s="7">
        <v>89</v>
      </c>
    </row>
    <row r="2111" spans="2:3">
      <c r="B2111" s="9" t="s">
        <v>8219</v>
      </c>
      <c r="C2111" s="9">
        <v>15</v>
      </c>
    </row>
    <row r="2112" spans="2:3">
      <c r="B2112" s="7" t="s">
        <v>8219</v>
      </c>
      <c r="C2112" s="7">
        <v>46</v>
      </c>
    </row>
    <row r="2113" spans="2:3">
      <c r="B2113" s="9" t="s">
        <v>8219</v>
      </c>
      <c r="C2113" s="9">
        <v>33</v>
      </c>
    </row>
    <row r="2114" spans="2:3">
      <c r="B2114" s="7" t="s">
        <v>8219</v>
      </c>
      <c r="C2114" s="7">
        <v>52</v>
      </c>
    </row>
    <row r="2115" spans="2:3">
      <c r="B2115" s="9" t="s">
        <v>8219</v>
      </c>
      <c r="C2115" s="9">
        <v>7</v>
      </c>
    </row>
    <row r="2116" spans="2:3">
      <c r="B2116" s="7" t="s">
        <v>8219</v>
      </c>
      <c r="C2116" s="7">
        <v>28</v>
      </c>
    </row>
    <row r="2117" spans="2:3">
      <c r="B2117" s="9" t="s">
        <v>8219</v>
      </c>
      <c r="C2117" s="9">
        <v>11</v>
      </c>
    </row>
    <row r="2118" spans="2:3">
      <c r="B2118" s="7" t="s">
        <v>8219</v>
      </c>
      <c r="C2118" s="7">
        <v>15</v>
      </c>
    </row>
    <row r="2119" spans="2:3">
      <c r="B2119" s="9" t="s">
        <v>8219</v>
      </c>
      <c r="C2119" s="9">
        <v>30</v>
      </c>
    </row>
    <row r="2120" spans="2:3">
      <c r="B2120" s="7" t="s">
        <v>8219</v>
      </c>
      <c r="C2120" s="7">
        <v>27</v>
      </c>
    </row>
    <row r="2121" spans="2:3">
      <c r="B2121" s="9" t="s">
        <v>8219</v>
      </c>
      <c r="C2121" s="9">
        <v>28</v>
      </c>
    </row>
    <row r="2122" spans="2:3">
      <c r="B2122" s="7" t="s">
        <v>8219</v>
      </c>
      <c r="C2122" s="7">
        <v>17</v>
      </c>
    </row>
    <row r="2123" spans="2:3">
      <c r="B2123" s="9" t="s">
        <v>8219</v>
      </c>
      <c r="C2123" s="9">
        <v>50</v>
      </c>
    </row>
    <row r="2124" spans="2:3">
      <c r="B2124" s="7" t="s">
        <v>8219</v>
      </c>
      <c r="C2124" s="7">
        <v>26</v>
      </c>
    </row>
    <row r="2125" spans="2:3">
      <c r="B2125" s="9" t="s">
        <v>8219</v>
      </c>
      <c r="C2125" s="9">
        <v>88</v>
      </c>
    </row>
    <row r="2126" spans="2:3">
      <c r="B2126" s="7" t="s">
        <v>8219</v>
      </c>
      <c r="C2126" s="7">
        <v>91</v>
      </c>
    </row>
    <row r="2127" spans="2:3">
      <c r="B2127" s="9" t="s">
        <v>8219</v>
      </c>
      <c r="C2127" s="9">
        <v>3</v>
      </c>
    </row>
    <row r="2128" spans="2:3">
      <c r="B2128" s="7" t="s">
        <v>8219</v>
      </c>
      <c r="C2128" s="7">
        <v>28</v>
      </c>
    </row>
    <row r="2129" spans="2:3">
      <c r="B2129" s="9" t="s">
        <v>8219</v>
      </c>
      <c r="C2129" s="9">
        <v>77</v>
      </c>
    </row>
    <row r="2130" spans="2:3">
      <c r="B2130" s="7" t="s">
        <v>8219</v>
      </c>
      <c r="C2130" s="7">
        <v>27</v>
      </c>
    </row>
    <row r="2131" spans="2:3">
      <c r="B2131" s="9" t="s">
        <v>8219</v>
      </c>
      <c r="C2131" s="9">
        <v>107</v>
      </c>
    </row>
    <row r="2132" spans="2:3">
      <c r="B2132" s="7" t="s">
        <v>8219</v>
      </c>
      <c r="C2132" s="7">
        <v>96</v>
      </c>
    </row>
    <row r="2133" spans="2:3">
      <c r="B2133" s="9" t="s">
        <v>8219</v>
      </c>
      <c r="C2133" s="9">
        <v>56</v>
      </c>
    </row>
    <row r="2134" spans="2:3">
      <c r="B2134" s="7" t="s">
        <v>8219</v>
      </c>
      <c r="C2134" s="7">
        <v>58</v>
      </c>
    </row>
    <row r="2135" spans="2:3">
      <c r="B2135" s="9" t="s">
        <v>8219</v>
      </c>
      <c r="C2135" s="9">
        <v>15</v>
      </c>
    </row>
    <row r="2136" spans="2:3">
      <c r="B2136" s="7" t="s">
        <v>8219</v>
      </c>
      <c r="C2136" s="7">
        <v>20</v>
      </c>
    </row>
    <row r="2137" spans="2:3">
      <c r="B2137" s="9" t="s">
        <v>8219</v>
      </c>
      <c r="C2137" s="9">
        <v>38</v>
      </c>
    </row>
    <row r="2138" spans="2:3">
      <c r="B2138" s="7" t="s">
        <v>8219</v>
      </c>
      <c r="C2138" s="7">
        <v>33</v>
      </c>
    </row>
    <row r="2139" spans="2:3">
      <c r="B2139" s="9" t="s">
        <v>8219</v>
      </c>
      <c r="C2139" s="9">
        <v>57</v>
      </c>
    </row>
    <row r="2140" spans="2:3">
      <c r="B2140" s="7" t="s">
        <v>8219</v>
      </c>
      <c r="C2140" s="7">
        <v>25</v>
      </c>
    </row>
    <row r="2141" spans="2:3">
      <c r="B2141" s="9" t="s">
        <v>8219</v>
      </c>
      <c r="C2141" s="9">
        <v>14</v>
      </c>
    </row>
    <row r="2142" spans="2:3">
      <c r="B2142" s="7" t="s">
        <v>8219</v>
      </c>
      <c r="C2142" s="7">
        <v>94</v>
      </c>
    </row>
    <row r="2143" spans="2:3">
      <c r="B2143" s="9" t="s">
        <v>8219</v>
      </c>
      <c r="C2143" s="9">
        <v>59</v>
      </c>
    </row>
    <row r="2144" spans="2:3">
      <c r="B2144" s="7" t="s">
        <v>8219</v>
      </c>
      <c r="C2144" s="7">
        <v>36</v>
      </c>
    </row>
    <row r="2145" spans="2:3">
      <c r="B2145" s="9" t="s">
        <v>8219</v>
      </c>
      <c r="C2145" s="9">
        <v>115</v>
      </c>
    </row>
    <row r="2146" spans="2:3">
      <c r="B2146" s="7" t="s">
        <v>8219</v>
      </c>
      <c r="C2146" s="7">
        <v>30</v>
      </c>
    </row>
    <row r="2147" spans="2:3">
      <c r="B2147" s="9" t="s">
        <v>8219</v>
      </c>
      <c r="C2147" s="9">
        <v>52</v>
      </c>
    </row>
    <row r="2148" spans="2:3">
      <c r="B2148" s="7" t="s">
        <v>8219</v>
      </c>
      <c r="C2148" s="7">
        <v>27</v>
      </c>
    </row>
    <row r="2149" spans="2:3">
      <c r="B2149" s="9" t="s">
        <v>8219</v>
      </c>
      <c r="C2149" s="9">
        <v>24</v>
      </c>
    </row>
    <row r="2150" spans="2:3">
      <c r="B2150" s="7" t="s">
        <v>8219</v>
      </c>
      <c r="C2150" s="7">
        <v>10</v>
      </c>
    </row>
    <row r="2151" spans="2:3">
      <c r="B2151" s="9" t="s">
        <v>8219</v>
      </c>
      <c r="C2151" s="9">
        <v>30</v>
      </c>
    </row>
    <row r="2152" spans="2:3">
      <c r="B2152" s="7" t="s">
        <v>8219</v>
      </c>
      <c r="C2152" s="7">
        <v>71</v>
      </c>
    </row>
    <row r="2153" spans="2:3">
      <c r="B2153" s="9" t="s">
        <v>8219</v>
      </c>
      <c r="C2153" s="9">
        <v>10</v>
      </c>
    </row>
    <row r="2154" spans="2:3">
      <c r="B2154" s="7" t="s">
        <v>8219</v>
      </c>
      <c r="C2154" s="7">
        <v>24</v>
      </c>
    </row>
    <row r="2155" spans="2:3">
      <c r="B2155" s="9" t="s">
        <v>8219</v>
      </c>
      <c r="C2155" s="9">
        <v>38</v>
      </c>
    </row>
    <row r="2156" spans="2:3">
      <c r="B2156" s="7" t="s">
        <v>8219</v>
      </c>
      <c r="C2156" s="7">
        <v>26</v>
      </c>
    </row>
    <row r="2157" spans="2:3">
      <c r="B2157" s="9" t="s">
        <v>8219</v>
      </c>
      <c r="C2157" s="9">
        <v>19</v>
      </c>
    </row>
    <row r="2158" spans="2:3">
      <c r="B2158" s="7" t="s">
        <v>8219</v>
      </c>
      <c r="C2158" s="7">
        <v>11</v>
      </c>
    </row>
    <row r="2159" spans="2:3">
      <c r="B2159" s="9" t="s">
        <v>8219</v>
      </c>
      <c r="C2159" s="9">
        <v>27</v>
      </c>
    </row>
    <row r="2160" spans="2:3">
      <c r="B2160" s="7" t="s">
        <v>8219</v>
      </c>
      <c r="C2160" s="7">
        <v>34</v>
      </c>
    </row>
    <row r="2161" spans="2:3">
      <c r="B2161" s="9" t="s">
        <v>8219</v>
      </c>
      <c r="C2161" s="9">
        <v>20</v>
      </c>
    </row>
    <row r="2162" spans="2:3">
      <c r="B2162" s="7" t="s">
        <v>8219</v>
      </c>
      <c r="C2162" s="7">
        <v>37</v>
      </c>
    </row>
    <row r="2163" spans="2:3">
      <c r="B2163" s="9" t="s">
        <v>8219</v>
      </c>
      <c r="C2163" s="9">
        <v>20</v>
      </c>
    </row>
    <row r="2164" spans="2:3">
      <c r="B2164" s="7" t="s">
        <v>8219</v>
      </c>
      <c r="C2164" s="7">
        <v>10</v>
      </c>
    </row>
    <row r="2165" spans="2:3">
      <c r="B2165" s="9" t="s">
        <v>8219</v>
      </c>
      <c r="C2165" s="9">
        <v>26</v>
      </c>
    </row>
    <row r="2166" spans="2:3">
      <c r="B2166" s="7" t="s">
        <v>8219</v>
      </c>
      <c r="C2166" s="7">
        <v>20</v>
      </c>
    </row>
    <row r="2167" spans="2:3">
      <c r="B2167" s="9" t="s">
        <v>8219</v>
      </c>
      <c r="C2167" s="9">
        <v>46</v>
      </c>
    </row>
    <row r="2168" spans="2:3">
      <c r="B2168" s="7" t="s">
        <v>8219</v>
      </c>
      <c r="C2168" s="7">
        <v>76</v>
      </c>
    </row>
    <row r="2169" spans="2:3">
      <c r="B2169" s="9" t="s">
        <v>8219</v>
      </c>
      <c r="C2169" s="9">
        <v>41</v>
      </c>
    </row>
    <row r="2170" spans="2:3">
      <c r="B2170" s="7" t="s">
        <v>8219</v>
      </c>
      <c r="C2170" s="7">
        <v>7</v>
      </c>
    </row>
    <row r="2171" spans="2:3">
      <c r="B2171" s="9" t="s">
        <v>8219</v>
      </c>
      <c r="C2171" s="9">
        <v>49</v>
      </c>
    </row>
    <row r="2172" spans="2:3">
      <c r="B2172" s="7" t="s">
        <v>8219</v>
      </c>
      <c r="C2172" s="7">
        <v>26</v>
      </c>
    </row>
    <row r="2173" spans="2:3">
      <c r="B2173" s="9" t="s">
        <v>8219</v>
      </c>
      <c r="C2173" s="9">
        <v>65</v>
      </c>
    </row>
    <row r="2174" spans="2:3">
      <c r="B2174" s="7" t="s">
        <v>8219</v>
      </c>
      <c r="C2174" s="7">
        <v>28</v>
      </c>
    </row>
    <row r="2175" spans="2:3">
      <c r="B2175" s="9" t="s">
        <v>8219</v>
      </c>
      <c r="C2175" s="9">
        <v>8</v>
      </c>
    </row>
    <row r="2176" spans="2:3">
      <c r="B2176" s="7" t="s">
        <v>8219</v>
      </c>
      <c r="C2176" s="7">
        <v>3</v>
      </c>
    </row>
    <row r="2177" spans="2:3">
      <c r="B2177" s="9" t="s">
        <v>8219</v>
      </c>
      <c r="C2177" s="9">
        <v>9</v>
      </c>
    </row>
    <row r="2178" spans="2:3">
      <c r="B2178" s="7" t="s">
        <v>8219</v>
      </c>
      <c r="C2178" s="7">
        <v>9</v>
      </c>
    </row>
    <row r="2179" spans="2:3">
      <c r="B2179" s="9" t="s">
        <v>8219</v>
      </c>
      <c r="C2179" s="9">
        <v>20</v>
      </c>
    </row>
    <row r="2180" spans="2:3">
      <c r="B2180" s="7" t="s">
        <v>8219</v>
      </c>
      <c r="C2180" s="7">
        <v>57</v>
      </c>
    </row>
    <row r="2181" spans="2:3">
      <c r="B2181" s="9" t="s">
        <v>8219</v>
      </c>
      <c r="C2181" s="9">
        <v>8</v>
      </c>
    </row>
    <row r="2182" spans="2:3">
      <c r="B2182" s="7" t="s">
        <v>8219</v>
      </c>
      <c r="C2182" s="7">
        <v>14</v>
      </c>
    </row>
    <row r="2183" spans="2:3">
      <c r="B2183" s="9" t="s">
        <v>8219</v>
      </c>
      <c r="C2183" s="9">
        <v>17</v>
      </c>
    </row>
    <row r="2184" spans="2:3">
      <c r="B2184" s="7" t="s">
        <v>8219</v>
      </c>
      <c r="C2184" s="7">
        <v>100</v>
      </c>
    </row>
    <row r="2185" spans="2:3">
      <c r="B2185" s="9" t="s">
        <v>8219</v>
      </c>
      <c r="C2185" s="9">
        <v>32</v>
      </c>
    </row>
    <row r="2186" spans="2:3">
      <c r="B2186" s="7" t="s">
        <v>8219</v>
      </c>
      <c r="C2186" s="7">
        <v>3</v>
      </c>
    </row>
  </sheetData>
  <mergeCells count="1">
    <mergeCell ref="H11:R12"/>
  </mergeCells>
  <conditionalFormatting sqref="B2:B2186 E2:E1531">
    <cfRule type="containsText" dxfId="63" priority="1" operator="containsText" text="Live">
      <formula>NOT(ISERROR(SEARCH("Live",B2)))</formula>
    </cfRule>
    <cfRule type="containsText" dxfId="62" priority="2" operator="containsText" text="canceled">
      <formula>NOT(ISERROR(SEARCH("canceled",B2)))</formula>
    </cfRule>
    <cfRule type="containsText" dxfId="61" priority="3" operator="containsText" text="failed">
      <formula>NOT(ISERROR(SEARCH("failed",B2)))</formula>
    </cfRule>
    <cfRule type="containsText" dxfId="60" priority="4" operator="containsText" text="Successful">
      <formula>NOT(ISERROR(SEARCH("Successful",B2)))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State by Category</vt:lpstr>
      <vt:lpstr>State by Subcategory</vt:lpstr>
      <vt:lpstr>State by Date</vt:lpstr>
      <vt:lpstr>Bonus - Outcomes based on goals</vt:lpstr>
      <vt:lpstr>Bonus - Backers</vt:lpstr>
      <vt:lpstr>failed_backers</vt:lpstr>
      <vt:lpstr>successful_backers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daniel_wranger bourke</cp:lastModifiedBy>
  <dcterms:created xsi:type="dcterms:W3CDTF">2017-04-20T15:17:24Z</dcterms:created>
  <dcterms:modified xsi:type="dcterms:W3CDTF">2021-09-11T07:00:14Z</dcterms:modified>
</cp:coreProperties>
</file>