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seudoUser\Daniel\Documents\Work\Data Analyis Projects\TF2 Map Analysis\"/>
    </mc:Choice>
  </mc:AlternateContent>
  <xr:revisionPtr revIDLastSave="0" documentId="13_ncr:1_{182787F9-4597-40C3-9668-4A72A6CE942B}" xr6:coauthVersionLast="47" xr6:coauthVersionMax="47" xr10:uidLastSave="{00000000-0000-0000-0000-000000000000}"/>
  <bookViews>
    <workbookView xWindow="-120" yWindow="-120" windowWidth="29040" windowHeight="15840" tabRatio="611" xr2:uid="{9B26FE66-EC1D-41F6-852F-7B8F2198B2E8}"/>
  </bookViews>
  <sheets>
    <sheet name="Dashboard" sheetId="4" r:id="rId1"/>
    <sheet name="MainMapData" sheetId="1" r:id="rId2"/>
    <sheet name="EventMapList" sheetId="3" r:id="rId3"/>
    <sheet name="WaterMapData" sheetId="2" r:id="rId4"/>
    <sheet name="Data Storage" sheetId="6" r:id="rId5"/>
    <sheet name="MapCountPivot" sheetId="5" r:id="rId6"/>
    <sheet name="HolidayCountPivot" sheetId="8" r:id="rId7"/>
    <sheet name="MapSizePivot" sheetId="10" r:id="rId8"/>
    <sheet name="AvgMapSizePivot" sheetId="11" r:id="rId9"/>
  </sheets>
  <definedNames>
    <definedName name="_xlcn.WorksheetConnection_TF2MapData.xlsxTable2" hidden="1">Table2[]</definedName>
    <definedName name="_xlcn.WorksheetConnection_TF2MapData.xlsxTable4" hidden="1">Table4[]</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TF2MapData.xlsx!Table4"/>
          <x15:modelTable id="Table2" name="Table2" connection="WorksheetConnection_TF2MapData.xlsx!Table2"/>
        </x15:modelTables>
        <x15:modelRelationships>
          <x15:modelRelationship fromTable="Table2" fromColumn="Map Name" toTable="Table4" toColumn="MapName"/>
        </x15:modelRelationships>
        <x15:extLst>
          <ext xmlns:x16="http://schemas.microsoft.com/office/spreadsheetml/2014/11/main" uri="{9835A34E-60A6-4A7C-AAB8-D5F71C897F49}">
            <x16:modelTimeGroupings>
              <x16:modelTimeGrouping tableName="Table2" columnName="DateAdded(MM/DD/YYYY)" columnId="DateAdded(MM DD YYYY)">
                <x16:calculatedTimeColumn columnName="DateAdded(MM/DD/YYYY) (Year)" columnId="DateAdded(MM DD YYYY) (Year)" contentType="years" isSelected="1"/>
                <x16:calculatedTimeColumn columnName="DateAdded(MM/DD/YYYY) (Quarter)" columnId="DateAdded(MM DD YYYY) (Quarter)" contentType="quarters" isSelected="1"/>
                <x16:calculatedTimeColumn columnName="DateAdded(MM/DD/YYYY) (Month Index)" columnId="DateAdded(MM DD YYYY) (Month Index)" contentType="monthsindex" isSelected="1"/>
                <x16:calculatedTimeColumn columnName="DateAdded(MM/DD/YYYY) (Month)" columnId="DateAdded(MM DD YYYY)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E5" i="6" a="1"/>
  <c r="E5" i="6" s="1"/>
  <c r="L5" i="6" a="1"/>
  <c r="L5" i="6" s="1"/>
  <c r="G5" i="6" a="1"/>
  <c r="G5" i="6" s="1"/>
  <c r="J5" i="6" s="1"/>
  <c r="B6" i="6"/>
  <c r="B5" i="6"/>
  <c r="J6"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E0053F-6496-487D-BB48-B8E82D80D2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798ECA-2344-46CA-B496-E9DC0D322613}" name="WorksheetConnection_TF2MapData.xlsx!Table2" type="102" refreshedVersion="8" minRefreshableVersion="5">
    <extLst>
      <ext xmlns:x15="http://schemas.microsoft.com/office/spreadsheetml/2010/11/main" uri="{DE250136-89BD-433C-8126-D09CA5730AF9}">
        <x15:connection id="Table2" autoDelete="1">
          <x15:rangePr sourceName="_xlcn.WorksheetConnection_TF2MapData.xlsxTable2"/>
        </x15:connection>
      </ext>
    </extLst>
  </connection>
  <connection id="3" xr16:uid="{32E3D3A8-1BC3-464C-9194-06388BE48341}" name="WorksheetConnection_TF2MapData.xlsx!Table4" type="102" refreshedVersion="8" minRefreshableVersion="5">
    <extLst>
      <ext xmlns:x15="http://schemas.microsoft.com/office/spreadsheetml/2010/11/main" uri="{DE250136-89BD-433C-8126-D09CA5730AF9}">
        <x15:connection id="Table4">
          <x15:rangePr sourceName="_xlcn.WorksheetConnection_TF2MapData.xlsxTable4"/>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Table2].[DateAdded(MM/DD/YYYY) (Year)].[All]}"/>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<sst xmlns="http://schemas.openxmlformats.org/spreadsheetml/2006/main" count="1372" uniqueCount="643">
  <si>
    <t>MapFileName</t>
  </si>
  <si>
    <t>2Fort</t>
  </si>
  <si>
    <t>Capture the Flag</t>
  </si>
  <si>
    <t>ctf_2fort</t>
  </si>
  <si>
    <t>GameMode</t>
  </si>
  <si>
    <t>DateAdded(MM/DD/YYYY)</t>
  </si>
  <si>
    <t>No</t>
  </si>
  <si>
    <t>ctf_2fort_invasion</t>
  </si>
  <si>
    <t>Yes</t>
  </si>
  <si>
    <t>ctf_crasher</t>
  </si>
  <si>
    <t>ctf_doublecross</t>
  </si>
  <si>
    <t>ctf_doublecross_snowy</t>
  </si>
  <si>
    <t>Map Name</t>
  </si>
  <si>
    <t>Crasher</t>
  </si>
  <si>
    <t>2Fort Invasion</t>
  </si>
  <si>
    <t>Double Cross</t>
  </si>
  <si>
    <t>Frosty</t>
  </si>
  <si>
    <t>ctf_frosty</t>
  </si>
  <si>
    <t>Haarp</t>
  </si>
  <si>
    <t>ctf_haarp</t>
  </si>
  <si>
    <t>Helltrain</t>
  </si>
  <si>
    <t>ctf_helltrain_event</t>
  </si>
  <si>
    <t>Landfall</t>
  </si>
  <si>
    <t>ctf_landfall</t>
  </si>
  <si>
    <t>Pelican Peak</t>
  </si>
  <si>
    <t>ctf_pelican_peak</t>
  </si>
  <si>
    <t>Sawmill (Capture the Flag)</t>
  </si>
  <si>
    <t>ctf_sawmill</t>
  </si>
  <si>
    <t>Snowfall</t>
  </si>
  <si>
    <t>ctf_snowfall_final</t>
  </si>
  <si>
    <t>Turbine</t>
  </si>
  <si>
    <t>ctf_turbine</t>
  </si>
  <si>
    <t>Turbine Center</t>
  </si>
  <si>
    <t>ctf_turbine_winter</t>
  </si>
  <si>
    <t>Well (Capture the Flag)</t>
  </si>
  <si>
    <t>ctf_well</t>
  </si>
  <si>
    <t>MapSize(kHu^2)</t>
  </si>
  <si>
    <t>NativeNavmesh</t>
  </si>
  <si>
    <t>Badlands (Arena)</t>
  </si>
  <si>
    <t>arena_badlands</t>
  </si>
  <si>
    <t>Arena</t>
  </si>
  <si>
    <t>Byre</t>
  </si>
  <si>
    <t>arena_byre</t>
  </si>
  <si>
    <t>Granary (Arena)</t>
  </si>
  <si>
    <t>arena_granary</t>
  </si>
  <si>
    <t>Graveyard</t>
  </si>
  <si>
    <t>arena_lumberyard_event</t>
  </si>
  <si>
    <t>Lumberyard</t>
  </si>
  <si>
    <t>arena_lumberyard</t>
  </si>
  <si>
    <t>Nucleus (Arena)</t>
  </si>
  <si>
    <t>arena_nucleus</t>
  </si>
  <si>
    <t>Offblast</t>
  </si>
  <si>
    <t>arena_offblast_final</t>
  </si>
  <si>
    <t>Perks</t>
  </si>
  <si>
    <t>arena_perks</t>
  </si>
  <si>
    <t>Ravine</t>
  </si>
  <si>
    <t>arena_ravine</t>
  </si>
  <si>
    <t>Sawmill (Arena)</t>
  </si>
  <si>
    <t>arena_sawmill</t>
  </si>
  <si>
    <t>Watchtower</t>
  </si>
  <si>
    <t>arena_watchtower</t>
  </si>
  <si>
    <t>Well (Arena)</t>
  </si>
  <si>
    <t>arena_well</t>
  </si>
  <si>
    <t>Altitude</t>
  </si>
  <si>
    <t>cp_altitude</t>
  </si>
  <si>
    <t>Attack/Defend</t>
  </si>
  <si>
    <t>Brew</t>
  </si>
  <si>
    <t>cp_brew</t>
  </si>
  <si>
    <t>Carrier</t>
  </si>
  <si>
    <t>cp_carrier</t>
  </si>
  <si>
    <t>Coal Pit</t>
  </si>
  <si>
    <t>cp_gravelpit_snowy</t>
  </si>
  <si>
    <t>Dustbowl</t>
  </si>
  <si>
    <t>cp_dustbowl</t>
  </si>
  <si>
    <t>Erebus</t>
  </si>
  <si>
    <t>cp_ambush_event</t>
  </si>
  <si>
    <t>Egypt</t>
  </si>
  <si>
    <t>cp_egypt_final</t>
  </si>
  <si>
    <t>Frostwatch</t>
  </si>
  <si>
    <t>cp_frostwatch</t>
  </si>
  <si>
    <t>Gorge</t>
  </si>
  <si>
    <t>cp_gorge</t>
  </si>
  <si>
    <t>Gorge Event</t>
  </si>
  <si>
    <t>cp_gorge_event</t>
  </si>
  <si>
    <t>Gravel Pit</t>
  </si>
  <si>
    <t>cp_gravelpit</t>
  </si>
  <si>
    <t>Hardwood</t>
  </si>
  <si>
    <t>cp_hardwood_final</t>
  </si>
  <si>
    <t>Junction</t>
  </si>
  <si>
    <t>cp_junction_final</t>
  </si>
  <si>
    <t>lava Pit</t>
  </si>
  <si>
    <t>cp_lavapit_final</t>
  </si>
  <si>
    <t>Mann Manor</t>
  </si>
  <si>
    <t>cp_manor_event</t>
  </si>
  <si>
    <t>Mercenary Park</t>
  </si>
  <si>
    <t>cp_mercenarypark</t>
  </si>
  <si>
    <t>Mossrock</t>
  </si>
  <si>
    <t>cp_mossrock</t>
  </si>
  <si>
    <t>Mountain Lab</t>
  </si>
  <si>
    <t>cp_mountainlab</t>
  </si>
  <si>
    <t>Snowplow</t>
  </si>
  <si>
    <t>cp_snowplow</t>
  </si>
  <si>
    <t>Spookeyridge</t>
  </si>
  <si>
    <t>cp_spookeyridge</t>
  </si>
  <si>
    <t>Steel</t>
  </si>
  <si>
    <t>cp_steel</t>
  </si>
  <si>
    <t>Sulfur</t>
  </si>
  <si>
    <t>cp_sulfur</t>
  </si>
  <si>
    <t>DeGroot Keep</t>
  </si>
  <si>
    <t>cp_degrootkeep</t>
  </si>
  <si>
    <t>Sandcastle</t>
  </si>
  <si>
    <t>cp_degrootkeep_rats</t>
  </si>
  <si>
    <t>Standin</t>
  </si>
  <si>
    <t>cp_standin_final</t>
  </si>
  <si>
    <t>Hydro</t>
  </si>
  <si>
    <t>tc_hydro</t>
  </si>
  <si>
    <t>N/A</t>
  </si>
  <si>
    <t>There is a large pool of deep water beneath the bridge in the center of the map. The sewers at each team's base contain shallow water as well.</t>
  </si>
  <si>
    <t>Identical to the water on 2Fort</t>
  </si>
  <si>
    <t>Asteroid</t>
  </si>
  <si>
    <t>On each side, inside both bases, there is deep water under the B point.</t>
  </si>
  <si>
    <t>Atoll</t>
  </si>
  <si>
    <t>The map takes place on an island that is surrounded by water.</t>
  </si>
  <si>
    <t>On each side, there is a small pond of deep water beneath the small concrete bridge to the left of the spawn room.</t>
  </si>
  <si>
    <t>Badlands (King of the Hill)</t>
  </si>
  <si>
    <t>Identical water locations to the Arena version.</t>
  </si>
  <si>
    <t>Banana Bay</t>
  </si>
  <si>
    <t>The entire map is surrounded by an ocean of deep water.</t>
  </si>
  <si>
    <t>Bigrock</t>
  </si>
  <si>
    <t>A large pool of water is seen near the robot spawn area, with a waterfall running into it. It is out of bounds, however.</t>
  </si>
  <si>
    <t>Bloodwater</t>
  </si>
  <si>
    <t>There is a shallow pool of blood-colored water between the second and third checkpoints.</t>
  </si>
  <si>
    <t>Cashworks</t>
  </si>
  <si>
    <t>A river runs underneath 2 bridges near the final checkpoint.</t>
  </si>
  <si>
    <t>Corruption</t>
  </si>
  <si>
    <t>The coastline surrounds the outdoor portions of the map. There is a large deadly body of water in the back of the BLU team's first spawn room.</t>
  </si>
  <si>
    <t>There is a shallow pool of water under the bridge in the center of the map.</t>
  </si>
  <si>
    <t>Cursed Cove</t>
  </si>
  <si>
    <t>A waterfall flows into a large lake at the bottom of a gorge running along the side of the map.</t>
  </si>
  <si>
    <t>Devastation</t>
  </si>
  <si>
    <t>There are flooded corridors and room at the bottom of the play-space.</t>
  </si>
  <si>
    <t>Distillery</t>
  </si>
  <si>
    <t>There is a pool of water at the bottom of a gorge underneath a building.</t>
  </si>
  <si>
    <t>Doomsday</t>
  </si>
  <si>
    <t>There is a small pool of deep water at the broken crate area, underneath the pick-up location for the neutral Australium.</t>
  </si>
  <si>
    <t>A pool of deep water is found beneath the drop hatches of the spawn rooms.</t>
  </si>
  <si>
    <t>Eyeaduct</t>
  </si>
  <si>
    <t>A large body of water containing Loot Island, separate from the main map. Falling in causes instant death.</t>
  </si>
  <si>
    <t>Freight</t>
  </si>
  <si>
    <t>Frontier</t>
  </si>
  <si>
    <t>The rightmost exit of BLU spawn leads to a small, barely noticeable area covered with shallow water.</t>
  </si>
  <si>
    <t>Ghost Fort</t>
  </si>
  <si>
    <t>Multiple small puddles surround the central building.</t>
  </si>
  <si>
    <t>There is a lake out-of-bounds behind the BLU team's initial spawn building.</t>
  </si>
  <si>
    <t>There is shallow water in the Dam and Warehouse territories.</t>
  </si>
  <si>
    <t>Laughter</t>
  </si>
  <si>
    <t>Holes on the tracks drop players onto the crocodile-infested waters below the boardwalk. The whole map is set on a boardwalk</t>
  </si>
  <si>
    <t>Lakeside</t>
  </si>
  <si>
    <t>In the center building next to the control point there is a small pool of deep water. A lake is next to the middle of the map.</t>
  </si>
  <si>
    <t>Mannhattan</t>
  </si>
  <si>
    <t>A large ocean exists that surrounds the outer areas of the robot carrier tank (out of bounds).</t>
  </si>
  <si>
    <t>Mannsylvania</t>
  </si>
  <si>
    <t>A river runs underneath the bridge to Dracula's castle.</t>
  </si>
  <si>
    <t>Megalo</t>
  </si>
  <si>
    <t>Next to both spawn rooms behind a fence are small pools of water.</t>
  </si>
  <si>
    <t>Moonshine Event</t>
  </si>
  <si>
    <t>A lagoon surrounds the center control point areas.</t>
  </si>
  <si>
    <t>Murky</t>
  </si>
  <si>
    <t>The majority of the outdoor area is covered with water.</t>
  </si>
  <si>
    <t>Nightfall</t>
  </si>
  <si>
    <t>On stage 3, there is a very small pond of deep water in the center of the map under the cart tracks.</t>
  </si>
  <si>
    <t>Phoenix</t>
  </si>
  <si>
    <t>There is a water wheel behind BLU's first spawn building that leads into a small stream that enters the spawn.</t>
  </si>
  <si>
    <t>Pier</t>
  </si>
  <si>
    <t>Pipeline</t>
  </si>
  <si>
    <t>On stage 3, the small canal beneath the cart tracks has deep water.</t>
  </si>
  <si>
    <t>Polar</t>
  </si>
  <si>
    <t>A small lake resides outside the map behind the final checkpoint. Another is in the clearing behind BLU Team's second spawn room.</t>
  </si>
  <si>
    <t>Powerhouse</t>
  </si>
  <si>
    <t>The center of the map has a channel of deep water.</t>
  </si>
  <si>
    <t>At the lower side of the map underneath the tall, large building, deep water can be found in the small alcove.</t>
  </si>
  <si>
    <t>Reckoner</t>
  </si>
  <si>
    <t>There are two lakes out-of-bounds next to roads. There is rushing water under the pipes next to the final control points.</t>
  </si>
  <si>
    <t>Rottenburg</t>
  </si>
  <si>
    <t>At the left side of the spawn area, a large river of water can be found over a railing.</t>
  </si>
  <si>
    <t>Rumford</t>
  </si>
  <si>
    <t>A long river flows out of a dam and runs along one side of the map.</t>
  </si>
  <si>
    <t>A hose pours water into a large puddle at the bottom of a gorge running along the side of the map.</t>
  </si>
  <si>
    <t>Sanitarium</t>
  </si>
  <si>
    <t>There is water in the fountain in the courtyard.</t>
  </si>
  <si>
    <t>Sawmill</t>
  </si>
  <si>
    <t>Selbyen</t>
  </si>
  <si>
    <t>The map takes place on a harbour connected to the sea.</t>
  </si>
  <si>
    <t>Sharkbay</t>
  </si>
  <si>
    <t>The harbour area around the control point is full of instant-death shark-infested water. There are shark tanks in both spawn rooms.</t>
  </si>
  <si>
    <t>Skirmish</t>
  </si>
  <si>
    <t>There is a large lake out-of-bounds. There is a small pool of water connected to a waterfall in a cave. The water is alligator-infested and instantly kills mercenaries.</t>
  </si>
  <si>
    <t>Slime</t>
  </si>
  <si>
    <t>SnowVille</t>
  </si>
  <si>
    <t>On both sides of the map connected to the central building is drop-down to a flooded passageway.</t>
  </si>
  <si>
    <t>Snowycoast</t>
  </si>
  <si>
    <t>Water surrounds the mothership at the final point's pitfall.</t>
  </si>
  <si>
    <t>Spineyard</t>
  </si>
  <si>
    <t>Shallow water surrounds the platform Point A is on.</t>
  </si>
  <si>
    <t>Suijin</t>
  </si>
  <si>
    <t>The river surrounds the center control point (shallow water), and waterfalls off the edge of the cliff.</t>
  </si>
  <si>
    <t>Sunshine</t>
  </si>
  <si>
    <t>There is an ocean outside the map.</t>
  </si>
  <si>
    <t>Swiftwater</t>
  </si>
  <si>
    <t>First BLU spawn leads to small river (shallow water).</t>
  </si>
  <si>
    <t>Thunder Mountain</t>
  </si>
  <si>
    <t>On stage 2, there is a small stream which has deep water right outside of the BLU spawn.</t>
  </si>
  <si>
    <t>Timbertown</t>
  </si>
  <si>
    <t>Small pools around the map.</t>
  </si>
  <si>
    <t>Tiny Rock</t>
  </si>
  <si>
    <t>There is a lake of water far out-of-bounds at the end of a large gorge.</t>
  </si>
  <si>
    <t>Venice</t>
  </si>
  <si>
    <t>There is an ocean behind BLU's initial spawn room. The map has canals of water running through it.</t>
  </si>
  <si>
    <t>There are small ponds of deep water around the valley below the central tower.</t>
  </si>
  <si>
    <t>Watergate</t>
  </si>
  <si>
    <t>The center of the map has a canal of deep water.</t>
  </si>
  <si>
    <t>Well</t>
  </si>
  <si>
    <t>Woods</t>
  </si>
  <si>
    <t>There is a large lake with a boathouse.</t>
  </si>
  <si>
    <t>There is a large puddle of water with floating chunks of ice around the base of control point C's tower. Another large puddle of water with chunks of ice is found in front of the small shack near control point B and it continues into the cave.</t>
  </si>
  <si>
    <t>At the end of the cove is the sea, which can be partially entered. Additionally, when players enter Davy Jones' Locker, Jones has driven the water back from the shipwreck. After a time Jones allows the swimable water to return, drowing players that do not leave it soon enough.</t>
  </si>
  <si>
    <t>Two large bodies of water connect from the exits of RED and BLU's buildings under the main buildings to a small pool on the other side of the midpoint. The water allows for flanking and an easy way around the trains.</t>
  </si>
  <si>
    <t>On the first stage there is a small lake behind a fence near the second control point. On the second stage there is a large lake down below, behind BLU's spawn as well as one behind RED's spawn. There is also a small body of water behind a fence near control point B. On the third stage a river runs through the map right outside of BLU's spawn. A large body of water containing Skull Island, separate from the main map. Falling in causes instant death.</t>
  </si>
  <si>
    <t>A large body of water containing Skull Island, separate from the main map. Falling in causes instant death.</t>
  </si>
  <si>
    <t>Water Locations</t>
  </si>
  <si>
    <t>One of the places the trains drive through has a bridge with a river underneath. Another has a lake at the bottom of a canyon. Another is entirely underwater (only cosmetic).</t>
  </si>
  <si>
    <t>There is an out-of-bounds lake behind the RED team's flag capture zone. There is an out-of-bounds pool of water near the overpass in the centre of the map. There is a pool of water underneath the overpass in the middle of the map. There are two pools of water in the underground tunnels connecting to the vents.</t>
  </si>
  <si>
    <t>A long canal of deep water runs through the center of the map underneath the first capture point. The indoor dockyard with the third capture point has deep water. The map is surrounded by ocean, but the island cannot be circumnavigated.</t>
  </si>
  <si>
    <t>Bodies of deep water are found at the Lumbershack and Waterfall areas of the map. In the Capture the Flag version, shallow water also covers the Intelligence room's floor.</t>
  </si>
  <si>
    <t>Water surrounds the play-space. A hallway next to the control point leads into a flooded tunnel. There is a beach with shallow water near the control point. On both sides of the map, outside the spawn rooms there is a ramp with a shallow puddle.</t>
  </si>
  <si>
    <t>The map is surrounded by the ocean. There is a fountain near the start of the Payload track. There is a circular pond, a pool on a balcony, and another fountain near the final checkpoint.</t>
  </si>
  <si>
    <t>There is a miniature pond behind BLU's spawn room. There is a tub of steaming water inside BLU's spawn room. There is a small pool of steaming water outside of BLU's spawn leading to control point A. There is a river and multiple waterfalls next to and underneath control point A. There is a lake of steaming water underneath control point B. This lake connects to a large pool of boiling water surrounding and enveloping control point D.</t>
  </si>
  <si>
    <t>Deep water channels outside the teams' buildings consisting of underwater routes connecting each team's base building to the central train house building. The Capture the Flag version is similar to the Control Point version, except the route to the central building is removed with the building itself. The Arena version features a small pool adjacent to the central building which offers a quick route to the main point.</t>
  </si>
  <si>
    <t>5Gorge</t>
  </si>
  <si>
    <t>cp_5gorge</t>
  </si>
  <si>
    <t>Control Point</t>
  </si>
  <si>
    <t>Badlands (Control Point)</t>
  </si>
  <si>
    <t>cp_badlands</t>
  </si>
  <si>
    <t>Coldfront</t>
  </si>
  <si>
    <t>cp_coldfront</t>
  </si>
  <si>
    <t>Fastlane</t>
  </si>
  <si>
    <t>cp_fastlane</t>
  </si>
  <si>
    <t>Foundry</t>
  </si>
  <si>
    <t>cp_foundry</t>
  </si>
  <si>
    <t>cp_freight_final1</t>
  </si>
  <si>
    <t>Granary (Control Point)</t>
  </si>
  <si>
    <t>cp_granary</t>
  </si>
  <si>
    <t>Gullywash</t>
  </si>
  <si>
    <t>cp_gullywash_final1</t>
  </si>
  <si>
    <t>Metalworks</t>
  </si>
  <si>
    <t>cp_metalworks</t>
  </si>
  <si>
    <t>cp_powerhouse</t>
  </si>
  <si>
    <t>Process</t>
  </si>
  <si>
    <t>cp_process_final</t>
  </si>
  <si>
    <t>cp_reckoner</t>
  </si>
  <si>
    <t>Sinshine</t>
  </si>
  <si>
    <t>cp_sunshine_event</t>
  </si>
  <si>
    <t>cp_sunshine</t>
  </si>
  <si>
    <t>Snakewater</t>
  </si>
  <si>
    <t>cp_snakewater_final1</t>
  </si>
  <si>
    <t>Vanguard</t>
  </si>
  <si>
    <t>cp_vanguard</t>
  </si>
  <si>
    <t>cp_well</t>
  </si>
  <si>
    <t>Yukon</t>
  </si>
  <si>
    <t>cp_yukon_final</t>
  </si>
  <si>
    <t>Developers</t>
  </si>
  <si>
    <t>Valve</t>
  </si>
  <si>
    <t>Lauren "Yrrzy" Godfrey
Ase "pont" Kirkham
Liam "Diva Dan" Moffitt
Benjamin "Benjamoose" Rudman
Kimberly "iiboharz" Riswick
Freyja</t>
  </si>
  <si>
    <t>Harlen "UEAKCrash" Linke
Aeon "Void" Bollig
Juniper
Freyja
Zoey Smith</t>
  </si>
  <si>
    <t>Valentin "ElectroSheep" Levillain
Simon "Em" Aublet</t>
  </si>
  <si>
    <t>Andrew "Dr. Spud" Thompson
Fay L. "nineaxis" Fabry
Alex "Rexy" Kreeger
Jim "Timberghost" Wiser</t>
  </si>
  <si>
    <t>Matthew "Panckakebro" Hiller
Elián "iron" Rodríguez
Phe
Denis "xB33" Varchulik
Ryan "Chill" Foy
Caleb "Pixenal" Dawson
William "Cheesypuff" Bartley-Bolster
Battoign
Bailey "Glitch2" Hodges
EmNudge
Oliver "OverPovered" Pennanen
James "Piratefoodog" Russell</t>
  </si>
  <si>
    <t>Andrew "Dr. Spud" Thompson
Fay L. "nineaxis" Fabry
Mark "Shmitz" Major</t>
  </si>
  <si>
    <t>Chris "Another Bad Pun" Williams
Bec "phi" Ailes
James "chin" Hayes
Eric "Erk" Browning
Liam "Diva Dan" Moffitt
Stuffy360
Aeon "Void" Bollig
Nickolas "KrazyZark" Fenech
Emil Sharafeev</t>
  </si>
  <si>
    <t xml:space="preserve"> Miguel "BANG!" Melara
The Ronin
Michael Egan
Aeon "Void" Bollig
Martin "Chaofanatic" Ellis
Ryan "Freeflow" Leitao
Harlen "UEAKCrash" Linke
James "Retro" Wright</t>
  </si>
  <si>
    <t>Nickolas "Krazy" Fenech
Andrew "Dr. Spud" Thompson
Fay L. "Nineaxis" Fabry
Mark "Shmitz" Major
Zoey Smith
Tumby
E-Arkham
donhonk
Louie "bakscratch" Turner
Nassim "NassimO" Sadoun
Thijs "Evil_Knevil" Van
Aeon "Void" Bollig
Lauren "Yrrzy" Godfrey
Zach "Exactol" Matuson
Alex "Rexy" Kreeger
Tyler "Yyler" King</t>
  </si>
  <si>
    <t>Flobster</t>
  </si>
  <si>
    <t>Stuffy360
Bill Johnston
Chickenman
Alex "FGD5" Stewart</t>
  </si>
  <si>
    <t>Ian "Idolon" Spadin
Gavin "Equinoxo" Sawford
Guy "Gerbil" Ross
HellJumper
Kevin "Ravidge" Brook
Matt "Boylee" Boyle
Sebastian "Seba" Grus
Umbratile
The Ronin</t>
  </si>
  <si>
    <t>Liam "Diva Dan" Moffitt
Benjamin "blaholtzen" Blåholtz
Alex "FGD5" Stewart
Seb "Tianes" Necula
Aeon "Void" Bollig
Erik Colteh
Juniper</t>
  </si>
  <si>
    <t>Magnar "insta" Jenssen</t>
  </si>
  <si>
    <t>Philippe "Le Codex" Lefebvre
Liam "Diva Dan" Moffitt
Daniel "DJ" Bennett
Seb "Tianes" Necula
Ase "pont" Kirkham
E-Arkham</t>
  </si>
  <si>
    <t>Joshua "JoshuaC" Shiflet</t>
  </si>
  <si>
    <t>Evan "Defcon" LeBlanc
Alex "FGD5" Stewart
Liam "Diva Dan" Moffitt</t>
  </si>
  <si>
    <t>Liam "Diva Dan" Moffitt
Emil Sharafeev
Alex "FGD5" Stewart
Aeon "Void" Bollig
Stuffy360
Tim "Sedisocks" BL</t>
  </si>
  <si>
    <t>John "MilkMaster72" Worden
Lizard Of Oz
Aeon "Void" Bollig
Juniper
Yiming "Coolchou" Zhao
theatreTECHIE
PearForceOne
Harlen "UEAKCrash" Linke
Zoey Smith
Tim "SediSocks" BL
Jen "NeoDement" Burnett
Erik "Colteh" Coltey
Populus
Al "Square" Rodgers
Benjamin "blaholtzen" Blåholtz
Logan McCloud
donhonk</t>
  </si>
  <si>
    <t>Aaron "Aar" Pearson
Joel "zythe_" Morscher
Lauren "Yrrzy" Godfrey
Liam "Diva Dan" Moffitt
Harlen "UEAKCrash" Linke</t>
  </si>
  <si>
    <t>OriginalMap</t>
  </si>
  <si>
    <t>MapName</t>
  </si>
  <si>
    <t>Event</t>
  </si>
  <si>
    <t>Tomi "ICS" Uurainen
Tony "Hakk1tus" Hakala</t>
  </si>
  <si>
    <t>Sean "Heyo" Cutino</t>
  </si>
  <si>
    <t>Elián "iron" Rodríguez
Ryan "Chill" Foy
Tristan "Alox" Haguet
Battoign
Louie "bakscratch" Turner</t>
  </si>
  <si>
    <t>Paul "puxorb" Broxup</t>
  </si>
  <si>
    <t>Ben "Squishy" Dowman
Emil Sharafeev
Faye
Puinguin
Liam "Diva Dan" Moffitt
E-Arkham
Roman "FanCyy" Malashkevich</t>
  </si>
  <si>
    <t>Stack Man</t>
  </si>
  <si>
    <t xml:space="preserve"> Sean "Heyo" Cutino</t>
  </si>
  <si>
    <t>Tim "YM" Johnson
Alex "Rexy" Kreeger</t>
  </si>
  <si>
    <t>Freyja
E-Arkham
Michał "AsG_Alligator" Byczko
PEAR
Andrew "Dr. Spud" Thompson
Jake "Xi.Cynx" Handlovic
Fuzzymellow
Aeon "Void" Bollig
Neal "Blade x64" Smart
Harlen "UEAKCrash" Linke</t>
  </si>
  <si>
    <t>Valentin "3DNJ" Levillain</t>
  </si>
  <si>
    <t>Joe "Fr0z3nR" Radak
Tim "YM" Johnson
James "McVee" McVinnie
Rebbacus
Zoey Smith
Dan Escobedo
Ed Harrison
John Dekker</t>
  </si>
  <si>
    <t>Harlen "UEAKCrash" Linke
Joshua "HeyYou" Harris
Seth "xzzy" Graham
PearForceOne
FissionMetroid101
Al "Square" Rodgers
Liam "Diva Dan" Moffitt</t>
  </si>
  <si>
    <t>Jamie "Fishbus" Manson
Dan "Irish Taxi Driver" Merboth
FLOOR_MASTER</t>
  </si>
  <si>
    <t xml:space="preserve"> Freyja
E-Arkham
Sarexicus
'Rito
Donhonk
Kimberly "iiboharz" Riswick
Lauren "Yrrzy" Godfrey
Maxime "Fubar" Dupuis</t>
  </si>
  <si>
    <t>Aeon "Void" Bollig
Juniper
Harlen "UEAKCrash" Linke
Zoey Smith
Alex "Rexy" Kreeger</t>
  </si>
  <si>
    <t xml:space="preserve"> Ian "Scorpio Uprising" Cuslidge</t>
  </si>
  <si>
    <t xml:space="preserve"> Eric "Icarus" Wong
David "Selentic" Simon
Aeon "Void" Bollig
Tim "YM"Johnson</t>
  </si>
  <si>
    <t xml:space="preserve"> Arttu "SK" Mäki</t>
  </si>
  <si>
    <t>Jamie "Fishbus" Manson
Mitch "ol" Robb</t>
  </si>
  <si>
    <t>Jan "Arnold" Laroy</t>
  </si>
  <si>
    <t>Ian "Scorpio Uprising" Cuslidge</t>
  </si>
  <si>
    <t xml:space="preserve"> Bec "phi" Ailes
Kimberly "iiboharz" Riswick
Freyja
E-Arkham
Maxime "Fubar" Dupuis
Zoey Smith
Jen "NeoDement" Burnett
Al "Square" Rodgers
'Rito
Alex "Rexy" Kreeger
Sebastian Grus</t>
  </si>
  <si>
    <t>Rebecca "phi" Ailes
Kimberly "iiboharz" Riswick
Harlen "UEAKCrash" Linke</t>
  </si>
  <si>
    <t>Toivo "chojje" Sawen</t>
  </si>
  <si>
    <t>Rebecca "phi" Ailes
Kimberly "iiboharz" Riswick
Sebastian "Seba" Grus
Mellowretro
Tim "SediSocks" Brown Lees</t>
  </si>
  <si>
    <t>Maxime "Mimas Torres" Dupuis
Kevin "Ravidge" Brook
Gavin "Equinoxo" Sawford</t>
  </si>
  <si>
    <t>Patrick "MangyCarface" Mulholland
Freya "Acegikmo" Holmér</t>
  </si>
  <si>
    <t>Harvest Event</t>
  </si>
  <si>
    <t>Ghost Town</t>
  </si>
  <si>
    <t>Helltower</t>
  </si>
  <si>
    <t>Carnival of Carnage</t>
  </si>
  <si>
    <t>Hellstone</t>
  </si>
  <si>
    <t>Brimstone</t>
  </si>
  <si>
    <t>Maple Ridge Event</t>
  </si>
  <si>
    <t>Pit of Death</t>
  </si>
  <si>
    <t>Cauldron</t>
  </si>
  <si>
    <t>Gravestone</t>
  </si>
  <si>
    <t>Monster Bash</t>
  </si>
  <si>
    <t>Slasher</t>
  </si>
  <si>
    <t>Precipice</t>
  </si>
  <si>
    <t>Hassle Castle</t>
  </si>
  <si>
    <t>Moldergrove</t>
  </si>
  <si>
    <t>Farmageddon</t>
  </si>
  <si>
    <t>Los Muertos</t>
  </si>
  <si>
    <t>Sinthetic</t>
  </si>
  <si>
    <t>Terror</t>
  </si>
  <si>
    <t>Bonesaw</t>
  </si>
  <si>
    <t>Ghoulpit</t>
  </si>
  <si>
    <t>Soul-Mill</t>
  </si>
  <si>
    <t>Lava Pit</t>
  </si>
  <si>
    <t>Halloween</t>
  </si>
  <si>
    <t>Harvest</t>
  </si>
  <si>
    <t>Moonshine</t>
  </si>
  <si>
    <t>Viaduct</t>
  </si>
  <si>
    <t>Coal Town</t>
  </si>
  <si>
    <t>Hightower</t>
  </si>
  <si>
    <t>Doomsda</t>
  </si>
  <si>
    <t>Millstone</t>
  </si>
  <si>
    <t>Fithcurve</t>
  </si>
  <si>
    <t>Maple Ridge</t>
  </si>
  <si>
    <t>Rumble</t>
  </si>
  <si>
    <t>Slaughter</t>
  </si>
  <si>
    <t>Badwater Basin</t>
  </si>
  <si>
    <t>Upward</t>
  </si>
  <si>
    <t>Ambush</t>
  </si>
  <si>
    <t>Synthetic</t>
  </si>
  <si>
    <t>Hacksaw</t>
  </si>
  <si>
    <t>Sludgepit</t>
  </si>
  <si>
    <t>Stoneyridge</t>
  </si>
  <si>
    <t>Eruption</t>
  </si>
  <si>
    <t>Brine</t>
  </si>
  <si>
    <t>Vineyard</t>
  </si>
  <si>
    <t>Chilly</t>
  </si>
  <si>
    <t>Doublefrost</t>
  </si>
  <si>
    <t>Frostcliff</t>
  </si>
  <si>
    <t>Galleria</t>
  </si>
  <si>
    <t>Krampus</t>
  </si>
  <si>
    <t>Snowtower</t>
  </si>
  <si>
    <t>Christmas</t>
  </si>
  <si>
    <t>Coal</t>
  </si>
  <si>
    <t>Nocturne</t>
  </si>
  <si>
    <t>Firewatch</t>
  </si>
  <si>
    <t>Nucleus</t>
  </si>
  <si>
    <t>koth_badlands</t>
  </si>
  <si>
    <t>King of the Hill</t>
  </si>
  <si>
    <t>Brazil</t>
  </si>
  <si>
    <t>koth_brazil</t>
  </si>
  <si>
    <t>Cascade</t>
  </si>
  <si>
    <t>koth_cascade</t>
  </si>
  <si>
    <t>koth_bagel_event</t>
  </si>
  <si>
    <t>koth_viaduct_event</t>
  </si>
  <si>
    <t>koth_lakeside_event</t>
  </si>
  <si>
    <t>koth_harvest_final</t>
  </si>
  <si>
    <t>koth_harvest_event</t>
  </si>
  <si>
    <t>Highpass</t>
  </si>
  <si>
    <t>koth_highpass</t>
  </si>
  <si>
    <t>Kong King</t>
  </si>
  <si>
    <t>koth_king</t>
  </si>
  <si>
    <t>koth_krampus</t>
  </si>
  <si>
    <t>koth_lakeside_final</t>
  </si>
  <si>
    <t>koth_slaughter_event</t>
  </si>
  <si>
    <t>Lazarus</t>
  </si>
  <si>
    <t>koth_lazarus</t>
  </si>
  <si>
    <t>koth_los_muertos</t>
  </si>
  <si>
    <t>koth_maple_ridge_event</t>
  </si>
  <si>
    <t>koth_megalo</t>
  </si>
  <si>
    <t>Moldergove</t>
  </si>
  <si>
    <t>koth_moonshine_event</t>
  </si>
  <si>
    <t>Nucleus (King of the Hill)</t>
  </si>
  <si>
    <t>koth_nucleus</t>
  </si>
  <si>
    <t>Probed</t>
  </si>
  <si>
    <t>koth_probed</t>
  </si>
  <si>
    <t>Rotunda</t>
  </si>
  <si>
    <t>koth_rotunda</t>
  </si>
  <si>
    <t>Sawmill (King of the Hill)</t>
  </si>
  <si>
    <t>koth_sawmill</t>
  </si>
  <si>
    <t>koth_sharkbay</t>
  </si>
  <si>
    <t>koth_synthetic_event</t>
  </si>
  <si>
    <t>koth_slasher</t>
  </si>
  <si>
    <t>koth_slime</t>
  </si>
  <si>
    <t>koth_snowtower</t>
  </si>
  <si>
    <t>koth_sawmill_event</t>
  </si>
  <si>
    <t>koth_suijin</t>
  </si>
  <si>
    <t>koth_viaduct</t>
  </si>
  <si>
    <t>mvm_bigrock</t>
  </si>
  <si>
    <t>Mann vs. Machine</t>
  </si>
  <si>
    <t>mvm_coaltown</t>
  </si>
  <si>
    <t>Decoy</t>
  </si>
  <si>
    <t>mvm_decoy</t>
  </si>
  <si>
    <t>Example</t>
  </si>
  <si>
    <t>mvm_example</t>
  </si>
  <si>
    <t>mvm_ghost_town</t>
  </si>
  <si>
    <t>mvm_mannhattan</t>
  </si>
  <si>
    <t>Mannworks</t>
  </si>
  <si>
    <t>mvm_mannworks</t>
  </si>
  <si>
    <t>mvm_rottenburg</t>
  </si>
  <si>
    <t>Jérémie "RaVaGe" Nicolas
Tyler "Yyler" King
Sean "Heyo" Cutino
Nassim "NassimO" Sadoun</t>
  </si>
  <si>
    <t xml:space="preserve"> Evan "Defcon" LeBlanc
Alex "FGD5" Stewart
Liam "Diva Dan" Moffitt</t>
  </si>
  <si>
    <t>h Lauren "Yrrzy" Godfrey
Harlen "UEAKCrash" Linke
Zach "Exactol" Matuson
Sebastian "Seba" Grus
Rebecca "Phi" Ailes
Freyja</t>
  </si>
  <si>
    <t>Yannick "Bloodhound" Milhahn
"Psy"
Jesús "Drawer" Vera</t>
  </si>
  <si>
    <t>Artur Eichmann
Joel "zythe_" Morscher
Phe
Lizard Of Oz
sky
Lothudus
Parker "razoldon"
Ilia "dotflare"
Yiming "Coolchou" Zhao
Ben "doctorsteen" Meyer
Lerd
ScienceDILF</t>
  </si>
  <si>
    <t>Aeon "Void" Bollig
Liam "Diva Dan" Moffitt
Fuzzymellow
Zoey Smith</t>
  </si>
  <si>
    <t>Aeon "Void" Bollig
Fuzzymellow
Tim "SediSocks" Brown Lees
Sky
Benjamin "blaholtzen" Blåholtz
Stiffy360</t>
  </si>
  <si>
    <t>Elián "iron" Rodríguez
Ryan "Chill" Foy
Matthew "Panckakebro" Hiller</t>
  </si>
  <si>
    <t>Sammy "Berry" Bunting
Theo "TheoF114" Fletcher</t>
  </si>
  <si>
    <t>Sammy "Berry" Bunting
Chris "Another Bad Pun" Williams
Liam "Diva Dan" Moffitt
Zach "Exactol" Matuson
Aeon "Void" Bollig
Christoph "Gadget" Manschitz
Ivan "Crowbar" Sokolov
Kevin "Ravidge" Brook
Theo "TheoF114" Fletcher</t>
  </si>
  <si>
    <t>Patrick "Sweepertank" Preston
Andrew "Dr. Spud" Thompson
E-Arkham
Liam "Diva Dan" Moffitt
Aeon "Void" Bollig
Juniper
Kevin "Ravidge" Brook
Ivan "Crowbar" Sokolov
Alex "MaccyF" MacFarquhar
Em</t>
  </si>
  <si>
    <t>Josh "Hey You" Harris
Harlen "UEAKCrash" Linke
Jake "Jukebox" Jackubowski
Psyke</t>
  </si>
  <si>
    <t>Harlen "UEAKCrash" Linke
FissionMetroid101
Miguel "BANG!" Melara
Kevin "Ravidge" Brook
The Ronin</t>
  </si>
  <si>
    <t xml:space="preserve"> Paul "Brokk" Clausen
Rhafael "Rhamkin" Oliveira
Alex "FGD5" Stewart
Roman "FanCyy" Malashkevich
Bertrand "Tails8521" Penguilly
Louie "bakscratch" Turner
Christoph "Gadget" Manschitz
Kevin "Ravidge" Brook
Aeon "Void" Bollig
Juniper
Jesse "Custard1" Budd</t>
  </si>
  <si>
    <t>Vasilis "Billo" Chatzikostas
Patrick "Zeus" Hennessy
Seb "Tianes" Necula
Benjamin "blaholtzen" Blåholtz
Nickolas "KrazyZark" Fenech</t>
  </si>
  <si>
    <t xml:space="preserve"> Matthew "MegapiemanPHD" Simmons
Benjamin "blaholtzen" Blåholtz
Seb "Tianes" Necula
Ase "Pont" Kirkham
Alex "FGD5" Stewart
Nick "Frying Dutchman" Post
Lawrence "hutty" Granroth</t>
  </si>
  <si>
    <t>Aeon "Void" Bollig
Fuzzymellow
Tim "SediSocks" Brown Lees
Killohurtz
Martin "Chaofanatic" Ellis
Lauren "Yrrzy" Godfrey
Andrew "Rogue13" Risch</t>
  </si>
  <si>
    <t>Harlen "UEAKCrash" Linke
Freyja
Benjamin "blaholtzen" Blåholtz
Al "Square" Rodgers
Alex "FGD5" Stewart
Lizard Of Oz
Jordan "hXX" LeBlanc
Seb "Tianes" Necula</t>
  </si>
  <si>
    <t>Aeon "Void" Bollig
Al "Square" Rodgers
EArkham
Keldos
KrazyZark
Maxime "fubar" Dupuis
Tim "sedisocks" BL
Zach "Exactol" Matuson</t>
  </si>
  <si>
    <t>Eric "Erk" Browning
Aeon "Void" Bollig
Juniper
Alex "FGD5" Stewart</t>
  </si>
  <si>
    <t xml:space="preserve"> Freyja
E-Arkham
Kevin "Ravidge" Brook
Maxime "Mimas Torres" Dupuis</t>
  </si>
  <si>
    <t>Foundry (Capture the Flag)</t>
  </si>
  <si>
    <t>ctf_foundry</t>
  </si>
  <si>
    <t>Mannpower</t>
  </si>
  <si>
    <t>Gorge (Capture the Flag)</t>
  </si>
  <si>
    <t>ctf_gorge</t>
  </si>
  <si>
    <t>Hellfire</t>
  </si>
  <si>
    <t>ctf_hellfire</t>
  </si>
  <si>
    <t>Thunder Mountain (Capture the Flag)</t>
  </si>
  <si>
    <t>ctf_thundermountain</t>
  </si>
  <si>
    <t>Cloak (Control Point)</t>
  </si>
  <si>
    <t>cp_cloak</t>
  </si>
  <si>
    <t>Brickyard</t>
  </si>
  <si>
    <t>pass_brickyard</t>
  </si>
  <si>
    <t>PASS Time</t>
  </si>
  <si>
    <t>District</t>
  </si>
  <si>
    <t>pass_district</t>
  </si>
  <si>
    <t>pass_timbertown</t>
  </si>
  <si>
    <t>Valve
Bad Robot
Escalation Studios</t>
  </si>
  <si>
    <t>pl_badwater</t>
  </si>
  <si>
    <t>Payload</t>
  </si>
  <si>
    <t>Barnblitz</t>
  </si>
  <si>
    <t>pl_barnblitz</t>
  </si>
  <si>
    <t>pl_bloodwater</t>
  </si>
  <si>
    <t>Borneo</t>
  </si>
  <si>
    <t>pl_borneo</t>
  </si>
  <si>
    <t>Bread Space</t>
  </si>
  <si>
    <t>pl_breadspace</t>
  </si>
  <si>
    <t>Cactus Canyon</t>
  </si>
  <si>
    <t>pl_cactuscanyon</t>
  </si>
  <si>
    <t>Camber</t>
  </si>
  <si>
    <t>pl_camber</t>
  </si>
  <si>
    <t>pl_cashworks</t>
  </si>
  <si>
    <t>pl_chilly</t>
  </si>
  <si>
    <t>pl_coal_event</t>
  </si>
  <si>
    <t>pl_corruption</t>
  </si>
  <si>
    <t>Emerge</t>
  </si>
  <si>
    <t>pl_emerge</t>
  </si>
  <si>
    <t>Enclosure</t>
  </si>
  <si>
    <t>pl_enclosure_final</t>
  </si>
  <si>
    <t>pl_frostcliff</t>
  </si>
  <si>
    <t>Gold Rush</t>
  </si>
  <si>
    <t>pl_goldrush</t>
  </si>
  <si>
    <t>pl_hasslecastle</t>
  </si>
  <si>
    <t>Hoodoo</t>
  </si>
  <si>
    <t>pl_hoodoo_final</t>
  </si>
  <si>
    <t>pl_millstone_event</t>
  </si>
  <si>
    <t>pl_phoenix</t>
  </si>
  <si>
    <t>pl_pier</t>
  </si>
  <si>
    <t>pl_precipice_event_final</t>
  </si>
  <si>
    <t>pl_rumble_event</t>
  </si>
  <si>
    <t>pl_rumford_event</t>
  </si>
  <si>
    <t>pl_sludgepit_event</t>
  </si>
  <si>
    <t>pl_snowycoast</t>
  </si>
  <si>
    <t>pl_spineyard</t>
  </si>
  <si>
    <t>pl_swiftwater_final1</t>
  </si>
  <si>
    <t>pl_terror_event</t>
  </si>
  <si>
    <t>Thunder Mountain (Payload)</t>
  </si>
  <si>
    <t>pl_thundermountain</t>
  </si>
  <si>
    <t>pl_upward</t>
  </si>
  <si>
    <t>pl_venice</t>
  </si>
  <si>
    <t>Wutville</t>
  </si>
  <si>
    <t>pl_wutville_event</t>
  </si>
  <si>
    <t>Ryan "Chill" Foy
Elián "iron" Rodríguez</t>
  </si>
  <si>
    <t xml:space="preserve"> Sean "Heyo" Cutino
Matt "vhalin" Leahy</t>
  </si>
  <si>
    <t>Bailey "Glitch" Hodges
Jesse "Custard1" Budd
Alberto "Petachepas" Zarzuela
Jonas "Grambee" Carson
Dylan "doggoh" Lee
Oliver "OverPovered" Pennanen
Christoph "Gadget" Manschitz
Peter "Tabby" Bryant
William "Cheesypuff" Bartley-Bolster
Kirill "Le Bruhe?" Ruzanov
Hugh "HueZee_" Madoc Schneider
Brandon "Brantopias" Sinkovich
human1</t>
  </si>
  <si>
    <t xml:space="preserve"> Louie "bakscratch" Turner
Nick "nickybakes" Baker
Liam "Diva Dan" Moffitt</t>
  </si>
  <si>
    <t xml:space="preserve"> Wojciech "eerieone" Michalak
Moritz "moe012" Horn
Sean "Artesia" Pennock</t>
  </si>
  <si>
    <t>Tomi "ICS" Uurainen
Tyler "Yyler" King
Alex "MaccyF" MacFarquhar</t>
  </si>
  <si>
    <t xml:space="preserve"> Matthew "Panckakebro" Hiller
Elián "iron" Rodríguez
Phe
Ryan "Chill" Foy
Denis "xB33" Varchulik
William "Cheesypuff" Bartley-Bolster
Oliver "OverPovered" Pennanen</t>
  </si>
  <si>
    <t xml:space="preserve"> Eric "Erk" Browning
Matthew "MegapiemanPHD" Simmons
Rhafael "Rhamkin" Oliveira
Matthew "Panckakebro" Hiller
Vasilis "Billo" Chatzikostas</t>
  </si>
  <si>
    <t>Jess "Muddy" Dabbs
Joe "FruitySnacks" Radak
Freyja
Minty "Katsu! :3" Aulenrose</t>
  </si>
  <si>
    <t>Michał "AsG_Alligator" Byczko
Aeon "Void" Bollig
E-Arkham
PEAR
Stiffy360
Andrew "Dr. Spud" Thompson
Fuzzymellow
Maxime Dupuis
Freyja
Ivan "Crowbar" Sokolov</t>
  </si>
  <si>
    <t>Tomi "ICS" Uurainen</t>
  </si>
  <si>
    <t>Patrick "MangyCarface" Mulholland
Arhurt</t>
  </si>
  <si>
    <t xml:space="preserve"> Tomi "ICS" Uurainen</t>
  </si>
  <si>
    <t>Smiley The Smile</t>
  </si>
  <si>
    <t>Tim "YM" Johnson
Jeroen "Snipergen" Dessaux
Fay L. "nineaxis" Fabry
Drew "Oxy" Fletcher</t>
  </si>
  <si>
    <t>Evan "Defcon" LeBlanc
Liam "Diva Dan" Moffitt
Nickolas "KrazyZark" Fenech
Neal "Blade x64" Smart
Stuffy360</t>
  </si>
  <si>
    <t>Neal "Blade x64" Smart
Benjamin "blaholtzen" Blåholtz
Erik "Colteh" Coltey
Liam "Diva Dan" Moffitt
donhonk
Andrew "Dr. Spud" Thompson
Thijs "Evil_Knevil" Van Gerrewey
Juniper
Nassim "NassimO" Sadoun
Damian "Populus" Błaszczyk
Kevin "Ravidge" Brook
Tim "SediSocks" Brown Lees
Sky
Al "Square" Rodgers
Aeon "Void" Bollig
Zoey Smith</t>
  </si>
  <si>
    <t xml:space="preserve"> TheHorseStrangler
TanookiSuit3</t>
  </si>
  <si>
    <t xml:space="preserve"> Tomi "ICS" Uurainen
Riley "Sheltr" Aanestad
Michał "AsG_Alligator" Byczko
Zach "Exactol" Matuson
Liam "Diva Dan" Moffitt</t>
  </si>
  <si>
    <t>Neil "Nesman" Stottler
Eric "Erk" Browning
Aeon "Void" Bollig
Louie "bakscratch" Turner
Alex "FGD5" Stewart
Patrick "Zeus" Hennessy
Izotope</t>
  </si>
  <si>
    <t>SirPontus
Michał "AsG_Alligator" Byczko
Walter "Waffe" Grönholm
Alex "Rexy" Kreeger</t>
  </si>
  <si>
    <t>E-Arkham
FissionMetroid101</t>
  </si>
  <si>
    <t xml:space="preserve"> Matthew "Panckakebro" Hiller
Elián "iron" Rodríguez
Denis "xB33" Varchulik
Norman "Mikusch" Masanek</t>
  </si>
  <si>
    <t>Aaron "Schwa" McCallen
Lemon</t>
  </si>
  <si>
    <t>JimWood
TanookiSuit3</t>
  </si>
  <si>
    <t>Andrew "Rogue13" Risch</t>
  </si>
  <si>
    <t>plr_bananabay</t>
  </si>
  <si>
    <t>Payload Race</t>
  </si>
  <si>
    <t>plr_hacksaw</t>
  </si>
  <si>
    <t>plr_hacksaw_event</t>
  </si>
  <si>
    <t>plr_hightower</t>
  </si>
  <si>
    <t>plr_hightower_event</t>
  </si>
  <si>
    <t>plr_nightfall_final</t>
  </si>
  <si>
    <t>plr_pipeline</t>
  </si>
  <si>
    <t xml:space="preserve"> Neal "Blade x64" Smart
Jennifer "NeoDement" Burnett
PEAR
Stiffy360
Fuzzymellow
Aeon "Void" Bollig
Freyja</t>
  </si>
  <si>
    <t>Liam "Diva Dan" Moffitt
Viscaedis
Al "Square" Rodgers
E-Arkham
Aeon "Void" Bollig
Juniper
Alex "FGD5" Stewart
Lauren "Yrrzy" Godfrey</t>
  </si>
  <si>
    <t>Liam "Diva Dan" Moffitt
Viscaedis
Al "Square" Rodgers
E-Arkham
Seb "Tianes" Necula
Benjamin "blaholtzen" Blåholtz
Aeon "Void" Bollig
Juniper
Alex "FGD5" Stewart</t>
  </si>
  <si>
    <t>Aaron "Psy" Garcha
Paul Good</t>
  </si>
  <si>
    <t>pd_cursed_cove_event</t>
  </si>
  <si>
    <t>Player Destruction</t>
  </si>
  <si>
    <t>pd_farmageddon</t>
  </si>
  <si>
    <t>pd_galleria</t>
  </si>
  <si>
    <t>pd_mannsylvania</t>
  </si>
  <si>
    <t>pd_monster_bash</t>
  </si>
  <si>
    <t>pd_pit_of_death_event</t>
  </si>
  <si>
    <t>pd_selbyen</t>
  </si>
  <si>
    <t>pd_snowville_event</t>
  </si>
  <si>
    <t>pd_watergate</t>
  </si>
  <si>
    <t>Maxime "Mimas Torres" Dupuis
Zach "Exactol" Matuson
Vincent "Vel0city" Swart
Joe "Fr0z3nR" Radak</t>
  </si>
  <si>
    <t>Joel "zythe_" Morscher
Rhafael "Rhamkin" Oliveira
Alex "FGD5" Stewart
Benjamin "blaholtzen" Blåholtz
Matthew "MegapiemanPHD" Simmons
Lo-fi Longcat</t>
  </si>
  <si>
    <t>Christian "Roll" Richardson
Kenny "Flip" Wheeler
Michael Egan
FissionMetroid101
Christian James DeRosa</t>
  </si>
  <si>
    <t>Aeon "Void" Bollig
Fuzzymellow
PEAR
donhonk
Harlen "UEAKCrash" Linke
Tim "SediSocks" Brown Lees
Liam "Diva Dan" Moffitt
Jennifer "NeoDement" Burnett
Erik "Colteh" Coltey</t>
  </si>
  <si>
    <t>Michael Egan
Louie "bakscratch" Turner
Ian "Wgooch" Gooch
Nassim "NassimO" Sadoun
Miguel "BANG!" Melara
Thijs "Evil_Knevil" Van Gerrewey
FissionMetroid101
Jennifer "NeoDement" Burnett
Aeon "Void" Bollig
The Ronin</t>
  </si>
  <si>
    <t>Phe
Artemy "FlowerShopGuy" Maltsev
Sonoma "Sono" Bryer
Matthew "MegapiemanPHD" Simmons
Oliver "OverPovered" Pennanen
Kirill "BadassCook" Ruzanov</t>
  </si>
  <si>
    <t>Patrick "Zeus" Hennessy
James Jameson
Gabriel "MCL15" Macken
Alex "FGD5" Stewart
Paul "Brokk" Clausen
Chandler "OctoBlitz" Dunaway
Stuffy360
Kirill "BadassCook" Ruzanov
Brandon "Bonk Nickeltoon" Koller
Robert "Spleep" Chisholm</t>
  </si>
  <si>
    <t>Matthew "MegapiemanPHD" Simmons
Patrick "Zeus" Hennessy
Alex "FGD5" Stewart
Benjamin "blaholtzen" Blåholtz
Al "Square" Rodgers
Tim "SediSocks" Brown Lees
Juniper
Aeon "Void" Bollig
Seb "Tianes" Necula
Liran "Ducksink" Ohana</t>
  </si>
  <si>
    <t>Louie "bakscratch" Turner
Juha "Jusa" Kuoppala
Sean "boomsta" Troehler
Jordan "hXX" LeBlanc
EmNudge
Zach "Exactol" Matuson
Nick "Bobby BodyOdor" Baker
Duncan "Magnus" Welch
Nathan "Yacan1" Dadey
Roniña "Py-Bun" Rodriguez
Stiffy360
Deacon</t>
  </si>
  <si>
    <t>rd_asteroid</t>
  </si>
  <si>
    <t>Robot Destruction</t>
  </si>
  <si>
    <t>sd_doomsday_event</t>
  </si>
  <si>
    <t>Special Delivery</t>
  </si>
  <si>
    <t>sd_doomsday</t>
  </si>
  <si>
    <t>Itemtest</t>
  </si>
  <si>
    <t>itemtest</t>
  </si>
  <si>
    <t>Test</t>
  </si>
  <si>
    <t>Dustbowl (Training)</t>
  </si>
  <si>
    <t>tr_dustbowl</t>
  </si>
  <si>
    <t>Training Mode</t>
  </si>
  <si>
    <t>Target</t>
  </si>
  <si>
    <t>tr_target</t>
  </si>
  <si>
    <t>vsh_distillery</t>
  </si>
  <si>
    <t>Versus Saxton Hale</t>
  </si>
  <si>
    <t>Nucleus VSH</t>
  </si>
  <si>
    <t>vsh_nucleus</t>
  </si>
  <si>
    <t>Skrimish</t>
  </si>
  <si>
    <t>vsh_skirmish</t>
  </si>
  <si>
    <t>vsh_tinyrock</t>
  </si>
  <si>
    <t>Jess "Muddy" Dabbs
Lizard Of Oz
Jason "Yaki" Herman
Szabó "Maxxy" Attila
Maxim "VellyVice" Streltsov
James "McGuinnsBook" McGuinn
Joaquim "JPRAS" Silva
Matthew "MegapiemanPHD" Simmons</t>
  </si>
  <si>
    <t>John "MilkMaster72" Worden
Lizard Of Oz
Jason "Yaki" Herman
Szabó "Maxxy" Attila
Joaquim "JPRAS" Silva
Matthew "MegapiemanPHD" Simmons
James "McGuinnsBook" McGuinn
Maxim "VellyVice" Streltsov
Aeon "Void" Bollig
Louie "bakscratch" Turner</t>
  </si>
  <si>
    <t>John "MilkMaster72" Worden
Lizard Of Oz
Jason "Yaki" Herman
Szabó "Maxxy" Attila
Joaquim "JPRAS" Silva
Matthew "MegapiemanPHD" Simmons
James "McGuinnsBook" McGuinn
Maxim "VellyVice" Streltsov
Aeon "Void" Bollig</t>
  </si>
  <si>
    <t>Phe
Lizard Of Oz
Sonoma "Sono" Bryer
Szabó "Maxxy" Attila
Matthew "MegapiemanPHD" Simmons
Stuffy 360
Jason "Yaki" Herman
Maxim "VellyVice" Streltsov
James "McGuinnsBook" McGuinn
Joaquim "JPRAS" Silva
Aeon "Void" Bollig</t>
  </si>
  <si>
    <t>zi_atoll</t>
  </si>
  <si>
    <t>Zombie Infection</t>
  </si>
  <si>
    <t>zi_devastation_final1</t>
  </si>
  <si>
    <t>zi_murky</t>
  </si>
  <si>
    <t>zi_sanitarium</t>
  </si>
  <si>
    <t>zi_woods</t>
  </si>
  <si>
    <t>George "I dinne ken" Norman
Harry "Harry" Colquhoun
Liam "Diva Dan" Moffitt
Stuffy360
Aeon "Void" Bollig
Emil Sharafeev</t>
  </si>
  <si>
    <t>Matthew "Panckakebro" Hiller
Harry "Harry" Colquhoun
Liam "Diva Dan" Moffitt
Stuffy360
Elián "iron" Rodríguez
Louie "bakscratch" Turner</t>
  </si>
  <si>
    <t>Harry "Harry" Colquhoun
Liam "Diva Dan" Moffitt
E-Arkham</t>
  </si>
  <si>
    <t>Jordan "Ismaciodismorphus" La Rose
Harry "Harry" Colquhoun
Liam "Diva Dan" Moffitt
Aeon "Void" Bollig
Alex "FGD5" Stewart</t>
  </si>
  <si>
    <t>Patrik "Nat-Tea" Naplava
Emil Sharafeev
Danni "AttaKat" Bestford
Ben "Squishy" Dowman
Jesse "Custard1" Budd
Alex "Zz" Elliott
Liam "Diva Dan" Moffitt
Harry "Harry" Colquhoun</t>
  </si>
  <si>
    <t>koth_undergrove_event</t>
  </si>
  <si>
    <t>pl_fifthcurve_event</t>
  </si>
  <si>
    <t>pl_frontier_final</t>
  </si>
  <si>
    <t>Grand Total</t>
  </si>
  <si>
    <t>2007</t>
  </si>
  <si>
    <t>2015</t>
  </si>
  <si>
    <t>2011</t>
  </si>
  <si>
    <t>2021</t>
  </si>
  <si>
    <t>2014</t>
  </si>
  <si>
    <t>2023</t>
  </si>
  <si>
    <t>2008</t>
  </si>
  <si>
    <t>2017</t>
  </si>
  <si>
    <t>2012</t>
  </si>
  <si>
    <t>2020</t>
  </si>
  <si>
    <t>2022</t>
  </si>
  <si>
    <t>2016</t>
  </si>
  <si>
    <t>2018</t>
  </si>
  <si>
    <t>2010</t>
  </si>
  <si>
    <t>2009</t>
  </si>
  <si>
    <t>2013</t>
  </si>
  <si>
    <t>2019</t>
  </si>
  <si>
    <t>Maps Made By Valve And Community</t>
  </si>
  <si>
    <t>Community</t>
  </si>
  <si>
    <t>Count of Map Name</t>
  </si>
  <si>
    <t>Game Mode List</t>
  </si>
  <si>
    <t>Row Labels</t>
  </si>
  <si>
    <t>Game Mode Developer Type Count</t>
  </si>
  <si>
    <t>`</t>
  </si>
  <si>
    <t>Valve Maps</t>
  </si>
  <si>
    <t>Community Maps</t>
  </si>
  <si>
    <t>All</t>
  </si>
  <si>
    <t>DateAdded(MM/DD/YYYY) (Year)</t>
  </si>
  <si>
    <t>Map Year List</t>
  </si>
  <si>
    <t>None</t>
  </si>
  <si>
    <t>Sum of MapSize(kHu^2)</t>
  </si>
  <si>
    <t>Average of MapSize(kHu^2)</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</si>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</sst>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11">
    <xf numFmtId="0" fontId="0" fillId="0" borderId="0" xfId="0"/>
    <xf numFmtId="14" fontId="0" fillId="0" borderId="0" xfId="0" applyNumberFormat="1"/>
    <xf numFmtId="0" fontId="1" fillId="0" borderId="0" xfId="0" applyFont="1"/>
    <xf numFmtId="14" fontId="1" fillId="0" borderId="0" xfId="0" applyNumberFormat="1" applyFont="1"/>
    <xf numFmtId="14" fontId="0" fillId="0" borderId="0" xfId="0" quotePrefix="1" applyNumberFormat="1"/>
    <xf numFmtId="164" fontId="0" fillId="0" borderId="0" xfId="0" applyNumberFormat="1"/>
    <xf numFmtId="164" fontId="0" fillId="0" borderId="0" xfId="0" applyNumberFormat="1" applyAlignment="1">
      <alignment horizontal="left"/>
    </xf>
    <xf numFmtId="0" fontId="0" fillId="0" borderId="0" xfId="0" pivotButton="1"/>
    <xf numFmtId="0" fontId="0" fillId="0" borderId="0" xfId="0" applyAlignment="1">
      <alignment horizontal="left"/>
    </xf>
    <xf numFmtId="0" fontId="2" fillId="2" borderId="1" xfId="1"/>
    <xf numFmtId="0" fontId="0" fillId="0" borderId="0" xfId="0" applyNumberFormat="1"/>
  </cellXfs>
  <cellStyles count="2">
    <cellStyle name="Check Cell" xfId="1" builtinId="23"/>
    <cellStyle name="Normal" xfId="0" builtinId="0"/>
  </cellStyles>
  <dxfs count="8">
    <dxf>
      <font>
        <color rgb="FF9C0006"/>
      </font>
      <fill>
        <patternFill>
          <bgColor rgb="FFFFC7CE"/>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4" formatCode="0.00000"/>
    </dxf>
    <dxf>
      <numFmt numFmtId="164" formatCode="0.00000"/>
    </dxf>
    <dxf>
      <numFmt numFmtId="19" formatCode="m/d/yyyy"/>
    </dxf>
    <dxf>
      <numFmt numFmtId="19" formatCode="m/d/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Maps Made by Valve and the Community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6C-4852-A389-E06BC3CDA4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6C-4852-A389-E06BC3CDA4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Storage'!$A$5:$A$6</c:f>
              <c:strCache>
                <c:ptCount val="2"/>
                <c:pt idx="0">
                  <c:v>Valve</c:v>
                </c:pt>
                <c:pt idx="1">
                  <c:v>Community</c:v>
                </c:pt>
              </c:strCache>
            </c:strRef>
          </c:cat>
          <c:val>
            <c:numRef>
              <c:f>'Data Storage'!$B$5:$B$6</c:f>
              <c:numCache>
                <c:formatCode>General</c:formatCode>
                <c:ptCount val="2"/>
                <c:pt idx="0">
                  <c:v>61</c:v>
                </c:pt>
                <c:pt idx="1">
                  <c:v>122</c:v>
                </c:pt>
              </c:numCache>
            </c:numRef>
          </c:val>
          <c:extLst>
            <c:ext xmlns:c16="http://schemas.microsoft.com/office/drawing/2014/chart" uri="{C3380CC4-5D6E-409C-BE32-E72D297353CC}">
              <c16:uniqueId val="{00000001-6DEC-4F0A-A790-ECF216FDEC0E}"/>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[TF2MapData.xlsx]AvgMapSizePivot!PivotTable1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Map Size Per Game Mode</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c:spPr>
        <c:marker>
          <c:symbol val="none"/>
        </c:marker>
        <c:dLbl>
          <c:idx val="0"/>
          <c:delete val="1"/>
          <c:extLst>
            <c:ext xmlns:c15="http://schemas.microsoft.com/office/drawing/2012/chart" uri="{CE6537A1-D6FC-4f65-9D91-7224C49458BB}"/>
          </c:extLst>
        </c:dLbl>
      </c:pivotFmt>
      <c:pivotFmt>
        <c:idx val="39"/>
        <c:spPr>
          <a:solidFill>
            <a:schemeClr val="accent2"/>
          </a:solidFill>
        </c:spPr>
        <c:marker>
          <c:symbol val="none"/>
        </c:marker>
        <c:dLbl>
          <c:idx val="0"/>
          <c:delete val="1"/>
          <c:extLst>
            <c:ext xmlns:c15="http://schemas.microsoft.com/office/drawing/2012/chart" uri="{CE6537A1-D6FC-4f65-9D91-7224C49458BB}"/>
          </c:extLst>
        </c:dLbl>
      </c:pivotFmt>
      <c:pivotFmt>
        <c:idx val="40"/>
        <c:spPr>
          <a:solidFill>
            <a:schemeClr val="accent1"/>
          </a:solidFill>
        </c:spPr>
        <c:marker>
          <c:symbol val="none"/>
        </c:marker>
        <c:dLbl>
          <c:idx val="0"/>
          <c:spPr>
            <a:noFill/>
            <a:ln>
              <a:noFill/>
            </a:ln>
            <a:effectLst/>
          </c:spPr>
          <c:txPr>
            <a:bodyPr rot="-5400000" vert="horz" wrap="square" lIns="38100" tIns="19050" rIns="38100" bIns="1905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solidFill>
        </c:spPr>
        <c:marker>
          <c:symbol val="none"/>
        </c:marker>
        <c:dLbl>
          <c:idx val="0"/>
          <c:spPr>
            <a:noFill/>
            <a:ln>
              <a:noFill/>
            </a:ln>
            <a:effectLst/>
          </c:spPr>
          <c:txPr>
            <a:bodyPr rot="-5400000" vert="horz" wrap="square" lIns="38100" tIns="19050" rIns="38100" bIns="19050" anchor="ctr">
              <a:spAutoFit/>
            </a:bodyPr>
            <a:lstStyle/>
            <a:p>
              <a:pPr>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2"/>
          <c:order val="0"/>
          <c:tx>
            <c:strRef>
              <c:f>AvgMapSizePivot!$B$4:$B$5</c:f>
              <c:strCache>
                <c:ptCount val="1"/>
                <c:pt idx="0">
                  <c:v>Valve</c:v>
                </c:pt>
              </c:strCache>
            </c:strRef>
          </c:tx>
          <c:spPr>
            <a:solidFill>
              <a:schemeClr val="accent1"/>
            </a:solidFill>
          </c:spPr>
          <c:invertIfNegative val="0"/>
          <c:dLbls>
            <c:spPr>
              <a:noFill/>
              <a:ln>
                <a:noFill/>
              </a:ln>
              <a:effectLst/>
            </c:spPr>
            <c:txPr>
              <a:bodyPr rot="-5400000" vert="horz" wrap="square" lIns="38100" tIns="19050" rIns="38100" bIns="1905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AvgMapSizePivot!$A$6:$A$24</c:f>
              <c:strCache>
                <c:ptCount val="18"/>
                <c:pt idx="0">
                  <c:v>Arena</c:v>
                </c:pt>
                <c:pt idx="1">
                  <c:v>Attack/Defend</c:v>
                </c:pt>
                <c:pt idx="2">
                  <c:v>Capture the Flag</c:v>
                </c:pt>
                <c:pt idx="3">
                  <c:v>Control Point</c:v>
                </c:pt>
                <c:pt idx="4">
                  <c:v>King of the Hill</c:v>
                </c:pt>
                <c:pt idx="5">
                  <c:v>Mann vs. Machine</c:v>
                </c:pt>
                <c:pt idx="6">
                  <c:v>Mannpower</c:v>
                </c:pt>
                <c:pt idx="7">
                  <c:v>N/A</c:v>
                </c:pt>
                <c:pt idx="8">
                  <c:v>PASS Time</c:v>
                </c:pt>
                <c:pt idx="9">
                  <c:v>Payload</c:v>
                </c:pt>
                <c:pt idx="10">
                  <c:v>Payload Race</c:v>
                </c:pt>
                <c:pt idx="11">
                  <c:v>Player Destruction</c:v>
                </c:pt>
                <c:pt idx="12">
                  <c:v>Robot Destruction</c:v>
                </c:pt>
                <c:pt idx="13">
                  <c:v>Special Delivery</c:v>
                </c:pt>
                <c:pt idx="14">
                  <c:v>Test</c:v>
                </c:pt>
                <c:pt idx="15">
                  <c:v>Training Mode</c:v>
                </c:pt>
                <c:pt idx="16">
                  <c:v>Versus Saxton Hale</c:v>
                </c:pt>
                <c:pt idx="17">
                  <c:v>Zombie Infection</c:v>
                </c:pt>
              </c:strCache>
            </c:strRef>
          </c:cat>
          <c:val>
            <c:numRef>
              <c:f>AvgMapSizePivot!$B$6:$B$24</c:f>
              <c:numCache>
                <c:formatCode>General</c:formatCode>
                <c:ptCount val="18"/>
                <c:pt idx="0">
                  <c:v>8.8145814285714277</c:v>
                </c:pt>
                <c:pt idx="1">
                  <c:v>20.515011666666666</c:v>
                </c:pt>
                <c:pt idx="2">
                  <c:v>16.137350000000001</c:v>
                </c:pt>
                <c:pt idx="3">
                  <c:v>23.322916666666668</c:v>
                </c:pt>
                <c:pt idx="4">
                  <c:v>10.90349</c:v>
                </c:pt>
                <c:pt idx="5">
                  <c:v>14.294714285714287</c:v>
                </c:pt>
                <c:pt idx="6">
                  <c:v>22.099066666666662</c:v>
                </c:pt>
                <c:pt idx="7">
                  <c:v>2.23</c:v>
                </c:pt>
                <c:pt idx="8">
                  <c:v>28.034833333333335</c:v>
                </c:pt>
                <c:pt idx="9">
                  <c:v>21.492449999999995</c:v>
                </c:pt>
                <c:pt idx="10">
                  <c:v>10.128579999999999</c:v>
                </c:pt>
                <c:pt idx="12">
                  <c:v>16.029900000000001</c:v>
                </c:pt>
                <c:pt idx="13">
                  <c:v>14.269</c:v>
                </c:pt>
                <c:pt idx="14">
                  <c:v>0.83750000000000002</c:v>
                </c:pt>
                <c:pt idx="15">
                  <c:v>10.09104</c:v>
                </c:pt>
              </c:numCache>
            </c:numRef>
          </c:val>
          <c:extLst>
            <c:ext xmlns:c16="http://schemas.microsoft.com/office/drawing/2014/chart" uri="{C3380CC4-5D6E-409C-BE32-E72D297353CC}">
              <c16:uniqueId val="{0000000A-1521-4C60-9A73-6D6220332AE4}"/>
            </c:ext>
          </c:extLst>
        </c:ser>
        <c:ser>
          <c:idx val="3"/>
          <c:order val="1"/>
          <c:tx>
            <c:strRef>
              <c:f>AvgMapSizePivot!$C$4:$C$5</c:f>
              <c:strCache>
                <c:ptCount val="1"/>
                <c:pt idx="0">
                  <c:v>Community</c:v>
                </c:pt>
              </c:strCache>
            </c:strRef>
          </c:tx>
          <c:spPr>
            <a:solidFill>
              <a:schemeClr val="accent2"/>
            </a:solidFill>
          </c:spPr>
          <c:invertIfNegative val="0"/>
          <c:dLbls>
            <c:spPr>
              <a:noFill/>
              <a:ln>
                <a:noFill/>
              </a:ln>
              <a:effectLst/>
            </c:spPr>
            <c:txPr>
              <a:bodyPr rot="-5400000" vert="horz" wrap="square" lIns="38100" tIns="19050" rIns="38100" bIns="19050" anchor="ctr">
                <a:spAutoFit/>
              </a:bodyPr>
              <a:lstStyle/>
              <a:p>
                <a:pPr>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AvgMapSizePivot!$A$6:$A$24</c:f>
              <c:strCache>
                <c:ptCount val="18"/>
                <c:pt idx="0">
                  <c:v>Arena</c:v>
                </c:pt>
                <c:pt idx="1">
                  <c:v>Attack/Defend</c:v>
                </c:pt>
                <c:pt idx="2">
                  <c:v>Capture the Flag</c:v>
                </c:pt>
                <c:pt idx="3">
                  <c:v>Control Point</c:v>
                </c:pt>
                <c:pt idx="4">
                  <c:v>King of the Hill</c:v>
                </c:pt>
                <c:pt idx="5">
                  <c:v>Mann vs. Machine</c:v>
                </c:pt>
                <c:pt idx="6">
                  <c:v>Mannpower</c:v>
                </c:pt>
                <c:pt idx="7">
                  <c:v>N/A</c:v>
                </c:pt>
                <c:pt idx="8">
                  <c:v>PASS Time</c:v>
                </c:pt>
                <c:pt idx="9">
                  <c:v>Payload</c:v>
                </c:pt>
                <c:pt idx="10">
                  <c:v>Payload Race</c:v>
                </c:pt>
                <c:pt idx="11">
                  <c:v>Player Destruction</c:v>
                </c:pt>
                <c:pt idx="12">
                  <c:v>Robot Destruction</c:v>
                </c:pt>
                <c:pt idx="13">
                  <c:v>Special Delivery</c:v>
                </c:pt>
                <c:pt idx="14">
                  <c:v>Test</c:v>
                </c:pt>
                <c:pt idx="15">
                  <c:v>Training Mode</c:v>
                </c:pt>
                <c:pt idx="16">
                  <c:v>Versus Saxton Hale</c:v>
                </c:pt>
                <c:pt idx="17">
                  <c:v>Zombie Infection</c:v>
                </c:pt>
              </c:strCache>
            </c:strRef>
          </c:cat>
          <c:val>
            <c:numRef>
              <c:f>AvgMapSizePivot!$C$6:$C$24</c:f>
              <c:numCache>
                <c:formatCode>General</c:formatCode>
                <c:ptCount val="18"/>
                <c:pt idx="0">
                  <c:v>7.7188320000000008</c:v>
                </c:pt>
                <c:pt idx="1">
                  <c:v>16.904383684210526</c:v>
                </c:pt>
                <c:pt idx="2">
                  <c:v>13.153061818181817</c:v>
                </c:pt>
                <c:pt idx="3">
                  <c:v>19.597000000000005</c:v>
                </c:pt>
                <c:pt idx="4">
                  <c:v>13.192983478260873</c:v>
                </c:pt>
                <c:pt idx="9">
                  <c:v>21.838937037037031</c:v>
                </c:pt>
                <c:pt idx="10">
                  <c:v>13.191266666666666</c:v>
                </c:pt>
                <c:pt idx="11">
                  <c:v>14.250533333333331</c:v>
                </c:pt>
                <c:pt idx="16">
                  <c:v>10.626445</c:v>
                </c:pt>
                <c:pt idx="17">
                  <c:v>19.070540000000001</c:v>
                </c:pt>
              </c:numCache>
            </c:numRef>
          </c:val>
          <c:extLst>
            <c:ext xmlns:c16="http://schemas.microsoft.com/office/drawing/2014/chart" uri="{C3380CC4-5D6E-409C-BE32-E72D297353CC}">
              <c16:uniqueId val="{0000000B-1521-4C60-9A73-6D6220332AE4}"/>
            </c:ext>
          </c:extLst>
        </c:ser>
        <c:dLbls>
          <c:dLblPos val="outEnd"/>
          <c:showLegendKey val="0"/>
          <c:showVal val="1"/>
          <c:showCatName val="0"/>
          <c:showSerName val="0"/>
          <c:showPercent val="0"/>
          <c:showBubbleSize val="0"/>
        </c:dLbls>
        <c:gapWidth val="10"/>
        <c:overlap val="-27"/>
        <c:axId val="732211583"/>
        <c:axId val="732210143"/>
      </c:barChart>
      <c:catAx>
        <c:axId val="732211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10143"/>
        <c:crosses val="autoZero"/>
        <c:auto val="1"/>
        <c:lblAlgn val="ctr"/>
        <c:lblOffset val="100"/>
        <c:noMultiLvlLbl val="0"/>
      </c:catAx>
      <c:valAx>
        <c:axId val="732210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11583"/>
        <c:crosses val="autoZero"/>
        <c:crossBetween val="between"/>
      </c:valAx>
    </c:plotArea>
    <c:legend>
      <c:legendPos val="r"/>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[TF2MapData.xlsx]HolidayCountPivot!HolidayCountPivot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Maps Grouped By Holiday Events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s>
    <c:plotArea>
      <c:layout/>
      <c:barChart>
        <c:barDir val="bar"/>
        <c:grouping val="clustered"/>
        <c:varyColors val="0"/>
        <c:ser>
          <c:idx val="0"/>
          <c:order val="0"/>
          <c:tx>
            <c:strRef>
              <c:f>HolidayCountPivot!$B$4</c:f>
              <c:strCache>
                <c:ptCount val="1"/>
                <c:pt idx="0">
                  <c:v>Total</c:v>
                </c:pt>
              </c:strCache>
            </c:strRef>
          </c:tx>
          <c:spPr>
            <a:solidFill>
              <a:schemeClr val="accent1"/>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3-1910-402F-BD10-367F1BC1478B}"/>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2-1910-402F-BD10-367F1BC1478B}"/>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1-1910-402F-BD10-367F1BC147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HolidayCountPivot!$A$5:$A$8</c:f>
              <c:strCache>
                <c:ptCount val="3"/>
                <c:pt idx="0">
                  <c:v>Christmas</c:v>
                </c:pt>
                <c:pt idx="1">
                  <c:v>Halloween</c:v>
                </c:pt>
                <c:pt idx="2">
                  <c:v>None</c:v>
                </c:pt>
              </c:strCache>
            </c:strRef>
          </c:cat>
          <c:val>
            <c:numRef>
              <c:f>HolidayCountPivot!$B$5:$B$8</c:f>
              <c:numCache>
                <c:formatCode>General</c:formatCode>
                <c:ptCount val="3"/>
                <c:pt idx="0">
                  <c:v>18</c:v>
                </c:pt>
                <c:pt idx="1">
                  <c:v>48</c:v>
                </c:pt>
                <c:pt idx="2">
                  <c:v>117</c:v>
                </c:pt>
              </c:numCache>
            </c:numRef>
          </c:val>
          <c:extLst>
            <c:ext xmlns:c16="http://schemas.microsoft.com/office/drawing/2014/chart" uri="{C3380CC4-5D6E-409C-BE32-E72D297353CC}">
              <c16:uniqueId val="{00000000-1910-402F-BD10-367F1BC1478B}"/>
            </c:ext>
          </c:extLst>
        </c:ser>
        <c:dLbls>
          <c:showLegendKey val="0"/>
          <c:showVal val="0"/>
          <c:showCatName val="0"/>
          <c:showSerName val="0"/>
          <c:showPercent val="0"/>
          <c:showBubbleSize val="0"/>
        </c:dLbls>
        <c:gapWidth val="10"/>
        <c:axId val="1815805199"/>
        <c:axId val="1815808079"/>
      </c:barChart>
      <c:catAx>
        <c:axId val="181580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08079"/>
        <c:crosses val="autoZero"/>
        <c:auto val="1"/>
        <c:lblAlgn val="ctr"/>
        <c:lblOffset val="100"/>
        <c:noMultiLvlLbl val="0"/>
      </c:catAx>
      <c:valAx>
        <c:axId val="1815808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0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[TF2MapData.xlsx]MapSizePivot!MapSizePivot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Map Size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MapSizePivot!$B$4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MapSizePivot!$A$5:$A$20</c:f>
              <c:strCache>
                <c:ptCount val="15"/>
                <c:pt idx="0">
                  <c:v>Haarp</c:v>
                </c:pt>
                <c:pt idx="1">
                  <c:v>Turbine</c:v>
                </c:pt>
                <c:pt idx="2">
                  <c:v>Turbine Center</c:v>
                </c:pt>
                <c:pt idx="3">
                  <c:v>2Fort Invasion</c:v>
                </c:pt>
                <c:pt idx="4">
                  <c:v>2Fort</c:v>
                </c:pt>
                <c:pt idx="5">
                  <c:v>Snowfall</c:v>
                </c:pt>
                <c:pt idx="6">
                  <c:v>Doublefrost</c:v>
                </c:pt>
                <c:pt idx="7">
                  <c:v>Double Cross</c:v>
                </c:pt>
                <c:pt idx="8">
                  <c:v>Landfall</c:v>
                </c:pt>
                <c:pt idx="9">
                  <c:v>Pelican Peak</c:v>
                </c:pt>
                <c:pt idx="10">
                  <c:v>Helltrain</c:v>
                </c:pt>
                <c:pt idx="11">
                  <c:v>Sawmill (Capture the Flag)</c:v>
                </c:pt>
                <c:pt idx="12">
                  <c:v>Crasher</c:v>
                </c:pt>
                <c:pt idx="13">
                  <c:v>Frosty</c:v>
                </c:pt>
                <c:pt idx="14">
                  <c:v>Well (Capture the Flag)</c:v>
                </c:pt>
              </c:strCache>
            </c:strRef>
          </c:cat>
          <c:val>
            <c:numRef>
              <c:f>MapSizePivot!$B$5:$B$20</c:f>
              <c:numCache>
                <c:formatCode>General</c:formatCode>
                <c:ptCount val="15"/>
                <c:pt idx="0">
                  <c:v>7.3284599999999998</c:v>
                </c:pt>
                <c:pt idx="1">
                  <c:v>8.6437500000000007</c:v>
                </c:pt>
                <c:pt idx="2">
                  <c:v>9.5668699999999998</c:v>
                </c:pt>
                <c:pt idx="3">
                  <c:v>11.5053</c:v>
                </c:pt>
                <c:pt idx="4">
                  <c:v>11.588900000000001</c:v>
                </c:pt>
                <c:pt idx="5">
                  <c:v>12.727</c:v>
                </c:pt>
                <c:pt idx="6">
                  <c:v>13.032</c:v>
                </c:pt>
                <c:pt idx="7">
                  <c:v>13.158799999999999</c:v>
                </c:pt>
                <c:pt idx="8">
                  <c:v>13.6485</c:v>
                </c:pt>
                <c:pt idx="9">
                  <c:v>15.3225</c:v>
                </c:pt>
                <c:pt idx="10">
                  <c:v>15.895799999999999</c:v>
                </c:pt>
                <c:pt idx="11">
                  <c:v>16.3767</c:v>
                </c:pt>
                <c:pt idx="12">
                  <c:v>17.739599999999999</c:v>
                </c:pt>
                <c:pt idx="13">
                  <c:v>19.273900000000001</c:v>
                </c:pt>
                <c:pt idx="14">
                  <c:v>23.425000000000001</c:v>
                </c:pt>
              </c:numCache>
            </c:numRef>
          </c:val>
          <c:extLst>
            <c:ext xmlns:c16="http://schemas.microsoft.com/office/drawing/2014/chart" uri="{C3380CC4-5D6E-409C-BE32-E72D297353CC}">
              <c16:uniqueId val="{00000000-70AE-4706-A032-CEA9920F4F26}"/>
            </c:ext>
          </c:extLst>
        </c:ser>
        <c:dLbls>
          <c:showLegendKey val="0"/>
          <c:showVal val="0"/>
          <c:showCatName val="0"/>
          <c:showSerName val="0"/>
          <c:showPercent val="0"/>
          <c:showBubbleSize val="0"/>
        </c:dLbls>
        <c:gapWidth val="10"/>
        <c:axId val="2000551967"/>
        <c:axId val="2000552447"/>
      </c:barChart>
      <c:catAx>
        <c:axId val="200055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552447"/>
        <c:crosses val="autoZero"/>
        <c:auto val="1"/>
        <c:lblAlgn val="ctr"/>
        <c:lblOffset val="100"/>
        <c:noMultiLvlLbl val="0"/>
      </c:catAx>
      <c:valAx>
        <c:axId val="2000552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55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Maps Made by Valve and the Community Per Game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02-4E13-B7EB-D9D450AC51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02-4E13-B7EB-D9D450AC51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Storage'!$I$5:$I$6</c:f>
              <c:strCache>
                <c:ptCount val="2"/>
                <c:pt idx="0">
                  <c:v>Valve Maps</c:v>
                </c:pt>
                <c:pt idx="1">
                  <c:v>Community Maps</c:v>
                </c:pt>
              </c:strCache>
            </c:strRef>
          </c:cat>
          <c:val>
            <c:numRef>
              <c:f>'Data Storage'!$J$5:$J$6</c:f>
              <c:numCache>
                <c:formatCode>General</c:formatCode>
                <c:ptCount val="2"/>
                <c:pt idx="0">
                  <c:v>4</c:v>
                </c:pt>
                <c:pt idx="1">
                  <c:v>11</c:v>
                </c:pt>
              </c:numCache>
            </c:numRef>
          </c:val>
          <c:extLst>
            <c:ext xmlns:c16="http://schemas.microsoft.com/office/drawing/2014/chart" uri="{C3380CC4-5D6E-409C-BE32-E72D297353CC}">
              <c16:uniqueId val="{00000000-346D-45F5-A777-73C4769DBE9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[TF2MapData.xlsx]MapCountPivot!MapCountPivot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Maps Added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MapCountPivot!$B$3:$B$4</c:f>
              <c:strCache>
                <c:ptCount val="1"/>
                <c:pt idx="0">
                  <c:v>Valve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MapCountPivot!$A$5:$A$22</c:f>
              <c:strCache>
                <c:ptCount val="17"/>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strCache>
            </c:strRef>
          </c:cat>
          <c:val>
            <c:numRef>
              <c:f>MapCountPivot!$B$5:$B$22</c:f>
              <c:numCache>
                <c:formatCode>General</c:formatCode>
                <c:ptCount val="17"/>
                <c:pt idx="0">
                  <c:v>6</c:v>
                </c:pt>
                <c:pt idx="1">
                  <c:v>9</c:v>
                </c:pt>
                <c:pt idx="2">
                  <c:v>10</c:v>
                </c:pt>
                <c:pt idx="3">
                  <c:v>8</c:v>
                </c:pt>
                <c:pt idx="4">
                  <c:v>5</c:v>
                </c:pt>
                <c:pt idx="5">
                  <c:v>8</c:v>
                </c:pt>
                <c:pt idx="6">
                  <c:v>3</c:v>
                </c:pt>
                <c:pt idx="7">
                  <c:v>5</c:v>
                </c:pt>
                <c:pt idx="8">
                  <c:v>5</c:v>
                </c:pt>
                <c:pt idx="9">
                  <c:v>1</c:v>
                </c:pt>
                <c:pt idx="10">
                  <c:v>1</c:v>
                </c:pt>
              </c:numCache>
            </c:numRef>
          </c:val>
          <c:extLst>
            <c:ext xmlns:c16="http://schemas.microsoft.com/office/drawing/2014/chart" uri="{C3380CC4-5D6E-409C-BE32-E72D297353CC}">
              <c16:uniqueId val="{00000000-53F3-42A1-86EB-2B042EAAFC0E}"/>
            </c:ext>
          </c:extLst>
        </c:ser>
        <c:ser>
          <c:idx val="1"/>
          <c:order val="1"/>
          <c:tx>
            <c:strRef>
              <c:f>MapCountPivot!$C$3:$C$4</c:f>
              <c:strCache>
                <c:ptCount val="1"/>
                <c:pt idx="0">
                  <c:v>Community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MapCountPivot!$A$5:$A$22</c:f>
              <c:strCache>
                <c:ptCount val="17"/>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strCache>
            </c:strRef>
          </c:cat>
          <c:val>
            <c:numRef>
              <c:f>MapCountPivot!$C$5:$C$22</c:f>
              <c:numCache>
                <c:formatCode>General</c:formatCode>
                <c:ptCount val="17"/>
                <c:pt idx="1">
                  <c:v>3</c:v>
                </c:pt>
                <c:pt idx="2">
                  <c:v>7</c:v>
                </c:pt>
                <c:pt idx="3">
                  <c:v>4</c:v>
                </c:pt>
                <c:pt idx="4">
                  <c:v>4</c:v>
                </c:pt>
                <c:pt idx="5">
                  <c:v>1</c:v>
                </c:pt>
                <c:pt idx="6">
                  <c:v>3</c:v>
                </c:pt>
                <c:pt idx="8">
                  <c:v>15</c:v>
                </c:pt>
                <c:pt idx="9">
                  <c:v>5</c:v>
                </c:pt>
                <c:pt idx="10">
                  <c:v>5</c:v>
                </c:pt>
                <c:pt idx="11">
                  <c:v>6</c:v>
                </c:pt>
                <c:pt idx="12">
                  <c:v>2</c:v>
                </c:pt>
                <c:pt idx="13">
                  <c:v>8</c:v>
                </c:pt>
                <c:pt idx="14">
                  <c:v>12</c:v>
                </c:pt>
                <c:pt idx="15">
                  <c:v>11</c:v>
                </c:pt>
                <c:pt idx="16">
                  <c:v>36</c:v>
                </c:pt>
              </c:numCache>
            </c:numRef>
          </c:val>
          <c:extLst>
            <c:ext xmlns:c16="http://schemas.microsoft.com/office/drawing/2014/chart" uri="{C3380CC4-5D6E-409C-BE32-E72D297353CC}">
              <c16:uniqueId val="{00000001-53F3-42A1-86EB-2B042EAAFC0E}"/>
            </c:ext>
          </c:extLst>
        </c:ser>
        <c:dLbls>
          <c:showLegendKey val="0"/>
          <c:showVal val="0"/>
          <c:showCatName val="0"/>
          <c:showSerName val="0"/>
          <c:showPercent val="0"/>
          <c:showBubbleSize val="0"/>
        </c:dLbls>
        <c:gapWidth val="10"/>
        <c:overlap val="100"/>
        <c:axId val="49622608"/>
        <c:axId val="49603408"/>
      </c:barChart>
      <c:catAx>
        <c:axId val="49622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03408"/>
        <c:crosses val="autoZero"/>
        <c:auto val="1"/>
        <c:lblAlgn val="ctr"/>
        <c:lblOffset val="100"/>
        <c:noMultiLvlLbl val="0"/>
      </c:catAx>
      <c:valAx>
        <c:axId val="4960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2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[TF2MapData.xlsx]MapCountPivot!MapCountPivot</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MapCountPivot!$B$3:$B$4</c:f>
              <c:strCache>
                <c:ptCount val="1"/>
                <c:pt idx="0">
                  <c:v>Valve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MapCountPivot!$A$5:$A$22</c:f>
              <c:strCache>
                <c:ptCount val="17"/>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strCache>
            </c:strRef>
          </c:cat>
          <c:val>
            <c:numRef>
              <c:f>MapCountPivot!$B$5:$B$22</c:f>
              <c:numCache>
                <c:formatCode>General</c:formatCode>
                <c:ptCount val="17"/>
                <c:pt idx="0">
                  <c:v>6</c:v>
                </c:pt>
                <c:pt idx="1">
                  <c:v>9</c:v>
                </c:pt>
                <c:pt idx="2">
                  <c:v>10</c:v>
                </c:pt>
                <c:pt idx="3">
                  <c:v>8</c:v>
                </c:pt>
                <c:pt idx="4">
                  <c:v>5</c:v>
                </c:pt>
                <c:pt idx="5">
                  <c:v>8</c:v>
                </c:pt>
                <c:pt idx="6">
                  <c:v>3</c:v>
                </c:pt>
                <c:pt idx="7">
                  <c:v>5</c:v>
                </c:pt>
                <c:pt idx="8">
                  <c:v>5</c:v>
                </c:pt>
                <c:pt idx="9">
                  <c:v>1</c:v>
                </c:pt>
                <c:pt idx="10">
                  <c:v>1</c:v>
                </c:pt>
              </c:numCache>
            </c:numRef>
          </c:val>
          <c:extLst>
            <c:ext xmlns:c16="http://schemas.microsoft.com/office/drawing/2014/chart" uri="{C3380CC4-5D6E-409C-BE32-E72D297353CC}">
              <c16:uniqueId val="{00000000-A6B6-4655-AEF1-3ED4DF33C054}"/>
            </c:ext>
          </c:extLst>
        </c:ser>
        <c:ser>
          <c:idx val="1"/>
          <c:order val="1"/>
          <c:tx>
            <c:strRef>
              <c:f>MapCountPivot!$C$3:$C$4</c:f>
              <c:strCache>
                <c:ptCount val="1"/>
                <c:pt idx="0">
                  <c:v>Community</c:v>
                </c:pt>
              </c:strCache>
            </c:strRef>
          </c:tx>
          <c:spPr>
            <a:solidFill>
              <a:schemeClr val="accent2"/>
            </a:solidFill>
            <a:ln>
              <a:noFill/>
            </a:ln>
            <a:effectLst/>
          </c:spPr>
          <c:invertIfNegative val="0"/>
          <c:cat>
            <c:strRef>
              <c:f>MapCountPivot!$A$5:$A$22</c:f>
              <c:strCache>
                <c:ptCount val="17"/>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strCache>
            </c:strRef>
          </c:cat>
          <c:val>
            <c:numRef>
              <c:f>MapCountPivot!$C$5:$C$22</c:f>
              <c:numCache>
                <c:formatCode>General</c:formatCode>
                <c:ptCount val="17"/>
                <c:pt idx="1">
                  <c:v>3</c:v>
                </c:pt>
                <c:pt idx="2">
                  <c:v>7</c:v>
                </c:pt>
                <c:pt idx="3">
                  <c:v>4</c:v>
                </c:pt>
                <c:pt idx="4">
                  <c:v>4</c:v>
                </c:pt>
                <c:pt idx="5">
                  <c:v>1</c:v>
                </c:pt>
                <c:pt idx="6">
                  <c:v>3</c:v>
                </c:pt>
                <c:pt idx="8">
                  <c:v>15</c:v>
                </c:pt>
                <c:pt idx="9">
                  <c:v>5</c:v>
                </c:pt>
                <c:pt idx="10">
                  <c:v>5</c:v>
                </c:pt>
                <c:pt idx="11">
                  <c:v>6</c:v>
                </c:pt>
                <c:pt idx="12">
                  <c:v>2</c:v>
                </c:pt>
                <c:pt idx="13">
                  <c:v>8</c:v>
                </c:pt>
                <c:pt idx="14">
                  <c:v>12</c:v>
                </c:pt>
                <c:pt idx="15">
                  <c:v>11</c:v>
                </c:pt>
                <c:pt idx="16">
                  <c:v>36</c:v>
                </c:pt>
              </c:numCache>
            </c:numRef>
          </c:val>
          <c:extLst>
            <c:ext xmlns:c16="http://schemas.microsoft.com/office/drawing/2014/chart" uri="{C3380CC4-5D6E-409C-BE32-E72D297353CC}">
              <c16:uniqueId val="{00000002-A6B6-4655-AEF1-3ED4DF33C054}"/>
            </c:ext>
          </c:extLst>
        </c:ser>
        <c:dLbls>
          <c:showLegendKey val="0"/>
          <c:showVal val="0"/>
          <c:showCatName val="0"/>
          <c:showSerName val="0"/>
          <c:showPercent val="0"/>
          <c:showBubbleSize val="0"/>
        </c:dLbls>
        <c:gapWidth val="10"/>
        <c:overlap val="100"/>
        <c:axId val="49622608"/>
        <c:axId val="49603408"/>
      </c:barChart>
      <c:catAx>
        <c:axId val="4962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03408"/>
        <c:crosses val="autoZero"/>
        <c:auto val="1"/>
        <c:lblAlgn val="ctr"/>
        <c:lblOffset val="100"/>
        <c:noMultiLvlLbl val="0"/>
      </c:catAx>
      <c:valAx>
        <c:axId val="4960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2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[TF2MapData.xlsx]MapSizePivot!MapSizePivot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MapSizePivot!$B$4</c:f>
              <c:strCache>
                <c:ptCount val="1"/>
                <c:pt idx="0">
                  <c:v>Total</c:v>
                </c:pt>
              </c:strCache>
            </c:strRef>
          </c:tx>
          <c:spPr>
            <a:solidFill>
              <a:schemeClr val="accent1"/>
            </a:solidFill>
            <a:ln>
              <a:noFill/>
            </a:ln>
            <a:effectLst/>
          </c:spPr>
          <c:invertIfNegative val="0"/>
          <c:cat>
            <c:strRef>
              <c:f>MapSizePivot!$A$5:$A$20</c:f>
              <c:strCache>
                <c:ptCount val="15"/>
                <c:pt idx="0">
                  <c:v>Haarp</c:v>
                </c:pt>
                <c:pt idx="1">
                  <c:v>Turbine</c:v>
                </c:pt>
                <c:pt idx="2">
                  <c:v>Turbine Center</c:v>
                </c:pt>
                <c:pt idx="3">
                  <c:v>2Fort Invasion</c:v>
                </c:pt>
                <c:pt idx="4">
                  <c:v>2Fort</c:v>
                </c:pt>
                <c:pt idx="5">
                  <c:v>Snowfall</c:v>
                </c:pt>
                <c:pt idx="6">
                  <c:v>Doublefrost</c:v>
                </c:pt>
                <c:pt idx="7">
                  <c:v>Double Cross</c:v>
                </c:pt>
                <c:pt idx="8">
                  <c:v>Landfall</c:v>
                </c:pt>
                <c:pt idx="9">
                  <c:v>Pelican Peak</c:v>
                </c:pt>
                <c:pt idx="10">
                  <c:v>Helltrain</c:v>
                </c:pt>
                <c:pt idx="11">
                  <c:v>Sawmill (Capture the Flag)</c:v>
                </c:pt>
                <c:pt idx="12">
                  <c:v>Crasher</c:v>
                </c:pt>
                <c:pt idx="13">
                  <c:v>Frosty</c:v>
                </c:pt>
                <c:pt idx="14">
                  <c:v>Well (Capture the Flag)</c:v>
                </c:pt>
              </c:strCache>
            </c:strRef>
          </c:cat>
          <c:val>
            <c:numRef>
              <c:f>MapSizePivot!$B$5:$B$20</c:f>
              <c:numCache>
                <c:formatCode>General</c:formatCode>
                <c:ptCount val="15"/>
                <c:pt idx="0">
                  <c:v>7.3284599999999998</c:v>
                </c:pt>
                <c:pt idx="1">
                  <c:v>8.6437500000000007</c:v>
                </c:pt>
                <c:pt idx="2">
                  <c:v>9.5668699999999998</c:v>
                </c:pt>
                <c:pt idx="3">
                  <c:v>11.5053</c:v>
                </c:pt>
                <c:pt idx="4">
                  <c:v>11.588900000000001</c:v>
                </c:pt>
                <c:pt idx="5">
                  <c:v>12.727</c:v>
                </c:pt>
                <c:pt idx="6">
                  <c:v>13.032</c:v>
                </c:pt>
                <c:pt idx="7">
                  <c:v>13.158799999999999</c:v>
                </c:pt>
                <c:pt idx="8">
                  <c:v>13.6485</c:v>
                </c:pt>
                <c:pt idx="9">
                  <c:v>15.3225</c:v>
                </c:pt>
                <c:pt idx="10">
                  <c:v>15.895799999999999</c:v>
                </c:pt>
                <c:pt idx="11">
                  <c:v>16.3767</c:v>
                </c:pt>
                <c:pt idx="12">
                  <c:v>17.739599999999999</c:v>
                </c:pt>
                <c:pt idx="13">
                  <c:v>19.273900000000001</c:v>
                </c:pt>
                <c:pt idx="14">
                  <c:v>23.425000000000001</c:v>
                </c:pt>
              </c:numCache>
            </c:numRef>
          </c:val>
          <c:extLst>
            <c:ext xmlns:c16="http://schemas.microsoft.com/office/drawing/2014/chart" uri="{C3380CC4-5D6E-409C-BE32-E72D297353CC}">
              <c16:uniqueId val="{00000000-9842-46E7-88EA-0A83B1E7D2B1}"/>
            </c:ext>
          </c:extLst>
        </c:ser>
        <c:dLbls>
          <c:showLegendKey val="0"/>
          <c:showVal val="0"/>
          <c:showCatName val="0"/>
          <c:showSerName val="0"/>
          <c:showPercent val="0"/>
          <c:showBubbleSize val="0"/>
        </c:dLbls>
        <c:gapWidth val="10"/>
        <c:axId val="2000551967"/>
        <c:axId val="2000552447"/>
      </c:barChart>
      <c:catAx>
        <c:axId val="200055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552447"/>
        <c:crosses val="autoZero"/>
        <c:auto val="1"/>
        <c:lblAlgn val="ctr"/>
        <c:lblOffset val="100"/>
        <c:noMultiLvlLbl val="0"/>
      </c:catAx>
      <c:valAx>
        <c:axId val="2000552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55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[TF2MapData.xlsx]AvgMapSizePivot!PivotTable1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Map Size Per Game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AvgMapSizePivot!$B$4:$B$5</c:f>
              <c:strCache>
                <c:ptCount val="1"/>
                <c:pt idx="0">
                  <c:v>Valve</c:v>
                </c:pt>
              </c:strCache>
            </c:strRef>
          </c:tx>
          <c:spPr>
            <a:solidFill>
              <a:schemeClr val="accent1"/>
            </a:solidFill>
            <a:ln>
              <a:noFill/>
            </a:ln>
            <a:effectLst/>
          </c:spPr>
          <c:invertIfNegative val="0"/>
          <c:dLbls>
            <c:spPr>
              <a:noFill/>
              <a:ln>
                <a:noFill/>
              </a:ln>
              <a:effectLst/>
            </c:spPr>
            <c:txPr>
              <a:bodyPr rot="-540000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AvgMapSizePivot!$A$6:$A$24</c:f>
              <c:strCache>
                <c:ptCount val="18"/>
                <c:pt idx="0">
                  <c:v>Arena</c:v>
                </c:pt>
                <c:pt idx="1">
                  <c:v>Attack/Defend</c:v>
                </c:pt>
                <c:pt idx="2">
                  <c:v>Capture the Flag</c:v>
                </c:pt>
                <c:pt idx="3">
                  <c:v>Control Point</c:v>
                </c:pt>
                <c:pt idx="4">
                  <c:v>King of the Hill</c:v>
                </c:pt>
                <c:pt idx="5">
                  <c:v>Mann vs. Machine</c:v>
                </c:pt>
                <c:pt idx="6">
                  <c:v>Mannpower</c:v>
                </c:pt>
                <c:pt idx="7">
                  <c:v>N/A</c:v>
                </c:pt>
                <c:pt idx="8">
                  <c:v>PASS Time</c:v>
                </c:pt>
                <c:pt idx="9">
                  <c:v>Payload</c:v>
                </c:pt>
                <c:pt idx="10">
                  <c:v>Payload Race</c:v>
                </c:pt>
                <c:pt idx="11">
                  <c:v>Player Destruction</c:v>
                </c:pt>
                <c:pt idx="12">
                  <c:v>Robot Destruction</c:v>
                </c:pt>
                <c:pt idx="13">
                  <c:v>Special Delivery</c:v>
                </c:pt>
                <c:pt idx="14">
                  <c:v>Test</c:v>
                </c:pt>
                <c:pt idx="15">
                  <c:v>Training Mode</c:v>
                </c:pt>
                <c:pt idx="16">
                  <c:v>Versus Saxton Hale</c:v>
                </c:pt>
                <c:pt idx="17">
                  <c:v>Zombie Infection</c:v>
                </c:pt>
              </c:strCache>
            </c:strRef>
          </c:cat>
          <c:val>
            <c:numRef>
              <c:f>AvgMapSizePivot!$B$6:$B$24</c:f>
              <c:numCache>
                <c:formatCode>General</c:formatCode>
                <c:ptCount val="18"/>
                <c:pt idx="0">
                  <c:v>8.8145814285714277</c:v>
                </c:pt>
                <c:pt idx="1">
                  <c:v>20.515011666666666</c:v>
                </c:pt>
                <c:pt idx="2">
                  <c:v>16.137350000000001</c:v>
                </c:pt>
                <c:pt idx="3">
                  <c:v>23.322916666666668</c:v>
                </c:pt>
                <c:pt idx="4">
                  <c:v>10.90349</c:v>
                </c:pt>
                <c:pt idx="5">
                  <c:v>14.294714285714287</c:v>
                </c:pt>
                <c:pt idx="6">
                  <c:v>22.099066666666662</c:v>
                </c:pt>
                <c:pt idx="7">
                  <c:v>2.23</c:v>
                </c:pt>
                <c:pt idx="8">
                  <c:v>28.034833333333335</c:v>
                </c:pt>
                <c:pt idx="9">
                  <c:v>21.492449999999995</c:v>
                </c:pt>
                <c:pt idx="10">
                  <c:v>10.128579999999999</c:v>
                </c:pt>
                <c:pt idx="12">
                  <c:v>16.029900000000001</c:v>
                </c:pt>
                <c:pt idx="13">
                  <c:v>14.269</c:v>
                </c:pt>
                <c:pt idx="14">
                  <c:v>0.83750000000000002</c:v>
                </c:pt>
                <c:pt idx="15">
                  <c:v>10.09104</c:v>
                </c:pt>
              </c:numCache>
            </c:numRef>
          </c:val>
          <c:extLst>
            <c:ext xmlns:c16="http://schemas.microsoft.com/office/drawing/2014/chart" uri="{C3380CC4-5D6E-409C-BE32-E72D297353CC}">
              <c16:uniqueId val="{00000000-1697-49BB-8E95-AC7580D1843A}"/>
            </c:ext>
          </c:extLst>
        </c:ser>
        <c:ser>
          <c:idx val="1"/>
          <c:order val="1"/>
          <c:tx>
            <c:strRef>
              <c:f>AvgMapSizePivot!$C$4:$C$5</c:f>
              <c:strCache>
                <c:ptCount val="1"/>
                <c:pt idx="0">
                  <c:v>Community</c:v>
                </c:pt>
              </c:strCache>
            </c:strRef>
          </c:tx>
          <c:spPr>
            <a:solidFill>
              <a:schemeClr val="accent2"/>
            </a:solidFill>
            <a:ln>
              <a:noFill/>
            </a:ln>
            <a:effectLst/>
          </c:spPr>
          <c:invertIfNegative val="0"/>
          <c:cat>
            <c:strRef>
              <c:f>AvgMapSizePivot!$A$6:$A$24</c:f>
              <c:strCache>
                <c:ptCount val="18"/>
                <c:pt idx="0">
                  <c:v>Arena</c:v>
                </c:pt>
                <c:pt idx="1">
                  <c:v>Attack/Defend</c:v>
                </c:pt>
                <c:pt idx="2">
                  <c:v>Capture the Flag</c:v>
                </c:pt>
                <c:pt idx="3">
                  <c:v>Control Point</c:v>
                </c:pt>
                <c:pt idx="4">
                  <c:v>King of the Hill</c:v>
                </c:pt>
                <c:pt idx="5">
                  <c:v>Mann vs. Machine</c:v>
                </c:pt>
                <c:pt idx="6">
                  <c:v>Mannpower</c:v>
                </c:pt>
                <c:pt idx="7">
                  <c:v>N/A</c:v>
                </c:pt>
                <c:pt idx="8">
                  <c:v>PASS Time</c:v>
                </c:pt>
                <c:pt idx="9">
                  <c:v>Payload</c:v>
                </c:pt>
                <c:pt idx="10">
                  <c:v>Payload Race</c:v>
                </c:pt>
                <c:pt idx="11">
                  <c:v>Player Destruction</c:v>
                </c:pt>
                <c:pt idx="12">
                  <c:v>Robot Destruction</c:v>
                </c:pt>
                <c:pt idx="13">
                  <c:v>Special Delivery</c:v>
                </c:pt>
                <c:pt idx="14">
                  <c:v>Test</c:v>
                </c:pt>
                <c:pt idx="15">
                  <c:v>Training Mode</c:v>
                </c:pt>
                <c:pt idx="16">
                  <c:v>Versus Saxton Hale</c:v>
                </c:pt>
                <c:pt idx="17">
                  <c:v>Zombie Infection</c:v>
                </c:pt>
              </c:strCache>
            </c:strRef>
          </c:cat>
          <c:val>
            <c:numRef>
              <c:f>AvgMapSizePivot!$C$6:$C$24</c:f>
              <c:numCache>
                <c:formatCode>General</c:formatCode>
                <c:ptCount val="18"/>
                <c:pt idx="0">
                  <c:v>7.7188320000000008</c:v>
                </c:pt>
                <c:pt idx="1">
                  <c:v>16.904383684210526</c:v>
                </c:pt>
                <c:pt idx="2">
                  <c:v>13.153061818181817</c:v>
                </c:pt>
                <c:pt idx="3">
                  <c:v>19.597000000000005</c:v>
                </c:pt>
                <c:pt idx="4">
                  <c:v>13.192983478260873</c:v>
                </c:pt>
                <c:pt idx="9">
                  <c:v>21.838937037037031</c:v>
                </c:pt>
                <c:pt idx="10">
                  <c:v>13.191266666666666</c:v>
                </c:pt>
                <c:pt idx="11">
                  <c:v>14.250533333333331</c:v>
                </c:pt>
                <c:pt idx="16">
                  <c:v>10.626445</c:v>
                </c:pt>
                <c:pt idx="17">
                  <c:v>19.070540000000001</c:v>
                </c:pt>
              </c:numCache>
            </c:numRef>
          </c:val>
          <c:extLst>
            <c:ext xmlns:c16="http://schemas.microsoft.com/office/drawing/2014/chart" uri="{C3380CC4-5D6E-409C-BE32-E72D297353CC}">
              <c16:uniqueId val="{0000001C-3BE2-4FDD-BEBF-F9319C046231}"/>
            </c:ext>
          </c:extLst>
        </c:ser>
        <c:dLbls>
          <c:showLegendKey val="0"/>
          <c:showVal val="0"/>
          <c:showCatName val="0"/>
          <c:showSerName val="0"/>
          <c:showPercent val="0"/>
          <c:showBubbleSize val="0"/>
        </c:dLbls>
        <c:gapWidth val="10"/>
        <c:overlap val="-27"/>
        <c:axId val="732211583"/>
        <c:axId val="732210143"/>
      </c:barChart>
      <c:catAx>
        <c:axId val="73221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10143"/>
        <c:crosses val="autoZero"/>
        <c:auto val="1"/>
        <c:lblAlgn val="ctr"/>
        <c:lblOffset val="100"/>
        <c:noMultiLvlLbl val="0"/>
      </c:catAx>
      <c:valAx>
        <c:axId val="732210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1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xdr:colOff>
      <xdr:row>0</xdr:row>
      <xdr:rowOff>185737</xdr:rowOff>
    </xdr:from>
    <xdr:to>
      <xdr:col>8</xdr:col>
      <xdr:colOff>1</xdr:colOff>
      <xdr:row>15</xdr:row>
      <xdr:rowOff>28575</xdr:rowOff>
    </xdr:to>
    <xdr:graphicFrame macro="">
      <xdr:nvGraphicFramePr>
        <xdr:cNvPr id="2" name="Chart 1">
          <a:extLst>
            <a:ext uri="{FF2B5EF4-FFF2-40B4-BE49-F238E27FC236}">
              <a16:creationId xmlns:a16="http://schemas.microsoft.com/office/drawing/2014/main" id="{5B1652B6-C29C-35C5-7734-0EA139909D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590548</xdr:colOff>
      <xdr:row>37</xdr:row>
      <xdr:rowOff>42861</xdr:rowOff>
    </xdr:from>
    <xdr:to>
      <xdr:col>20</xdr:col>
      <xdr:colOff>628649</xdr:colOff>
      <xdr:row>58</xdr:row>
      <xdr:rowOff>180975</xdr:rowOff>
    </xdr:to>
    <xdr:graphicFrame macro="">
      <xdr:nvGraphicFramePr>
        <xdr:cNvPr id="4" name="Chart 3">
          <a:extLst>
            <a:ext uri="{FF2B5EF4-FFF2-40B4-BE49-F238E27FC236}">
              <a16:creationId xmlns:a16="http://schemas.microsoft.com/office/drawing/2014/main" id="{DBF026C6-A8B9-D50B-6C08-BDC3D9D81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0</xdr:rowOff>
    </xdr:from>
    <xdr:to>
      <xdr:col>20</xdr:col>
      <xdr:colOff>600074</xdr:colOff>
      <xdr:row>36</xdr:row>
      <xdr:rowOff>38100</xdr:rowOff>
    </xdr:to>
    <xdr:graphicFrame macro="">
      <xdr:nvGraphicFramePr>
        <xdr:cNvPr id="8" name="Chart 7">
          <a:extLst>
            <a:ext uri="{FF2B5EF4-FFF2-40B4-BE49-F238E27FC236}">
              <a16:creationId xmlns:a16="http://schemas.microsoft.com/office/drawing/2014/main" id="{8527D678-910C-43B2-8078-FD36409B1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600075</xdr:colOff>
      <xdr:row>35</xdr:row>
      <xdr:rowOff>9525</xdr:rowOff>
    </xdr:from>
    <xdr:to>
      <xdr:col>9</xdr:col>
      <xdr:colOff>0</xdr:colOff>
      <xdr:row>55</xdr:row>
      <xdr:rowOff>180975</xdr:rowOff>
    </xdr:to>
    <xdr:graphicFrame macro="">
      <xdr:nvGraphicFramePr>
        <xdr:cNvPr id="11" name="Chart 10">
          <a:extLst>
            <a:ext uri="{FF2B5EF4-FFF2-40B4-BE49-F238E27FC236}">
              <a16:creationId xmlns:a16="http://schemas.microsoft.com/office/drawing/2014/main" id="{38973CC6-2BE5-421C-8BF4-C179122A2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600075</xdr:colOff>
      <xdr:row>18</xdr:row>
      <xdr:rowOff>19050</xdr:rowOff>
    </xdr:from>
    <xdr:to>
      <xdr:col>7</xdr:col>
      <xdr:colOff>585787</xdr:colOff>
      <xdr:row>33</xdr:row>
      <xdr:rowOff>0</xdr:rowOff>
    </xdr:to>
    <xdr:graphicFrame macro="">
      <xdr:nvGraphicFramePr>
        <xdr:cNvPr id="5" name="Chart 4">
          <a:extLst>
            <a:ext uri="{FF2B5EF4-FFF2-40B4-BE49-F238E27FC236}">
              <a16:creationId xmlns:a16="http://schemas.microsoft.com/office/drawing/2014/main" id="{C706B102-5EEC-AC9D-301F-1B0AE5D93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9524</xdr:colOff>
      <xdr:row>0</xdr:row>
      <xdr:rowOff>133351</xdr:rowOff>
    </xdr:from>
    <xdr:to>
      <xdr:col>20</xdr:col>
      <xdr:colOff>619125</xdr:colOff>
      <xdr:row>21</xdr:row>
      <xdr:rowOff>4587</xdr:rowOff>
    </xdr:to>
    <xdr:graphicFrame macro="">
      <xdr:nvGraphicFramePr>
        <xdr:cNvPr id="6" name="Chart 5">
          <a:extLst>
            <a:ext uri="{FF2B5EF4-FFF2-40B4-BE49-F238E27FC236}">
              <a16:creationId xmlns:a16="http://schemas.microsoft.com/office/drawing/2014/main" id="{9B689C6F-AACA-4618-9937-877AF3ECD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1</xdr:row>
      <xdr:rowOff>185736</xdr:rowOff>
    </xdr:from>
    <xdr:to>
      <xdr:col>20</xdr:col>
      <xdr:colOff>971550</xdr:colOff>
      <xdr:row>23</xdr:row>
      <xdr:rowOff>123825</xdr:rowOff>
    </xdr:to>
    <xdr:graphicFrame macro="">
      <xdr:nvGraphicFramePr>
        <xdr:cNvPr id="2" name="Chart 1">
          <a:extLst>
            <a:ext uri="{FF2B5EF4-FFF2-40B4-BE49-F238E27FC236}">
              <a16:creationId xmlns:a16="http://schemas.microsoft.com/office/drawing/2014/main" id="{9ADB6F1A-8B41-4437-E86D-E121B60E97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533399</xdr:colOff>
      <xdr:row>3</xdr:row>
      <xdr:rowOff>9525</xdr:rowOff>
    </xdr:from>
    <xdr:to>
      <xdr:col>18</xdr:col>
      <xdr:colOff>19049</xdr:colOff>
      <xdr:row>25</xdr:row>
      <xdr:rowOff>176212</xdr:rowOff>
    </xdr:to>
    <xdr:graphicFrame macro="">
      <xdr:nvGraphicFramePr>
        <xdr:cNvPr id="2" name="MapSizePivot">
          <a:extLst>
            <a:ext uri="{FF2B5EF4-FFF2-40B4-BE49-F238E27FC236}">
              <a16:creationId xmlns:a16="http://schemas.microsoft.com/office/drawing/2014/main" id="{8BF66A15-D923-554D-DEA1-E8C0372D3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4761</xdr:rowOff>
    </xdr:from>
    <xdr:to>
      <xdr:col>16</xdr:col>
      <xdr:colOff>447675</xdr:colOff>
      <xdr:row>33</xdr:row>
      <xdr:rowOff>38100</xdr:rowOff>
    </xdr:to>
    <xdr:graphicFrame macro="">
      <xdr:nvGraphicFramePr>
        <xdr:cNvPr id="2" name="Chart 1">
          <a:extLst>
            <a:ext uri="{FF2B5EF4-FFF2-40B4-BE49-F238E27FC236}">
              <a16:creationId xmlns:a16="http://schemas.microsoft.com/office/drawing/2014/main" id="{AA7A00F3-8589-B146-DF5A-D3E8FFCA94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Byrd" refreshedDate="45426.445467476849" backgroundQuery="1" createdVersion="8" refreshedVersion="8" minRefreshableVersion="3" recordCount="0" supportSubquery="1" supportAdvancedDrill="1" xr:uid="{AEB74D74-2394-42C8-8EF3-DC76556B02E6}">
  <cacheSource type="external" connectionId="1"/>
  <cacheFields count="3">
    <cacheField name="[Table4].[Event].[Event]" caption="Event" numFmtId="0" hierarchy="12" level="1">
      <sharedItems containsBlank="1" count="3">
        <s v="Christmas"/>
        <s v="Halloween"/>
        <m/>
      </sharedItems>
    </cacheField>
    <cacheField name="[Measures].[Count of Map Name]" caption="Count of Map Name" numFmtId="0" hierarchy="17" level="32767"/>
    <cacheField name="[Table2].[DateAdded(MM/DD/YYYY) (Year)].[DateAdded(MM/DD/YYYY) (Year)]" caption="DateAdded(MM/DD/YYYY) (Year)" numFmtId="0" hierarchy="7" level="1">
      <sharedItems containsSemiMixedTypes="0" containsNonDate="0" containsString="0"/>
    </cacheField>
  </cacheFields>
  <cacheHierarchies count="18">
    <cacheHierarchy uniqueName="[Table2].[Map Name]" caption="Map Name" attribute="1" defaultMemberUniqueName="[Table2].[Map Name].[All]" allUniqueName="[Table2].[Map Name].[All]" dimensionUniqueName="[Table2]" displayFolder="" count="0" memberValueDatatype="130" unbalanced="0"/>
    <cacheHierarchy uniqueName="[Table2].[MapFileName]" caption="MapFileName" attribute="1" defaultMemberUniqueName="[Table2].[MapFileName].[All]" allUniqueName="[Table2].[MapFileName].[All]" dimensionUniqueName="[Table2]" displayFolder="" count="0" memberValueDatatype="130" unbalanced="0"/>
    <cacheHierarchy uniqueName="[Table2].[GameMode]" caption="GameMode" attribute="1" defaultMemberUniqueName="[Table2].[GameMode].[All]" allUniqueName="[Table2].[GameMode].[All]" dimensionUniqueName="[Table2]" displayFolder="" count="0" memberValueDatatype="130" unbalanced="0"/>
    <cacheHierarchy uniqueName="[Table2].[DateAdded(MM/DD/YYYY)]" caption="DateAdded(MM/DD/YYYY)" attribute="1" time="1" defaultMemberUniqueName="[Table2].[DateAdded(MM/DD/YYYY)].[All]" allUniqueName="[Table2].[DateAdded(MM/DD/YYYY)].[All]" dimensionUniqueName="[Table2]" displayFolder="" count="2" memberValueDatatype="7" unbalanced="0"/>
    <cacheHierarchy uniqueName="[Table2].[Developers]" caption="Developers" attribute="1" defaultMemberUniqueName="[Table2].[Developers].[All]" allUniqueName="[Table2].[Developers].[All]" dimensionUniqueName="[Table2]" displayFolder="" count="0" memberValueDatatype="130" unbalanced="0"/>
    <cacheHierarchy uniqueName="[Table2].[MapSize(kHu^2)]" caption="MapSize(kHu^2)" attribute="1" defaultMemberUniqueName="[Table2].[MapSize(kHu^2)].[All]" allUniqueName="[Table2].[MapSize(kHu^2)].[All]" dimensionUniqueName="[Table2]" displayFolder="" count="0" memberValueDatatype="130" unbalanced="0"/>
    <cacheHierarchy uniqueName="[Table2].[NativeNavmesh]" caption="NativeNavmesh" attribute="1" defaultMemberUniqueName="[Table2].[NativeNavmesh].[All]" allUniqueName="[Table2].[NativeNavmesh].[All]" dimensionUniqueName="[Table2]" displayFolder="" count="0" memberValueDatatype="130" unbalanced="0"/>
    <cacheHierarchy uniqueName="[Table2].[DateAdded(MM/DD/YYYY) (Year)]" caption="DateAdded(MM/DD/YYYY) (Year)" attribute="1" defaultMemberUniqueName="[Table2].[DateAdded(MM/DD/YYYY) (Year)].[All]" allUniqueName="[Table2].[DateAdded(MM/DD/YYYY) (Year)].[All]" dimensionUniqueName="[Table2]" displayFolder="" count="2" memberValueDatatype="130" unbalanced="0">
      <fieldsUsage count="2">
        <fieldUsage x="-1"/>
        <fieldUsage x="2"/>
      </fieldsUsage>
    </cacheHierarchy>
    <cacheHierarchy uniqueName="[Table2].[DateAdded(MM/DD/YYYY) (Quarter)]" caption="DateAdded(MM/DD/YYYY) (Quarter)" attribute="1" defaultMemberUniqueName="[Table2].[DateAdded(MM/DD/YYYY) (Quarter)].[All]" allUniqueName="[Table2].[DateAdded(MM/DD/YYYY) (Quarter)].[All]" dimensionUniqueName="[Table2]" displayFolder="" count="2" memberValueDatatype="130" unbalanced="0"/>
    <cacheHierarchy uniqueName="[Table2].[DateAdded(MM/DD/YYYY) (Month)]" caption="DateAdded(MM/DD/YYYY) (Month)" attribute="1" defaultMemberUniqueName="[Table2].[DateAdded(MM/DD/YYYY) (Month)].[All]" allUniqueName="[Table2].[DateAdded(MM/DD/YYYY) (Month)].[All]" dimensionUniqueName="[Table2]" displayFolder="" count="2" memberValueDatatype="130" unbalanced="0"/>
    <cacheHierarchy uniqueName="[Table4].[MapName]" caption="MapName" attribute="1" defaultMemberUniqueName="[Table4].[MapName].[All]" allUniqueName="[Table4].[MapName].[All]" dimensionUniqueName="[Table4]" displayFolder="" count="0" memberValueDatatype="130" unbalanced="0"/>
    <cacheHierarchy uniqueName="[Table4].[OriginalMap]" caption="OriginalMap" attribute="1" defaultMemberUniqueName="[Table4].[OriginalMap].[All]" allUniqueName="[Table4].[OriginalMap].[All]" dimensionUniqueName="[Table4]" displayFolder="" count="0" memberValueDatatype="130" unbalanced="0"/>
    <cacheHierarchy uniqueName="[Table4].[Event]" caption="Event" attribute="1" defaultMemberUniqueName="[Table4].[Event].[All]" allUniqueName="[Table4].[Event].[All]" dimensionUniqueName="[Table4]" displayFolder="" count="2" memberValueDatatype="130" unbalanced="0">
      <fieldsUsage count="2">
        <fieldUsage x="-1"/>
        <fieldUsage x="0"/>
      </fieldsUsage>
    </cacheHierarchy>
    <cacheHierarchy uniqueName="[Table2].[DateAdded(MM/DD/YYYY) (Month Index)]" caption="DateAdded(MM/DD/YYYY) (Month Index)" attribute="1" defaultMemberUniqueName="[Table2].[DateAdded(MM/DD/YYYY) (Month Index)].[All]" allUniqueName="[Table2].[DateAdded(MM/DD/YYYY) (Month Index)].[All]" dimensionUniqueName="[Table2]" displayFolder="" count="0" memberValueDatatype="20" unbalanced="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Count of Map Name]" caption="Count of Map Name" measure="1" displayFolder="" measureGroup="Table2"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Table2" uniqueName="[Table2]" caption="Table2"/>
    <dimension name="Table4" uniqueName="[Table4]" caption="Table4"/>
  </dimensions>
  <measureGroups count="2">
    <measureGroup name="Table2" caption="Table2"/>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Byrd" refreshedDate="45427.462294328703" createdVersion="8" refreshedVersion="8" minRefreshableVersion="3" recordCount="183" xr:uid="{C17AF871-AA21-4BFC-A167-8E17BCA1611E}">
  <cacheSource type="worksheet">
    <worksheetSource name="Table2"/>
  </cacheSource>
  <cacheFields count="12">
    <cacheField name="Map Name" numFmtId="0">
      <sharedItems count="183">
        <s v="2Fort"/>
        <s v="2Fort Invasion"/>
        <s v="Crasher"/>
        <s v="Double Cross"/>
        <s v="Doublefrost"/>
        <s v="Frosty"/>
        <s v="Haarp"/>
        <s v="Helltrain"/>
        <s v="Landfall"/>
        <s v="Pelican Peak"/>
        <s v="Sawmill (Capture the Flag)"/>
        <s v="Snowfall"/>
        <s v="Turbine"/>
        <s v="Turbine Center"/>
        <s v="Well (Capture the Flag)"/>
        <s v="Badlands (Arena)"/>
        <s v="Byre"/>
        <s v="Granary (Arena)"/>
        <s v="Graveyard"/>
        <s v="Lumberyard"/>
        <s v="Nucleus (Arena)"/>
        <s v="Offblast"/>
        <s v="Perks"/>
        <s v="Ravine"/>
        <s v="Sawmill (Arena)"/>
        <s v="Watchtower"/>
        <s v="Well (Arena)"/>
        <s v="Altitude"/>
        <s v="Brew"/>
        <s v="Carrier"/>
        <s v="Coal Pit"/>
        <s v="Dustbowl"/>
        <s v="Erebus"/>
        <s v="Egypt"/>
        <s v="Frostwatch"/>
        <s v="Gorge"/>
        <s v="Gorge Event"/>
        <s v="Gravel Pit"/>
        <s v="Hardwood"/>
        <s v="Junction"/>
        <s v="lava Pit"/>
        <s v="Mann Manor"/>
        <s v="Mercenary Park"/>
        <s v="Mossrock"/>
        <s v="Mountain Lab"/>
        <s v="Snowplow"/>
        <s v="Spookeyridge"/>
        <s v="Steel"/>
        <s v="Sulfur"/>
        <s v="DeGroot Keep"/>
        <s v="Sandcastle"/>
        <s v="Standin"/>
        <s v="Hydro"/>
        <s v="5Gorge"/>
        <s v="Badlands (Control Point)"/>
        <s v="Coldfront"/>
        <s v="Fastlane"/>
        <s v="Foundry"/>
        <s v="Freight"/>
        <s v="Granary (Control Point)"/>
        <s v="Gullywash"/>
        <s v="Metalworks"/>
        <s v="Powerhouse"/>
        <s v="Process"/>
        <s v="Reckoner"/>
        <s v="Sinshine"/>
        <s v="Snakewater"/>
        <s v="Sunshine"/>
        <s v="Vanguard"/>
        <s v="Well"/>
        <s v="Yukon"/>
        <s v="Badlands (King of the Hill)"/>
        <s v="Brazil"/>
        <s v="Cascade"/>
        <s v="Cauldron"/>
        <s v="Eyeaduct"/>
        <s v="Ghost Fort"/>
        <s v="Harvest"/>
        <s v="Harvest Event"/>
        <s v="Highpass"/>
        <s v="Kong King"/>
        <s v="Krampus"/>
        <s v="Lakeside"/>
        <s v="Laughter"/>
        <s v="Lazarus"/>
        <s v="Los Muertos"/>
        <s v="Maple Ridge Event"/>
        <s v="Megalo"/>
        <s v="Moldergove"/>
        <s v="Moonshine Event"/>
        <s v="Nucleus (King of the Hill)"/>
        <s v="Probed"/>
        <s v="Rotunda"/>
        <s v="Sawmill (King of the Hill)"/>
        <s v="Sharkbay"/>
        <s v="Sinthetic"/>
        <s v="Slasher"/>
        <s v="Slime"/>
        <s v="Snowtower"/>
        <s v="Soul-Mill"/>
        <s v="Suijin"/>
        <s v="Viaduct"/>
        <s v="Bigrock"/>
        <s v="Coal Town"/>
        <s v="Decoy"/>
        <s v="Example"/>
        <s v="Ghost Town"/>
        <s v="Mannhattan"/>
        <s v="Mannworks"/>
        <s v="Rottenburg"/>
        <s v="Foundry (Capture the Flag)"/>
        <s v="Gorge (Capture the Flag)"/>
        <s v="Hellfire"/>
        <s v="Thunder Mountain (Capture the Flag)"/>
        <s v="Cloak (Control Point)"/>
        <s v="Brickyard"/>
        <s v="District"/>
        <s v="Timbertown"/>
        <s v="Badwater Basin"/>
        <s v="Barnblitz"/>
        <s v="Bloodwater"/>
        <s v="Borneo"/>
        <s v="Bread Space"/>
        <s v="Cactus Canyon"/>
        <s v="Camber"/>
        <s v="Cashworks"/>
        <s v="Chilly"/>
        <s v="Polar"/>
        <s v="Corruption"/>
        <s v="Emerge"/>
        <s v="Enclosure"/>
        <s v="Brimstone"/>
        <s v="Frontier"/>
        <s v="Frostcliff"/>
        <s v="Gold Rush"/>
        <s v="Hassle Castle"/>
        <s v="Hoodoo"/>
        <s v="Hellstone"/>
        <s v="Phoenix"/>
        <s v="Pier"/>
        <s v="Precipice"/>
        <s v="Gravestone"/>
        <s v="Rumford"/>
        <s v="Ghoulpit"/>
        <s v="Snowycoast"/>
        <s v="Spineyard"/>
        <s v="Swiftwater"/>
        <s v="Terror"/>
        <s v="Thunder Mountain (Payload)"/>
        <s v="Upward"/>
        <s v="Venice"/>
        <s v="Wutville"/>
        <s v="Banana Bay"/>
        <s v="Hacksaw"/>
        <s v="Bonesaw"/>
        <s v="Hightower"/>
        <s v="Helltower"/>
        <s v="Nightfall"/>
        <s v="Pipeline"/>
        <s v="Cursed Cove"/>
        <s v="Farmageddon"/>
        <s v="Galleria"/>
        <s v="Mannsylvania"/>
        <s v="Monster Bash"/>
        <s v="Pit of Death"/>
        <s v="Selbyen"/>
        <s v="SnowVille"/>
        <s v="Watergate"/>
        <s v="Asteroid"/>
        <s v="Carnival of Carnage"/>
        <s v="Doomsday"/>
        <s v="Itemtest"/>
        <s v="Dustbowl (Training)"/>
        <s v="Target"/>
        <s v="Distillery"/>
        <s v="Nucleus VSH"/>
        <s v="Skrimish"/>
        <s v="Tiny Rock"/>
        <s v="Atoll"/>
        <s v="Devastation"/>
        <s v="Murky"/>
        <s v="Sanitarium"/>
        <s v="Woods"/>
      </sharedItems>
    </cacheField>
    <cacheField name="MapFileName" numFmtId="0">
      <sharedItems/>
    </cacheField>
    <cacheField name="GameMode" numFmtId="0">
      <sharedItems count="18">
        <s v="Capture the Flag"/>
        <s v="Arena"/>
        <s v="Attack/Defend"/>
        <s v="Control Point"/>
        <s v="King of the Hill"/>
        <s v="Mann vs. Machine"/>
        <s v="Mannpower"/>
        <s v="N/A"/>
        <s v="PASS Time"/>
        <s v="Payload"/>
        <s v="Payload Race"/>
        <s v="Player Destruction"/>
        <s v="Robot Destruction"/>
        <s v="Special Delivery"/>
        <s v="Test"/>
        <s v="Training Mode"/>
        <s v="Versus Saxton Hale"/>
        <s v="Zombie Infection"/>
      </sharedItems>
    </cacheField>
    <cacheField name="DateAdded(MM/DD/YYYY)" numFmtId="14">
      <sharedItems containsSemiMixedTypes="0" containsNonDate="0" containsDate="1" containsString="0" minDate="2007-10-10T00:00:00" maxDate="2024-06-20T00:00:00" count="56">
        <d v="2007-10-10T00:00:00"/>
        <d v="2015-10-06T00:00:00"/>
        <d v="2022-10-05T00:00:00"/>
        <d v="2009-12-17T00:00:00"/>
        <d v="2021-12-02T00:00:00"/>
        <d v="2022-12-05T00:00:00"/>
        <d v="2023-12-07T00:00:00"/>
        <d v="2015-12-17T00:00:00"/>
        <d v="2023-07-12T00:00:00"/>
        <d v="2009-08-13T00:00:00"/>
        <d v="2020-12-03T00:00:00"/>
        <d v="2008-06-19T00:00:00"/>
        <d v="2008-01-25T00:00:00"/>
        <d v="2008-08-19T00:00:00"/>
        <d v="2021-10-05T00:00:00"/>
        <d v="2009-05-21T00:00:00"/>
        <d v="2023-10-09T00:00:00"/>
        <d v="2009-02-24T00:00:00"/>
        <d v="2015-10-28T00:00:00"/>
        <d v="2010-10-27T00:00:00"/>
        <d v="2017-10-20T00:00:00"/>
        <d v="2015-07-02T00:00:00"/>
        <d v="2010-12-17T00:00:00"/>
        <d v="2013-07-10T00:00:00"/>
        <d v="2011-01-19T00:00:00"/>
        <d v="2008-02-14T00:00:00"/>
        <d v="2010-07-08T00:00:00"/>
        <d v="2011-12-15T00:00:00"/>
        <d v="2010-04-28T00:00:00"/>
        <d v="2011-10-13T00:00:00"/>
        <d v="2016-07-07T00:00:00"/>
        <d v="2013-11-21T00:00:00"/>
        <d v="2011-04-14T00:00:00"/>
        <d v="2018-10-19T00:00:00"/>
        <d v="2011-10-27T00:00:00"/>
        <d v="2012-10-26T00:00:00"/>
        <d v="2009-10-29T00:00:00"/>
        <d v="2012-08-10T00:00:00"/>
        <d v="2011-02-24T00:00:00"/>
        <d v="2019-10-10T00:00:00"/>
        <d v="2016-10-21T00:00:00"/>
        <d v="2020-10-01T00:00:00"/>
        <d v="2012-12-20T00:00:00"/>
        <d v="2012-08-15T00:00:00"/>
        <d v="2014-12-22T00:00:00"/>
        <d v="2015-03-12T00:00:00"/>
        <d v="2015-08-18T00:00:00"/>
        <d v="2015-11-25T00:00:00"/>
        <d v="2011-06-23T00:00:00"/>
        <d v="2014-07-08T00:00:00"/>
        <d v="2008-04-29T00:00:00"/>
        <d v="2013-10-29T00:00:00"/>
        <d v="2014-10-29T00:00:00"/>
        <d v="2012-06-27T00:00:00"/>
        <d v="2010-06-10T00:00:00"/>
        <d v="2024-06-19T00:00:00" u="1"/>
      </sharedItems>
      <fieldGroup par="10"/>
    </cacheField>
    <cacheField name="Developers" numFmtId="14">
      <sharedItems longText="1"/>
    </cacheField>
    <cacheField name="Community" numFmtId="164">
      <sharedItems count="4">
        <s v="Valve"/>
        <s v="Community"/>
        <s v="FALSE" u="1"/>
        <s v="TRUE" u="1"/>
      </sharedItems>
    </cacheField>
    <cacheField name="MapSize(kHu^2)" numFmtId="164">
      <sharedItems containsMixedTypes="1" containsNumber="1" minValue="0.83750000000000002" maxValue="41.049700000000001"/>
    </cacheField>
    <cacheField name="NativeNavmesh" numFmtId="0">
      <sharedItems/>
    </cacheField>
    <cacheField name="Months (DateAdded(MM/DD/YYYY))" numFmtId="0" databaseField="0">
      <fieldGroup base="3">
        <rangePr groupBy="months" startDate="2007-10-10T00:00:00" endDate="2023-12-08T00:00:00"/>
        <groupItems count="14">
          <s v="&lt;10/10/2007"/>
          <s v="Jan"/>
          <s v="Feb"/>
          <s v="Mar"/>
          <s v="Apr"/>
          <s v="May"/>
          <s v="Jun"/>
          <s v="Jul"/>
          <s v="Aug"/>
          <s v="Sep"/>
          <s v="Oct"/>
          <s v="Nov"/>
          <s v="Dec"/>
          <s v="&gt;12/8/2023"/>
        </groupItems>
      </fieldGroup>
    </cacheField>
    <cacheField name="Quarters (DateAdded(MM/DD/YYYY))" numFmtId="0" databaseField="0">
      <fieldGroup base="3">
        <rangePr groupBy="quarters" startDate="2007-10-10T00:00:00" endDate="2023-12-08T00:00:00"/>
        <groupItems count="6">
          <s v="&lt;10/10/2007"/>
          <s v="Qtr1"/>
          <s v="Qtr2"/>
          <s v="Qtr3"/>
          <s v="Qtr4"/>
          <s v="&gt;12/8/2023"/>
        </groupItems>
      </fieldGroup>
    </cacheField>
    <cacheField name="Years (DateAdded(MM/DD/YYYY))" numFmtId="0" databaseField="0">
      <fieldGroup base="3">
        <rangePr groupBy="years" startDate="2007-10-10T00:00:00" endDate="2023-12-08T00:00:00"/>
        <groupItems count="19">
          <s v="&lt;10/10/2007"/>
          <s v="2007"/>
          <s v="2008"/>
          <s v="2009"/>
          <s v="2010"/>
          <s v="2011"/>
          <s v="2012"/>
          <s v="2013"/>
          <s v="2014"/>
          <s v="2015"/>
          <s v="2016"/>
          <s v="2017"/>
          <s v="2018"/>
          <s v="2019"/>
          <s v="2020"/>
          <s v="2021"/>
          <s v="2022"/>
          <s v="2023"/>
          <s v="&gt;12/8/2023"/>
        </groupItems>
      </fieldGroup>
    </cacheField>
    <cacheField name="Test1" numFmtId="0" formula="ISNUMBER(SEARCH(&quot;Valve&quot;,Developer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s v="ctf_2fort"/>
    <x v="0"/>
    <x v="0"/>
    <s v="Valve"/>
    <x v="0"/>
    <n v="11.588900000000001"/>
    <s v="No"/>
  </r>
  <r>
    <x v="1"/>
    <s v="ctf_2fort_invasion"/>
    <x v="0"/>
    <x v="1"/>
    <s v=" Miguel &quot;BANG!&quot; Melara_x000a_The Ronin_x000a_Michael Egan_x000a_Aeon &quot;Void&quot; Bollig_x000a_Martin &quot;Chaofanatic&quot; Ellis_x000a_Ryan &quot;Freeflow&quot; Leitao_x000a_Harlen &quot;UEAKCrash&quot; Linke_x000a_James &quot;Retro&quot; Wright"/>
    <x v="1"/>
    <n v="11.5053"/>
    <s v="No"/>
  </r>
  <r>
    <x v="2"/>
    <s v="ctf_crasher"/>
    <x v="0"/>
    <x v="2"/>
    <s v="Lauren &quot;Yrrzy&quot; Godfrey_x000a_Ase &quot;pont&quot; Kirkham_x000a_Liam &quot;Diva Dan&quot; Moffitt_x000a_Benjamin &quot;Benjamoose&quot; Rudman_x000a_Kimberly &quot;iiboharz&quot; Riswick_x000a_Freyja"/>
    <x v="1"/>
    <n v="17.739599999999999"/>
    <s v="Yes"/>
  </r>
  <r>
    <x v="3"/>
    <s v="ctf_doublecross"/>
    <x v="0"/>
    <x v="3"/>
    <s v="Valve"/>
    <x v="0"/>
    <n v="13.158799999999999"/>
    <s v="No"/>
  </r>
  <r>
    <x v="4"/>
    <s v="ctf_doublecross_snowy"/>
    <x v="0"/>
    <x v="4"/>
    <s v="Harlen &quot;UEAKCrash&quot; Linke_x000a_Aeon &quot;Void&quot; Bollig_x000a_Juniper_x000a_Freyja_x000a_Zoey Smith"/>
    <x v="1"/>
    <n v="13.032"/>
    <s v="Yes"/>
  </r>
  <r>
    <x v="5"/>
    <s v="ctf_frosty"/>
    <x v="0"/>
    <x v="5"/>
    <s v="Valentin &quot;ElectroSheep&quot; Levillain_x000a_Simon &quot;Em&quot; Aublet"/>
    <x v="1"/>
    <n v="19.273900000000001"/>
    <s v="Yes"/>
  </r>
  <r>
    <x v="6"/>
    <s v="ctf_haarp"/>
    <x v="0"/>
    <x v="6"/>
    <s v="Andrew &quot;Dr. Spud&quot; Thompson_x000a_Fay L. &quot;nineaxis&quot; Fabry_x000a_Alex &quot;Rexy&quot; Kreeger_x000a_Jim &quot;Timberghost&quot; Wiser"/>
    <x v="1"/>
    <n v="7.3284599999999998"/>
    <s v="No"/>
  </r>
  <r>
    <x v="7"/>
    <s v="ctf_helltrain_event"/>
    <x v="0"/>
    <x v="2"/>
    <s v="Matthew &quot;Panckakebro&quot; Hiller_x000a_Elián &quot;iron&quot; Rodríguez_x000a_Phe_x000a_Denis &quot;xB33&quot; Varchulik_x000a_Ryan &quot;Chill&quot; Foy_x000a_Caleb &quot;Pixenal&quot; Dawson_x000a_William &quot;Cheesypuff&quot; Bartley-Bolster_x000a_Battoign_x000a_Bailey &quot;Glitch2&quot; Hodges_x000a_EmNudge_x000a_Oliver &quot;OverPovered&quot; Pennanen_x000a_James &quot;Piratefoodog&quot; Russell"/>
    <x v="1"/>
    <n v="15.895799999999999"/>
    <s v="Yes"/>
  </r>
  <r>
    <x v="8"/>
    <s v="ctf_landfall"/>
    <x v="0"/>
    <x v="7"/>
    <s v="Andrew &quot;Dr. Spud&quot; Thompson_x000a_Fay L. &quot;nineaxis&quot; Fabry_x000a_Mark &quot;Shmitz&quot; Major"/>
    <x v="1"/>
    <n v="13.6485"/>
    <s v="No"/>
  </r>
  <r>
    <x v="9"/>
    <s v="ctf_pelican_peak"/>
    <x v="0"/>
    <x v="8"/>
    <s v="Chris &quot;Another Bad Pun&quot; Williams_x000a_Bec &quot;phi&quot; Ailes_x000a_James &quot;chin&quot; Hayes_x000a_Eric &quot;Erk&quot; Browning_x000a_Liam &quot;Diva Dan&quot; Moffitt_x000a_Stuffy360_x000a_Aeon &quot;Void&quot; Bollig_x000a_Nickolas &quot;KrazyZark&quot; Fenech_x000a_Emil Sharafeev"/>
    <x v="1"/>
    <n v="15.3225"/>
    <s v="Yes"/>
  </r>
  <r>
    <x v="10"/>
    <s v="ctf_sawmill"/>
    <x v="0"/>
    <x v="9"/>
    <s v="Valve"/>
    <x v="0"/>
    <n v="16.3767"/>
    <s v="No"/>
  </r>
  <r>
    <x v="11"/>
    <s v="ctf_snowfall_final"/>
    <x v="0"/>
    <x v="10"/>
    <s v="Nickolas &quot;Krazy&quot; Fenech_x000a_Andrew &quot;Dr. Spud&quot; Thompson_x000a_Fay L. &quot;Nineaxis&quot; Fabry_x000a_Mark &quot;Shmitz&quot; Major_x000a_Zoey Smith_x000a_Tumby_x000a_E-Arkham_x000a_donhonk_x000a_Louie &quot;bakscratch&quot; Turner_x000a_Nassim &quot;NassimO&quot; Sadoun_x000a_Thijs &quot;Evil_Knevil&quot; Van_x000a_Aeon &quot;Void&quot; Bollig_x000a_Lauren &quot;Yrrzy&quot; Godfrey_x000a_Zach &quot;Exactol&quot; Matuson_x000a_Alex &quot;Rexy&quot; Kreeger_x000a_Tyler &quot;Yyler&quot; King"/>
    <x v="1"/>
    <n v="12.727"/>
    <s v="No"/>
  </r>
  <r>
    <x v="12"/>
    <s v="ctf_turbine"/>
    <x v="0"/>
    <x v="11"/>
    <s v="Flobster"/>
    <x v="1"/>
    <n v="8.6437500000000007"/>
    <s v="Yes"/>
  </r>
  <r>
    <x v="13"/>
    <s v="ctf_turbine_winter"/>
    <x v="0"/>
    <x v="6"/>
    <s v="Stuffy360_x000a_Bill Johnston_x000a_Chickenman_x000a_Alex &quot;FGD5&quot; Stewart"/>
    <x v="1"/>
    <n v="9.5668699999999998"/>
    <s v="No"/>
  </r>
  <r>
    <x v="14"/>
    <s v="ctf_well"/>
    <x v="0"/>
    <x v="12"/>
    <s v="Valve"/>
    <x v="0"/>
    <n v="23.425000000000001"/>
    <s v="No"/>
  </r>
  <r>
    <x v="15"/>
    <s v="arena_badlands"/>
    <x v="1"/>
    <x v="13"/>
    <s v="Valve"/>
    <x v="0"/>
    <n v="8.8129100000000005"/>
    <s v="No"/>
  </r>
  <r>
    <x v="16"/>
    <s v="arena_byre"/>
    <x v="1"/>
    <x v="1"/>
    <s v="Ian &quot;Idolon&quot; Spadin_x000a_Gavin &quot;Equinoxo&quot; Sawford_x000a_Guy &quot;Gerbil&quot; Ross_x000a_HellJumper_x000a_Kevin &quot;Ravidge&quot; Brook_x000a_Matt &quot;Boylee&quot; Boyle_x000a_Sebastian &quot;Seba&quot; Grus_x000a_Umbratile_x000a_The Ronin"/>
    <x v="1"/>
    <n v="6.3562500000000002"/>
    <s v="No"/>
  </r>
  <r>
    <x v="17"/>
    <s v="arena_granary"/>
    <x v="1"/>
    <x v="13"/>
    <s v="Valve"/>
    <x v="0"/>
    <n v="5.6001200000000004"/>
    <s v="No"/>
  </r>
  <r>
    <x v="18"/>
    <s v="arena_lumberyard_event"/>
    <x v="1"/>
    <x v="14"/>
    <s v="Liam &quot;Diva Dan&quot; Moffitt_x000a_Benjamin &quot;blaholtzen&quot; Blåholtz_x000a_Alex &quot;FGD5&quot; Stewart_x000a_Seb &quot;Tianes&quot; Necula_x000a_Aeon &quot;Void&quot; Bollig_x000a_Erik Colteh_x000a_Juniper"/>
    <x v="1"/>
    <n v="9.2456600000000009"/>
    <s v="Yes"/>
  </r>
  <r>
    <x v="19"/>
    <s v="arena_lumberyard"/>
    <x v="1"/>
    <x v="13"/>
    <s v="Valve"/>
    <x v="0"/>
    <n v="9.3213100000000004"/>
    <s v="No"/>
  </r>
  <r>
    <x v="20"/>
    <s v="arena_nucleus"/>
    <x v="1"/>
    <x v="15"/>
    <s v="Valve"/>
    <x v="0"/>
    <n v="8.0871200000000005"/>
    <s v="No"/>
  </r>
  <r>
    <x v="21"/>
    <s v="arena_offblast_final"/>
    <x v="1"/>
    <x v="9"/>
    <s v="Magnar &quot;insta&quot; Jenssen"/>
    <x v="1"/>
    <n v="4.9943400000000002"/>
    <s v="No"/>
  </r>
  <r>
    <x v="22"/>
    <s v="arena_perks"/>
    <x v="1"/>
    <x v="16"/>
    <s v="Philippe &quot;Le Codex&quot; Lefebvre_x000a_Liam &quot;Diva Dan&quot; Moffitt_x000a_Daniel &quot;DJ&quot; Bennett_x000a_Seb &quot;Tianes&quot; Necula_x000a_Ase &quot;pont&quot; Kirkham_x000a_E-Arkham"/>
    <x v="1"/>
    <n v="8.0815000000000001"/>
    <s v="Yes"/>
  </r>
  <r>
    <x v="23"/>
    <s v="arena_ravine"/>
    <x v="1"/>
    <x v="13"/>
    <s v="Valve"/>
    <x v="0"/>
    <n v="8.0249400000000009"/>
    <s v="No"/>
  </r>
  <r>
    <x v="24"/>
    <s v="arena_sawmill"/>
    <x v="1"/>
    <x v="15"/>
    <s v="Valve"/>
    <x v="0"/>
    <n v="14.411300000000001"/>
    <s v="No"/>
  </r>
  <r>
    <x v="25"/>
    <s v="arena_watchtower"/>
    <x v="1"/>
    <x v="17"/>
    <s v="Joshua &quot;JoshuaC&quot; Shiflet"/>
    <x v="1"/>
    <n v="9.9164100000000008"/>
    <s v="No"/>
  </r>
  <r>
    <x v="26"/>
    <s v="arena_well"/>
    <x v="1"/>
    <x v="13"/>
    <s v="Valve"/>
    <x v="0"/>
    <n v="7.4443700000000002"/>
    <s v="No"/>
  </r>
  <r>
    <x v="27"/>
    <s v="cp_altitude"/>
    <x v="2"/>
    <x v="4"/>
    <s v="Evan &quot;Defcon&quot; LeBlanc_x000a_Alex &quot;FGD5&quot; Stewart_x000a_Liam &quot;Diva Dan&quot; Moffitt"/>
    <x v="1"/>
    <n v="19.880700000000001"/>
    <s v="Yes"/>
  </r>
  <r>
    <x v="28"/>
    <s v="cp_brew"/>
    <x v="2"/>
    <x v="6"/>
    <s v="Liam &quot;Diva Dan&quot; Moffitt_x000a_Emil Sharafeev_x000a_Alex &quot;FGD5&quot; Stewart_x000a_Aeon &quot;Void&quot; Bollig_x000a_Stuffy360_x000a_Tim &quot;Sedisocks&quot; BL"/>
    <x v="1"/>
    <n v="20.423100000000002"/>
    <s v="Yes"/>
  </r>
  <r>
    <x v="29"/>
    <s v="cp_carrier"/>
    <x v="2"/>
    <x v="6"/>
    <s v="John &quot;MilkMaster72&quot; Worden_x000a_Lizard Of Oz_x000a_Aeon &quot;Void&quot; Bollig_x000a_Juniper_x000a_Yiming &quot;Coolchou&quot; Zhao_x000a_theatreTECHIE_x000a_PearForceOne_x000a_Harlen &quot;UEAKCrash&quot; Linke_x000a_Zoey Smith_x000a_Tim &quot;SediSocks&quot; BL_x000a_Jen &quot;NeoDement&quot; Burnett_x000a_Erik &quot;Colteh&quot; Coltey_x000a_Populus_x000a_Al &quot;Square&quot; Rodgers_x000a_Benjamin &quot;blaholtzen&quot; Blåholtz_x000a_Logan McCloud_x000a_donhonk"/>
    <x v="1"/>
    <n v="9.9995600000000007"/>
    <s v="Yes"/>
  </r>
  <r>
    <x v="30"/>
    <s v="cp_gravelpit_snowy"/>
    <x v="2"/>
    <x v="5"/>
    <s v="Aaron &quot;Aar&quot; Pearson_x000a_Joel &quot;zythe_&quot; Morscher_x000a_Lauren &quot;Yrrzy&quot; Godfrey_x000a_Liam &quot;Diva Dan&quot; Moffitt_x000a_Harlen &quot;UEAKCrash&quot; Linke"/>
    <x v="1"/>
    <n v="18.323399999999999"/>
    <s v="Yes"/>
  </r>
  <r>
    <x v="31"/>
    <s v="cp_dustbowl"/>
    <x v="2"/>
    <x v="0"/>
    <s v="Valve"/>
    <x v="0"/>
    <n v="20.322199999999999"/>
    <s v="Yes"/>
  </r>
  <r>
    <x v="32"/>
    <s v="cp_ambush_event"/>
    <x v="2"/>
    <x v="14"/>
    <s v="Tomi &quot;ICS&quot; Uurainen_x000a_Tony &quot;Hakk1tus&quot; Hakala"/>
    <x v="1"/>
    <n v="17.48508"/>
    <s v="Yes"/>
  </r>
  <r>
    <x v="33"/>
    <s v="cp_egypt_final"/>
    <x v="2"/>
    <x v="17"/>
    <s v="Sean &quot;Heyo&quot; Cutino"/>
    <x v="1"/>
    <n v="25.662199999999999"/>
    <s v="Yes"/>
  </r>
  <r>
    <x v="34"/>
    <s v="cp_frostwatch"/>
    <x v="2"/>
    <x v="5"/>
    <s v="Elián &quot;iron&quot; Rodríguez_x000a_Ryan &quot;Chill&quot; Foy_x000a_Tristan &quot;Alox&quot; Haguet_x000a_Battoign_x000a_Louie &quot;bakscratch&quot; Turner"/>
    <x v="1"/>
    <s v="N/A"/>
    <s v="No"/>
  </r>
  <r>
    <x v="35"/>
    <s v="cp_gorge"/>
    <x v="2"/>
    <x v="3"/>
    <s v="Valve"/>
    <x v="0"/>
    <n v="16.983000000000001"/>
    <s v="Yes"/>
  </r>
  <r>
    <x v="36"/>
    <s v="cp_gorge_event"/>
    <x v="2"/>
    <x v="18"/>
    <s v="Paul &quot;puxorb&quot; Broxup"/>
    <x v="1"/>
    <n v="16.598199999999999"/>
    <s v="Yes"/>
  </r>
  <r>
    <x v="37"/>
    <s v="cp_gravelpit"/>
    <x v="2"/>
    <x v="0"/>
    <s v="Valve"/>
    <x v="0"/>
    <n v="18.389800000000001"/>
    <s v="No"/>
  </r>
  <r>
    <x v="38"/>
    <s v="cp_hardwood_final"/>
    <x v="2"/>
    <x v="8"/>
    <s v="Ben &quot;Squishy&quot; Dowman_x000a_Emil Sharafeev_x000a_Faye_x000a_Puinguin_x000a_Liam &quot;Diva Dan&quot; Moffitt_x000a_E-Arkham_x000a_Roman &quot;FanCyy&quot; Malashkevich"/>
    <x v="1"/>
    <n v="21.114799999999999"/>
    <s v="Yes"/>
  </r>
  <r>
    <x v="39"/>
    <s v="cp_junction_final"/>
    <x v="2"/>
    <x v="17"/>
    <s v=" Sean &quot;Heyo&quot; Cutino"/>
    <x v="1"/>
    <n v="7.4610799999999999"/>
    <s v="No"/>
  </r>
  <r>
    <x v="40"/>
    <s v="cp_lavapit_final"/>
    <x v="2"/>
    <x v="16"/>
    <s v="Stack Man"/>
    <x v="1"/>
    <n v="18.130199999999999"/>
    <s v="Yes"/>
  </r>
  <r>
    <x v="41"/>
    <s v="cp_manor_event"/>
    <x v="2"/>
    <x v="19"/>
    <s v="Tim &quot;YM&quot; Johnson_x000a_Alex &quot;Rexy&quot; Kreeger"/>
    <x v="1"/>
    <n v="14.283099999999999"/>
    <s v="Yes"/>
  </r>
  <r>
    <x v="42"/>
    <s v="cp_mercenarypark"/>
    <x v="2"/>
    <x v="20"/>
    <s v="Valve"/>
    <x v="0"/>
    <n v="22.6404"/>
    <s v="Yes"/>
  </r>
  <r>
    <x v="43"/>
    <s v="cp_mossrock"/>
    <x v="2"/>
    <x v="20"/>
    <s v="Freyja_x000a_E-Arkham_x000a_Michał &quot;AsG_Alligator&quot; Byczko_x000a_PEAR_x000a_Andrew &quot;Dr. Spud&quot; Thompson_x000a_Jake &quot;Xi.Cynx&quot; Handlovic_x000a_Fuzzymellow_x000a_Aeon &quot;Void&quot; Bollig_x000a_Neal &quot;Blade x64&quot; Smart_x000a_Harlen &quot;UEAKCrash&quot; Linke"/>
    <x v="1"/>
    <n v="14.6539"/>
    <s v="Yes"/>
  </r>
  <r>
    <x v="44"/>
    <s v="cp_mountainlab"/>
    <x v="2"/>
    <x v="19"/>
    <s v="Valentin &quot;3DNJ&quot; Levillain"/>
    <x v="1"/>
    <n v="14.584099999999999"/>
    <s v="No"/>
  </r>
  <r>
    <x v="45"/>
    <s v="cp_snowplow"/>
    <x v="2"/>
    <x v="21"/>
    <s v="Joe &quot;Fr0z3nR&quot; Radak_x000a_Tim &quot;YM&quot; Johnson_x000a_James &quot;McVee&quot; McVinnie_x000a_Rebbacus_x000a_Zoey Smith_x000a_Dan Escobedo_x000a_Ed Harrison_x000a_John Dekker"/>
    <x v="1"/>
    <n v="17.420200000000001"/>
    <s v="No"/>
  </r>
  <r>
    <x v="46"/>
    <s v="cp_spookeyridge"/>
    <x v="2"/>
    <x v="2"/>
    <s v="Harlen &quot;UEAKCrash&quot; Linke_x000a_Joshua &quot;HeyYou&quot; Harris_x000a_Seth &quot;xzzy&quot; Graham_x000a_PearForceOne_x000a_FissionMetroid101_x000a_Al &quot;Square&quot; Rodgers_x000a_Liam &quot;Diva Dan&quot; Moffitt"/>
    <x v="1"/>
    <n v="16.5198"/>
    <s v="Yes"/>
  </r>
  <r>
    <x v="47"/>
    <s v="cp_steel"/>
    <x v="2"/>
    <x v="13"/>
    <s v="Jamie &quot;Fishbus&quot; Manson_x000a_Dan &quot;Irish Taxi Driver&quot; Merboth_x000a_FLOOR_MASTER"/>
    <x v="1"/>
    <n v="12.827999999999999"/>
    <s v="No"/>
  </r>
  <r>
    <x v="48"/>
    <s v="cp_sulfur"/>
    <x v="2"/>
    <x v="8"/>
    <s v=" Freyja_x000a_E-Arkham_x000a_Sarexicus_x000a_'Rito_x000a_Donhonk_x000a_Kimberly &quot;iiboharz&quot; Riswick_x000a_Lauren &quot;Yrrzy&quot; Godfrey_x000a_Maxime &quot;Fubar&quot; Dupuis"/>
    <x v="1"/>
    <n v="29.857399999999998"/>
    <s v="Yes"/>
  </r>
  <r>
    <x v="49"/>
    <s v="cp_degrootkeep"/>
    <x v="2"/>
    <x v="22"/>
    <s v="Valve"/>
    <x v="0"/>
    <n v="7.2393700000000001"/>
    <s v="No"/>
  </r>
  <r>
    <x v="50"/>
    <s v="cp_degrootkeep_rats"/>
    <x v="2"/>
    <x v="16"/>
    <s v="Aeon &quot;Void&quot; Bollig_x000a_Juniper_x000a_Harlen &quot;UEAKCrash&quot; Linke_x000a_Zoey Smith_x000a_Alex &quot;Rexy&quot; Kreeger"/>
    <x v="1"/>
    <n v="9.5934699999999999"/>
    <s v="Yes"/>
  </r>
  <r>
    <x v="51"/>
    <s v="cp_standin_final"/>
    <x v="2"/>
    <x v="23"/>
    <s v=" Ian &quot;Scorpio Uprising&quot; Cuslidge"/>
    <x v="1"/>
    <n v="16.364999999999998"/>
    <s v="No"/>
  </r>
  <r>
    <x v="52"/>
    <s v="tc_hydro"/>
    <x v="2"/>
    <x v="0"/>
    <s v="Valve"/>
    <x v="0"/>
    <n v="37.515300000000003"/>
    <s v="No"/>
  </r>
  <r>
    <x v="53"/>
    <s v="cp_5gorge"/>
    <x v="3"/>
    <x v="24"/>
    <s v="Valve"/>
    <x v="0"/>
    <n v="32.042400000000001"/>
    <s v="No"/>
  </r>
  <r>
    <x v="54"/>
    <s v="cp_badlands"/>
    <x v="3"/>
    <x v="25"/>
    <s v="Valve"/>
    <x v="0"/>
    <n v="20.534199999999998"/>
    <s v="Yes"/>
  </r>
  <r>
    <x v="55"/>
    <s v="cp_coldfront"/>
    <x v="3"/>
    <x v="26"/>
    <s v=" Eric &quot;Icarus&quot; Wong_x000a_David &quot;Selentic&quot; Simon_x000a_Aeon &quot;Void&quot; Bollig_x000a_Tim &quot;YM&quot;Johnson"/>
    <x v="1"/>
    <n v="20.733499999999999"/>
    <s v="No"/>
  </r>
  <r>
    <x v="56"/>
    <s v="cp_fastlane"/>
    <x v="3"/>
    <x v="11"/>
    <s v=" Arttu &quot;SK&quot; Mäki"/>
    <x v="1"/>
    <n v="19.645600000000002"/>
    <s v="No"/>
  </r>
  <r>
    <x v="57"/>
    <s v="cp_foundry"/>
    <x v="3"/>
    <x v="27"/>
    <s v="Valve"/>
    <x v="0"/>
    <n v="19.585899999999999"/>
    <s v="Yes"/>
  </r>
  <r>
    <x v="58"/>
    <s v="cp_freight_final1"/>
    <x v="3"/>
    <x v="28"/>
    <s v="Jamie &quot;Fishbus&quot; Manson_x000a_Mitch &quot;ol&quot; Robb"/>
    <x v="1"/>
    <n v="18.4999"/>
    <s v="No"/>
  </r>
  <r>
    <x v="59"/>
    <s v="cp_granary"/>
    <x v="3"/>
    <x v="0"/>
    <s v="Valve"/>
    <x v="0"/>
    <n v="22.8048"/>
    <s v="Yes"/>
  </r>
  <r>
    <x v="60"/>
    <s v="cp_gullywash_final1"/>
    <x v="3"/>
    <x v="29"/>
    <s v="Jan &quot;Arnold&quot; Laroy"/>
    <x v="1"/>
    <n v="19.208100000000002"/>
    <s v="Yes"/>
  </r>
  <r>
    <x v="61"/>
    <s v="cp_metalworks"/>
    <x v="3"/>
    <x v="30"/>
    <s v=" Ian &quot;Scorpio Uprising&quot; Cuslidge"/>
    <x v="1"/>
    <n v="20.173300000000001"/>
    <s v="Yes"/>
  </r>
  <r>
    <x v="62"/>
    <s v="cp_powerhouse"/>
    <x v="3"/>
    <x v="21"/>
    <s v="Valve"/>
    <x v="0"/>
    <n v="14.035"/>
    <s v="Yes"/>
  </r>
  <r>
    <x v="63"/>
    <s v="cp_process_final"/>
    <x v="3"/>
    <x v="23"/>
    <s v="Ian &quot;Scorpio Uprising&quot; Cuslidge"/>
    <x v="1"/>
    <n v="18.996200000000002"/>
    <s v="Yes"/>
  </r>
  <r>
    <x v="64"/>
    <s v="cp_reckoner"/>
    <x v="3"/>
    <x v="8"/>
    <s v=" Bec &quot;phi&quot; Ailes_x000a_Kimberly &quot;iiboharz&quot; Riswick_x000a_Freyja_x000a_E-Arkham_x000a_Maxime &quot;Fubar&quot; Dupuis_x000a_Zoey Smith_x000a_Jen &quot;NeoDement&quot; Burnett_x000a_Al &quot;Square&quot; Rodgers_x000a_'Rito_x000a_Alex &quot;Rexy&quot; Kreeger_x000a_Sebastian Grus"/>
    <x v="1"/>
    <n v="19.741199999999999"/>
    <s v="Yes"/>
  </r>
  <r>
    <x v="65"/>
    <s v="cp_sunshine_event"/>
    <x v="3"/>
    <x v="18"/>
    <s v="Rebecca &quot;phi&quot; Ailes_x000a_Kimberly &quot;iiboharz&quot; Riswick_x000a_Harlen &quot;UEAKCrash&quot; Linke"/>
    <x v="1"/>
    <n v="19.9772"/>
    <s v="No"/>
  </r>
  <r>
    <x v="66"/>
    <s v="cp_snakewater_final1"/>
    <x v="3"/>
    <x v="31"/>
    <s v="Toivo &quot;chojje&quot; Sawen"/>
    <x v="1"/>
    <n v="20.757999999999999"/>
    <s v="Yes"/>
  </r>
  <r>
    <x v="67"/>
    <s v="cp_sunshine"/>
    <x v="3"/>
    <x v="30"/>
    <s v="Rebecca &quot;phi&quot; Ailes_x000a_Kimberly &quot;iiboharz&quot; Riswick_x000a_Sebastian &quot;Seba&quot; Grus_x000a_Mellowretro_x000a_Tim &quot;SediSocks&quot; Brown Lees"/>
    <x v="1"/>
    <n v="18.664400000000001"/>
    <s v="Yes"/>
  </r>
  <r>
    <x v="68"/>
    <s v="cp_vanguard"/>
    <x v="3"/>
    <x v="7"/>
    <s v="Maxime &quot;Mimas Torres&quot; Dupuis_x000a_Kevin &quot;Ravidge&quot; Brook_x000a_Gavin &quot;Equinoxo&quot; Sawford"/>
    <x v="1"/>
    <n v="21.212299999999999"/>
    <s v="Yes"/>
  </r>
  <r>
    <x v="69"/>
    <s v="cp_well"/>
    <x v="3"/>
    <x v="0"/>
    <s v="Valve"/>
    <x v="0"/>
    <n v="30.935199999999998"/>
    <s v="No"/>
  </r>
  <r>
    <x v="70"/>
    <s v="cp_yukon_final"/>
    <x v="3"/>
    <x v="9"/>
    <s v="Patrick &quot;MangyCarface&quot; Mulholland_x000a_Freya &quot;Acegikmo&quot; Holmér"/>
    <x v="1"/>
    <n v="17.554300000000001"/>
    <s v="No"/>
  </r>
  <r>
    <x v="71"/>
    <s v="koth_badlands"/>
    <x v="4"/>
    <x v="32"/>
    <s v="Valve"/>
    <x v="0"/>
    <n v="9.8751599999999993"/>
    <s v="Yes"/>
  </r>
  <r>
    <x v="72"/>
    <s v="koth_brazil"/>
    <x v="4"/>
    <x v="20"/>
    <s v="Jérémie &quot;RaVaGe&quot; Nicolas_x000a_Tyler &quot;Yyler&quot; King_x000a_Sean &quot;Heyo&quot; Cutino_x000a_Nassim &quot;NassimO&quot; Sadoun"/>
    <x v="1"/>
    <n v="12.694699999999999"/>
    <s v="Yes"/>
  </r>
  <r>
    <x v="73"/>
    <s v="koth_cascade"/>
    <x v="4"/>
    <x v="4"/>
    <s v=" Evan &quot;Defcon&quot; LeBlanc_x000a_Alex &quot;FGD5&quot; Stewart_x000a_Liam &quot;Diva Dan&quot; Moffitt"/>
    <x v="1"/>
    <n v="15.1922"/>
    <s v="Yes"/>
  </r>
  <r>
    <x v="74"/>
    <s v="koth_bagel_event"/>
    <x v="4"/>
    <x v="33"/>
    <s v="h Lauren &quot;Yrrzy&quot; Godfrey_x000a_Harlen &quot;UEAKCrash&quot; Linke_x000a_Zach &quot;Exactol&quot; Matuson_x000a_Sebastian &quot;Seba&quot; Grus_x000a_Rebecca &quot;Phi&quot; Ailes_x000a_Freyja"/>
    <x v="1"/>
    <n v="10.8742"/>
    <s v="Yes"/>
  </r>
  <r>
    <x v="75"/>
    <s v="koth_viaduct_event"/>
    <x v="4"/>
    <x v="34"/>
    <s v="Valve"/>
    <x v="0"/>
    <n v="9.3728899999999999"/>
    <s v="Yes"/>
  </r>
  <r>
    <x v="76"/>
    <s v="koth_lakeside_event"/>
    <x v="4"/>
    <x v="35"/>
    <s v="Valve"/>
    <x v="0"/>
    <n v="12.2799"/>
    <s v="Yes"/>
  </r>
  <r>
    <x v="77"/>
    <s v="koth_harvest_final"/>
    <x v="4"/>
    <x v="36"/>
    <s v=" Sean &quot;Heyo&quot; Cutino"/>
    <x v="1"/>
    <n v="10.7097"/>
    <s v="No"/>
  </r>
  <r>
    <x v="78"/>
    <s v="koth_harvest_event"/>
    <x v="4"/>
    <x v="36"/>
    <s v="Valve"/>
    <x v="0"/>
    <n v="10.685700000000001"/>
    <s v="No"/>
  </r>
  <r>
    <x v="79"/>
    <s v="koth_highpass"/>
    <x v="4"/>
    <x v="7"/>
    <s v="Yannick &quot;Bloodhound&quot; Milhahn_x000a_&quot;Psy&quot;_x000a_Jesús &quot;Drawer&quot; Vera"/>
    <x v="1"/>
    <n v="11.4163"/>
    <s v="No"/>
  </r>
  <r>
    <x v="80"/>
    <s v="koth_king"/>
    <x v="4"/>
    <x v="37"/>
    <s v="Valentin &quot;3DNJ&quot; Levillain"/>
    <x v="1"/>
    <n v="13.221500000000001"/>
    <s v="Yes"/>
  </r>
  <r>
    <x v="81"/>
    <s v="koth_krampus"/>
    <x v="4"/>
    <x v="6"/>
    <s v="Artur Eichmann_x000a_Joel &quot;zythe_&quot; Morscher_x000a_Phe_x000a_Lizard Of Oz_x000a_sky_x000a_Lothudus_x000a_Parker &quot;razoldon&quot;_x000a_Ilia &quot;dotflare&quot;_x000a_Yiming &quot;Coolchou&quot; Zhao_x000a_Ben &quot;doctorsteen&quot; Meyer_x000a_Lerd_x000a_ScienceDILF"/>
    <x v="1"/>
    <s v="N/A"/>
    <s v="No"/>
  </r>
  <r>
    <x v="82"/>
    <s v="koth_lakeside_final"/>
    <x v="4"/>
    <x v="38"/>
    <s v="Valentin &quot;3DNJ&quot; Levillain"/>
    <x v="1"/>
    <n v="12.8446"/>
    <s v="Yes"/>
  </r>
  <r>
    <x v="83"/>
    <s v="koth_slaughter_event"/>
    <x v="4"/>
    <x v="39"/>
    <s v="Aeon &quot;Void&quot; Bollig_x000a_Liam &quot;Diva Dan&quot; Moffitt_x000a_Fuzzymellow_x000a_Zoey Smith"/>
    <x v="1"/>
    <n v="11.4079"/>
    <s v="Yes"/>
  </r>
  <r>
    <x v="84"/>
    <s v="koth_lazarus"/>
    <x v="4"/>
    <x v="20"/>
    <s v="Aeon &quot;Void&quot; Bollig_x000a_Fuzzymellow_x000a_Tim &quot;SediSocks&quot; Brown Lees_x000a_Sky_x000a_Benjamin &quot;blaholtzen&quot; Blåholtz_x000a_Stiffy360"/>
    <x v="1"/>
    <n v="13.0747"/>
    <s v="Yes"/>
  </r>
  <r>
    <x v="85"/>
    <s v="koth_los_muertos"/>
    <x v="4"/>
    <x v="14"/>
    <s v="Elián &quot;iron&quot; Rodríguez_x000a_Ryan &quot;Chill&quot; Foy_x000a_Matthew &quot;Panckakebro&quot; Hiller"/>
    <x v="1"/>
    <n v="19.5763"/>
    <s v="Yes"/>
  </r>
  <r>
    <x v="86"/>
    <s v="koth_maple_ridge_event"/>
    <x v="4"/>
    <x v="40"/>
    <s v="Sammy &quot;Berry&quot; Bunting_x000a_Theo &quot;TheoF114&quot; Fletcher"/>
    <x v="1"/>
    <n v="11.328099999999999"/>
    <s v="No"/>
  </r>
  <r>
    <x v="87"/>
    <s v="koth_megalo"/>
    <x v="4"/>
    <x v="41"/>
    <s v="Sammy &quot;Berry&quot; Bunting_x000a_Chris &quot;Another Bad Pun&quot; Williams_x000a_Liam &quot;Diva Dan&quot; Moffitt_x000a_Zach &quot;Exactol&quot; Matuson_x000a_Aeon &quot;Void&quot; Bollig_x000a_Christoph &quot;Gadget&quot; Manschitz_x000a_Ivan &quot;Crowbar&quot; Sokolov_x000a_Kevin &quot;Ravidge&quot; Brook_x000a_Theo &quot;TheoF114&quot; Fletcher"/>
    <x v="1"/>
    <n v="10.2323"/>
    <s v="No"/>
  </r>
  <r>
    <x v="88"/>
    <s v="koth_undergrove_event"/>
    <x v="4"/>
    <x v="41"/>
    <s v="Patrick &quot;Sweepertank&quot; Preston_x000a_Andrew &quot;Dr. Spud&quot; Thompson_x000a_E-Arkham_x000a_Liam &quot;Diva Dan&quot; Moffitt_x000a_Aeon &quot;Void&quot; Bollig_x000a_Juniper_x000a_Kevin &quot;Ravidge&quot; Brook_x000a_Ivan &quot;Crowbar&quot; Sokolov_x000a_Alex &quot;MaccyF&quot; MacFarquhar_x000a_Em"/>
    <x v="1"/>
    <n v="10.168699999999999"/>
    <s v="Yes"/>
  </r>
  <r>
    <x v="89"/>
    <s v="koth_moonshine_event"/>
    <x v="4"/>
    <x v="18"/>
    <s v="Josh &quot;Hey You&quot; Harris_x000a_Harlen &quot;UEAKCrash&quot; Linke_x000a_Jake &quot;Jukebox&quot; Jackubowski_x000a_Psyke"/>
    <x v="1"/>
    <n v="13.1723"/>
    <s v="Yes"/>
  </r>
  <r>
    <x v="90"/>
    <s v="koth_nucleus"/>
    <x v="4"/>
    <x v="9"/>
    <s v="Valve"/>
    <x v="0"/>
    <n v="9.7974899999999998"/>
    <s v="Yes"/>
  </r>
  <r>
    <x v="91"/>
    <s v="koth_probed"/>
    <x v="4"/>
    <x v="1"/>
    <s v="Harlen &quot;UEAKCrash&quot; Linke_x000a_FissionMetroid101_x000a_Miguel &quot;BANG!&quot; Melara_x000a_Kevin &quot;Ravidge&quot; Brook_x000a_The Ronin"/>
    <x v="1"/>
    <n v="12.773"/>
    <s v="Yes"/>
  </r>
  <r>
    <x v="92"/>
    <s v="koth_rotunda"/>
    <x v="4"/>
    <x v="8"/>
    <s v=" Paul &quot;Brokk&quot; Clausen_x000a_Rhafael &quot;Rhamkin&quot; Oliveira_x000a_Alex &quot;FGD5&quot; Stewart_x000a_Roman &quot;FanCyy&quot; Malashkevich_x000a_Bertrand &quot;Tails8521&quot; Penguilly_x000a_Louie &quot;bakscratch&quot; Turner_x000a_Christoph &quot;Gadget&quot; Manschitz_x000a_Kevin &quot;Ravidge&quot; Brook_x000a_Aeon &quot;Void&quot; Bollig_x000a_Juniper_x000a_Jesse &quot;Custard1&quot; Budd"/>
    <x v="1"/>
    <n v="20.002400000000002"/>
    <s v="Yes"/>
  </r>
  <r>
    <x v="93"/>
    <s v="koth_sawmill"/>
    <x v="4"/>
    <x v="9"/>
    <s v="Valve"/>
    <x v="0"/>
    <n v="14.953099999999999"/>
    <s v="Yes"/>
  </r>
  <r>
    <x v="94"/>
    <s v="koth_sharkbay"/>
    <x v="4"/>
    <x v="8"/>
    <s v="Vasilis &quot;Billo&quot; Chatzikostas_x000a_Patrick &quot;Zeus&quot; Hennessy_x000a_Seb &quot;Tianes&quot; Necula_x000a_Benjamin &quot;blaholtzen&quot; Blåholtz_x000a_Nickolas &quot;KrazyZark&quot; Fenech"/>
    <x v="1"/>
    <n v="15.1784"/>
    <s v="Yes"/>
  </r>
  <r>
    <x v="95"/>
    <s v="koth_synthetic_event"/>
    <x v="4"/>
    <x v="14"/>
    <s v=" Matthew &quot;MegapiemanPHD&quot; Simmons_x000a_Benjamin &quot;blaholtzen&quot; Blåholtz_x000a_Seb &quot;Tianes&quot; Necula_x000a_Ase &quot;Pont&quot; Kirkham_x000a_Alex &quot;FGD5&quot; Stewart_x000a_Nick &quot;Frying Dutchman&quot; Post_x000a_Lawrence &quot;hutty&quot; Granroth"/>
    <x v="1"/>
    <n v="11.483599999999999"/>
    <s v="Yes"/>
  </r>
  <r>
    <x v="96"/>
    <s v="koth_slasher"/>
    <x v="4"/>
    <x v="33"/>
    <s v="Aeon &quot;Void&quot; Bollig_x000a_Fuzzymellow_x000a_Tim &quot;SediSocks&quot; Brown Lees_x000a_Killohurtz_x000a_Martin &quot;Chaofanatic&quot; Ellis_x000a_Lauren &quot;Yrrzy&quot; Godfrey_x000a_Andrew &quot;Rogue13&quot; Risch"/>
    <x v="1"/>
    <n v="16.5229"/>
    <s v="Yes"/>
  </r>
  <r>
    <x v="97"/>
    <s v="koth_slime"/>
    <x v="4"/>
    <x v="16"/>
    <s v="Harlen &quot;UEAKCrash&quot; Linke_x000a_Freyja_x000a_Benjamin &quot;blaholtzen&quot; Blåholtz_x000a_Al &quot;Square&quot; Rodgers_x000a_Alex &quot;FGD5&quot; Stewart_x000a_Lizard Of Oz_x000a_Jordan &quot;hXX&quot; LeBlanc_x000a_Seb &quot;Tianes&quot; Necula"/>
    <x v="1"/>
    <n v="13.3591"/>
    <s v="Yes"/>
  </r>
  <r>
    <x v="98"/>
    <s v="koth_snowtower"/>
    <x v="4"/>
    <x v="6"/>
    <s v="Aeon &quot;Void&quot; Bollig_x000a_Al &quot;Square&quot; Rodgers_x000a_EArkham_x000a_Keldos_x000a_KrazyZark_x000a_Maxime &quot;fubar&quot; Dupuis_x000a_Tim &quot;sedisocks&quot; BL_x000a_Zach &quot;Exactol&quot; Matuson"/>
    <x v="1"/>
    <n v="9.5167199999999994"/>
    <s v="Yes"/>
  </r>
  <r>
    <x v="99"/>
    <s v="koth_sawmill_event"/>
    <x v="4"/>
    <x v="2"/>
    <s v="Eric &quot;Erk&quot; Browning_x000a_Aeon &quot;Void&quot; Bollig_x000a_Juniper_x000a_Alex &quot;FGD5&quot; Stewart"/>
    <x v="1"/>
    <n v="14.6465"/>
    <s v="Yes"/>
  </r>
  <r>
    <x v="100"/>
    <s v="koth_suijin"/>
    <x v="4"/>
    <x v="21"/>
    <s v=" Freyja_x000a_E-Arkham_x000a_Kevin &quot;Ravidge&quot; Brook_x000a_Maxime &quot;Mimas Torres&quot; Dupuis"/>
    <x v="1"/>
    <n v="14.0425"/>
    <s v="No"/>
  </r>
  <r>
    <x v="101"/>
    <s v="koth_viaduct"/>
    <x v="4"/>
    <x v="9"/>
    <s v="Valve"/>
    <x v="0"/>
    <n v="9.3601899999999993"/>
    <s v="Yes"/>
  </r>
  <r>
    <x v="102"/>
    <s v="mvm_bigrock"/>
    <x v="5"/>
    <x v="42"/>
    <s v="Valve"/>
    <x v="0"/>
    <n v="16.190300000000001"/>
    <s v="Yes"/>
  </r>
  <r>
    <x v="103"/>
    <s v="mvm_coaltown"/>
    <x v="5"/>
    <x v="43"/>
    <s v="Valve"/>
    <x v="0"/>
    <n v="13.977499999999999"/>
    <s v="Yes"/>
  </r>
  <r>
    <x v="104"/>
    <s v="mvm_decoy"/>
    <x v="5"/>
    <x v="43"/>
    <s v="Valve"/>
    <x v="0"/>
    <n v="13.077500000000001"/>
    <s v="Yes"/>
  </r>
  <r>
    <x v="105"/>
    <s v="mvm_example"/>
    <x v="5"/>
    <x v="43"/>
    <s v="Valve"/>
    <x v="0"/>
    <s v="N/A"/>
    <s v="N/A"/>
  </r>
  <r>
    <x v="106"/>
    <s v="mvm_ghost_town"/>
    <x v="5"/>
    <x v="35"/>
    <s v="Valve"/>
    <x v="0"/>
    <n v="13.8919"/>
    <s v="Yes"/>
  </r>
  <r>
    <x v="107"/>
    <s v="mvm_mannhattan"/>
    <x v="5"/>
    <x v="31"/>
    <s v="Valve"/>
    <x v="0"/>
    <n v="15.4625"/>
    <s v="Yes"/>
  </r>
  <r>
    <x v="108"/>
    <s v="mvm_mannworks"/>
    <x v="5"/>
    <x v="43"/>
    <s v="Valve"/>
    <x v="0"/>
    <n v="11.860200000000001"/>
    <s v="Yes"/>
  </r>
  <r>
    <x v="109"/>
    <s v="mvm_rottenburg"/>
    <x v="5"/>
    <x v="31"/>
    <s v="Valve"/>
    <x v="0"/>
    <n v="15.6031"/>
    <s v="Yes"/>
  </r>
  <r>
    <x v="110"/>
    <s v="ctf_foundry"/>
    <x v="6"/>
    <x v="44"/>
    <s v="Valve"/>
    <x v="0"/>
    <n v="18.476299999999998"/>
    <s v="Yes"/>
  </r>
  <r>
    <x v="111"/>
    <s v="ctf_gorge"/>
    <x v="6"/>
    <x v="44"/>
    <s v="Valve"/>
    <x v="0"/>
    <n v="25.919499999999999"/>
    <s v="Yes"/>
  </r>
  <r>
    <x v="112"/>
    <s v="ctf_hellfire"/>
    <x v="6"/>
    <x v="18"/>
    <s v="Valve"/>
    <x v="0"/>
    <s v="N/A"/>
    <s v="No"/>
  </r>
  <r>
    <x v="113"/>
    <s v="ctf_thundermountain"/>
    <x v="6"/>
    <x v="45"/>
    <s v="Valve"/>
    <x v="0"/>
    <n v="21.901399999999999"/>
    <s v="Yes"/>
  </r>
  <r>
    <x v="114"/>
    <s v="cp_cloak"/>
    <x v="7"/>
    <x v="22"/>
    <s v="Valve"/>
    <x v="0"/>
    <n v="2.23"/>
    <s v="No"/>
  </r>
  <r>
    <x v="115"/>
    <s v="pass_brickyard"/>
    <x v="8"/>
    <x v="46"/>
    <s v="Valve_x000a_Bad Robot_x000a_Escalation Studios"/>
    <x v="0"/>
    <n v="30.5456"/>
    <s v="No"/>
  </r>
  <r>
    <x v="116"/>
    <s v="pass_district"/>
    <x v="8"/>
    <x v="30"/>
    <s v="Valve_x000a_Bad Robot_x000a_Escalation Studios"/>
    <x v="0"/>
    <n v="29.599499999999999"/>
    <s v="No"/>
  </r>
  <r>
    <x v="117"/>
    <s v="pass_timbertown"/>
    <x v="8"/>
    <x v="47"/>
    <s v="Valve_x000a_Bad Robot_x000a_Escalation Studios"/>
    <x v="0"/>
    <n v="23.959399999999999"/>
    <s v="No"/>
  </r>
  <r>
    <x v="118"/>
    <s v="pl_badwater"/>
    <x v="9"/>
    <x v="13"/>
    <s v="Valve"/>
    <x v="0"/>
    <n v="19.574400000000001"/>
    <s v="Yes"/>
  </r>
  <r>
    <x v="119"/>
    <s v="pl_barnblitz"/>
    <x v="9"/>
    <x v="48"/>
    <s v="Valve"/>
    <x v="0"/>
    <n v="14.8622"/>
    <s v="Yes"/>
  </r>
  <r>
    <x v="120"/>
    <s v="pl_bloodwater"/>
    <x v="9"/>
    <x v="41"/>
    <s v="Ryan &quot;Chill&quot; Foy_x000a_Elián &quot;iron&quot; Rodríguez"/>
    <x v="1"/>
    <n v="18.965900000000001"/>
    <s v="Yes"/>
  </r>
  <r>
    <x v="121"/>
    <s v="pl_borneo"/>
    <x v="9"/>
    <x v="21"/>
    <s v=" Sean &quot;Heyo&quot; Cutino_x000a_Matt &quot;vhalin&quot; Leahy"/>
    <x v="1"/>
    <n v="24.220500000000001"/>
    <s v="No"/>
  </r>
  <r>
    <x v="122"/>
    <s v="pl_breadspace"/>
    <x v="9"/>
    <x v="4"/>
    <s v="Bailey &quot;Glitch&quot; Hodges_x000a_Jesse &quot;Custard1&quot; Budd_x000a_Alberto &quot;Petachepas&quot; Zarzuela_x000a_Jonas &quot;Grambee&quot; Carson_x000a_Dylan &quot;doggoh&quot; Lee_x000a_Oliver &quot;OverPovered&quot; Pennanen_x000a_Christoph &quot;Gadget&quot; Manschitz_x000a_Peter &quot;Tabby&quot; Bryant_x000a_William &quot;Cheesypuff&quot; Bartley-Bolster_x000a_Kirill &quot;Le Bruhe?&quot; Ruzanov_x000a_Hugh &quot;HueZee_&quot; Madoc Schneider_x000a_Brandon &quot;Brantopias&quot; Sinkovich_x000a_human1"/>
    <x v="1"/>
    <n v="28.9162"/>
    <s v="Yes"/>
  </r>
  <r>
    <x v="123"/>
    <s v="pl_cactuscanyon"/>
    <x v="9"/>
    <x v="49"/>
    <s v="Valve"/>
    <x v="0"/>
    <n v="11.5113"/>
    <s v="No"/>
  </r>
  <r>
    <x v="124"/>
    <s v="pl_camber"/>
    <x v="9"/>
    <x v="6"/>
    <s v=" Louie &quot;bakscratch&quot; Turner_x000a_Nick &quot;nickybakes&quot; Baker_x000a_Liam &quot;Diva Dan&quot; Moffitt"/>
    <x v="1"/>
    <n v="17.6678"/>
    <s v="Yes"/>
  </r>
  <r>
    <x v="125"/>
    <s v="pl_cashworks"/>
    <x v="9"/>
    <x v="8"/>
    <s v=" Wojciech &quot;eerieone&quot; Michalak_x000a_Moritz &quot;moe012&quot; Horn_x000a_Sean &quot;Artesia&quot; Pennock"/>
    <x v="1"/>
    <n v="18.674499999999998"/>
    <s v="Yes"/>
  </r>
  <r>
    <x v="126"/>
    <s v="pl_chilly"/>
    <x v="9"/>
    <x v="4"/>
    <s v="Tomi &quot;ICS&quot; Uurainen_x000a_Tyler &quot;Yyler&quot; King_x000a_Alex &quot;MaccyF&quot; MacFarquhar"/>
    <x v="1"/>
    <n v="16.4557"/>
    <s v="Yes"/>
  </r>
  <r>
    <x v="127"/>
    <s v="pl_coal_event"/>
    <x v="9"/>
    <x v="4"/>
    <s v=" Matthew &quot;Panckakebro&quot; Hiller_x000a_Elián &quot;iron&quot; Rodríguez_x000a_Phe_x000a_Ryan &quot;Chill&quot; Foy_x000a_Denis &quot;xB33&quot; Varchulik_x000a_William &quot;Cheesypuff&quot; Bartley-Bolster_x000a_Oliver &quot;OverPovered&quot; Pennanen"/>
    <x v="1"/>
    <n v="17.8339"/>
    <s v="Yes"/>
  </r>
  <r>
    <x v="128"/>
    <s v="pl_corruption"/>
    <x v="9"/>
    <x v="16"/>
    <s v=" Eric &quot;Erk&quot; Browning_x000a_Matthew &quot;MegapiemanPHD&quot; Simmons_x000a_Rhafael &quot;Rhamkin&quot; Oliveira_x000a_Matthew &quot;Panckakebro&quot; Hiller_x000a_Vasilis &quot;Billo&quot; Chatzikostas"/>
    <x v="1"/>
    <n v="23.724"/>
    <s v="Yes"/>
  </r>
  <r>
    <x v="129"/>
    <s v="pl_emerge"/>
    <x v="9"/>
    <x v="6"/>
    <s v="Jess &quot;Muddy&quot; Dabbs_x000a_Joe &quot;FruitySnacks&quot; Radak_x000a_Freyja_x000a_Minty &quot;Katsu! :3&quot; Aulenrose"/>
    <x v="1"/>
    <n v="15.5282"/>
    <s v="Yes"/>
  </r>
  <r>
    <x v="130"/>
    <s v="pl_enclosure_final"/>
    <x v="9"/>
    <x v="20"/>
    <s v="Michał &quot;AsG_Alligator&quot; Byczko_x000a_Aeon &quot;Void&quot; Bollig_x000a_E-Arkham_x000a_PEAR_x000a_Stiffy360_x000a_Andrew &quot;Dr. Spud&quot; Thompson_x000a_Fuzzymellow_x000a_Maxime Dupuis_x000a_Freyja_x000a_Ivan &quot;Crowbar&quot; Sokolov"/>
    <x v="1"/>
    <n v="41.049700000000001"/>
    <s v="Yes"/>
  </r>
  <r>
    <x v="131"/>
    <s v="pl_fifthcurve_event"/>
    <x v="9"/>
    <x v="40"/>
    <s v="Tomi &quot;ICS&quot; Uurainen"/>
    <x v="1"/>
    <n v="19.133500000000002"/>
    <s v="Yes"/>
  </r>
  <r>
    <x v="132"/>
    <s v="pl_frontier_final"/>
    <x v="9"/>
    <x v="38"/>
    <s v="Patrick &quot;MangyCarface&quot; Mulholland_x000a_Arhurt"/>
    <x v="1"/>
    <n v="19.627500000000001"/>
    <s v="No"/>
  </r>
  <r>
    <x v="133"/>
    <s v="pl_frostcliff"/>
    <x v="9"/>
    <x v="5"/>
    <s v=" Tomi &quot;ICS&quot; Uurainen"/>
    <x v="1"/>
    <n v="19.4176"/>
    <s v="Yes"/>
  </r>
  <r>
    <x v="134"/>
    <s v="pl_goldrush"/>
    <x v="9"/>
    <x v="50"/>
    <s v="Valve"/>
    <x v="0"/>
    <n v="25.176100000000002"/>
    <s v="Yes"/>
  </r>
  <r>
    <x v="135"/>
    <s v="pl_hasslecastle"/>
    <x v="9"/>
    <x v="41"/>
    <s v="Smiley The Smile"/>
    <x v="1"/>
    <n v="24.087800000000001"/>
    <s v="Yes"/>
  </r>
  <r>
    <x v="136"/>
    <s v="pl_hoodoo_final"/>
    <x v="9"/>
    <x v="15"/>
    <s v="Tim &quot;YM&quot; Johnson_x000a_Jeroen &quot;Snipergen&quot; Dessaux_x000a_Fay L. &quot;nineaxis&quot; Fabry_x000a_Drew &quot;Oxy&quot; Fletcher"/>
    <x v="1"/>
    <n v="21.659600000000001"/>
    <s v="Yes"/>
  </r>
  <r>
    <x v="137"/>
    <s v="pl_millstone_event"/>
    <x v="9"/>
    <x v="18"/>
    <s v="Tomi &quot;ICS&quot; Uurainen"/>
    <x v="1"/>
    <n v="16.415099999999999"/>
    <s v="Yes"/>
  </r>
  <r>
    <x v="138"/>
    <s v="pl_phoenix"/>
    <x v="9"/>
    <x v="8"/>
    <s v="Evan &quot;Defcon&quot; LeBlanc_x000a_Liam &quot;Diva Dan&quot; Moffitt_x000a_Nickolas &quot;KrazyZark&quot; Fenech_x000a_Neal &quot;Blade x64&quot; Smart_x000a_Stuffy360"/>
    <x v="1"/>
    <n v="29.911200000000001"/>
    <s v="Yes"/>
  </r>
  <r>
    <x v="139"/>
    <s v="pl_pier"/>
    <x v="9"/>
    <x v="10"/>
    <s v="Neal &quot;Blade x64&quot; Smart_x000a_Benjamin &quot;blaholtzen&quot; Blåholtz_x000a_Erik &quot;Colteh&quot; Coltey_x000a_Liam &quot;Diva Dan&quot; Moffitt_x000a_donhonk_x000a_Andrew &quot;Dr. Spud&quot; Thompson_x000a_Thijs &quot;Evil_Knevil&quot; Van Gerrewey_x000a_Juniper_x000a_Nassim &quot;NassimO&quot; Sadoun_x000a_Damian &quot;Populus&quot; Błaszczyk_x000a_Kevin &quot;Ravidge&quot; Brook_x000a_Tim &quot;SediSocks&quot; Brown Lees_x000a_Sky_x000a_Al &quot;Square&quot; Rodgers_x000a_Aeon &quot;Void&quot; Bollig_x000a_Zoey Smith"/>
    <x v="1"/>
    <n v="27.750699999999998"/>
    <s v="Yes"/>
  </r>
  <r>
    <x v="140"/>
    <s v="pl_precipice_event_final"/>
    <x v="9"/>
    <x v="39"/>
    <s v=" TheHorseStrangler_x000a_TanookiSuit3"/>
    <x v="1"/>
    <n v="16.125599999999999"/>
    <s v="Yes"/>
  </r>
  <r>
    <x v="141"/>
    <s v="pl_rumble_event"/>
    <x v="9"/>
    <x v="33"/>
    <s v=" Tomi &quot;ICS&quot; Uurainen_x000a_Riley &quot;Sheltr&quot; Aanestad_x000a_Michał &quot;AsG_Alligator&quot; Byczko_x000a_Zach &quot;Exactol&quot; Matuson_x000a_Liam &quot;Diva Dan&quot; Moffitt"/>
    <x v="1"/>
    <n v="11.7052"/>
    <s v="Yes"/>
  </r>
  <r>
    <x v="142"/>
    <s v="pl_rumford_event"/>
    <x v="9"/>
    <x v="5"/>
    <s v="Neil &quot;Nesman&quot; Stottler_x000a_Eric &quot;Erk&quot; Browning_x000a_Aeon &quot;Void&quot; Bollig_x000a_Louie &quot;bakscratch&quot; Turner_x000a_Alex &quot;FGD5&quot; Stewart_x000a_Patrick &quot;Zeus&quot; Hennessy_x000a_Izotope"/>
    <x v="1"/>
    <n v="18.645600000000002"/>
    <s v="Yes"/>
  </r>
  <r>
    <x v="143"/>
    <s v="pl_sludgepit_event"/>
    <x v="9"/>
    <x v="2"/>
    <s v="SirPontus_x000a_Michał &quot;AsG_Alligator&quot; Byczko_x000a_Walter &quot;Waffe&quot; Grönholm_x000a_Alex &quot;Rexy&quot; Kreeger"/>
    <x v="1"/>
    <n v="19.467500000000001"/>
    <s v="Yes"/>
  </r>
  <r>
    <x v="144"/>
    <s v="pl_snowycoast"/>
    <x v="9"/>
    <x v="7"/>
    <s v="E-Arkham_x000a_FissionMetroid101"/>
    <x v="1"/>
    <s v="N/A"/>
    <s v="No"/>
  </r>
  <r>
    <x v="145"/>
    <s v="pl_spineyard"/>
    <x v="9"/>
    <x v="16"/>
    <s v=" Matthew &quot;Panckakebro&quot; Hiller_x000a_Elián &quot;iron&quot; Rodríguez_x000a_Denis &quot;xB33&quot; Varchulik_x000a_Norman &quot;Mikusch&quot; Masanek"/>
    <x v="1"/>
    <n v="27.241499999999998"/>
    <s v="Yes"/>
  </r>
  <r>
    <x v="146"/>
    <s v="pl_swiftwater_final1"/>
    <x v="9"/>
    <x v="30"/>
    <s v="Aaron &quot;Schwa&quot; McCallen_x000a_Lemon"/>
    <x v="1"/>
    <n v="27.964700000000001"/>
    <s v="Yes"/>
  </r>
  <r>
    <x v="147"/>
    <s v="pl_terror_event"/>
    <x v="9"/>
    <x v="14"/>
    <s v="Tomi &quot;ICS&quot; Uurainen"/>
    <x v="1"/>
    <n v="16.535"/>
    <s v="Yes"/>
  </r>
  <r>
    <x v="148"/>
    <s v="pl_thundermountain"/>
    <x v="9"/>
    <x v="26"/>
    <s v="Valve"/>
    <x v="0"/>
    <n v="38.439799999999998"/>
    <s v="Yes"/>
  </r>
  <r>
    <x v="149"/>
    <s v="pl_upward"/>
    <x v="9"/>
    <x v="26"/>
    <s v="Valve"/>
    <x v="0"/>
    <n v="19.390899999999998"/>
    <s v="Yes"/>
  </r>
  <r>
    <x v="150"/>
    <s v="pl_venice"/>
    <x v="9"/>
    <x v="8"/>
    <s v="JimWood_x000a_TanookiSuit3"/>
    <x v="1"/>
    <n v="28.892700000000001"/>
    <s v="Yes"/>
  </r>
  <r>
    <x v="151"/>
    <s v="pl_wutville_event"/>
    <x v="9"/>
    <x v="10"/>
    <s v="Andrew &quot;Rogue13&quot; Risch"/>
    <x v="1"/>
    <n v="22.034099999999999"/>
    <s v="Yes"/>
  </r>
  <r>
    <x v="152"/>
    <s v="plr_bananabay"/>
    <x v="10"/>
    <x v="20"/>
    <s v=" Neal &quot;Blade x64&quot; Smart_x000a_Jennifer &quot;NeoDement&quot; Burnett_x000a_PEAR_x000a_Stiffy360_x000a_Fuzzymellow_x000a_Aeon &quot;Void&quot; Bollig_x000a_Freyja"/>
    <x v="1"/>
    <n v="15.022"/>
    <s v="Yes"/>
  </r>
  <r>
    <x v="153"/>
    <s v="plr_hacksaw"/>
    <x v="10"/>
    <x v="6"/>
    <s v="Liam &quot;Diva Dan&quot; Moffitt_x000a_Viscaedis_x000a_Al &quot;Square&quot; Rodgers_x000a_E-Arkham_x000a_Aeon &quot;Void&quot; Bollig_x000a_Juniper_x000a_Alex &quot;FGD5&quot; Stewart_x000a_Lauren &quot;Yrrzy&quot; Godfrey"/>
    <x v="1"/>
    <n v="12.4457"/>
    <s v="No"/>
  </r>
  <r>
    <x v="154"/>
    <s v="plr_hacksaw_event"/>
    <x v="10"/>
    <x v="2"/>
    <s v="Liam &quot;Diva Dan&quot; Moffitt_x000a_Viscaedis_x000a_Al &quot;Square&quot; Rodgers_x000a_E-Arkham_x000a_Seb &quot;Tianes&quot; Necula_x000a_Benjamin &quot;blaholtzen&quot; Blåholtz_x000a_Aeon &quot;Void&quot; Bollig_x000a_Juniper_x000a_Alex &quot;FGD5&quot; Stewart"/>
    <x v="1"/>
    <n v="12.1061"/>
    <s v="Yes"/>
  </r>
  <r>
    <x v="155"/>
    <s v="plr_hightower"/>
    <x v="10"/>
    <x v="26"/>
    <s v="Valve"/>
    <x v="0"/>
    <n v="9.5034100000000006"/>
    <s v="Yes"/>
  </r>
  <r>
    <x v="156"/>
    <s v="plr_hightower_event"/>
    <x v="10"/>
    <x v="51"/>
    <s v="Valve"/>
    <x v="0"/>
    <n v="10.75375"/>
    <s v="Yes"/>
  </r>
  <r>
    <x v="157"/>
    <s v="plr_nightfall_final"/>
    <x v="10"/>
    <x v="38"/>
    <s v="Aaron &quot;Psy&quot; Garcha_x000a_Paul Good"/>
    <x v="1"/>
    <s v="N/A"/>
    <s v="No"/>
  </r>
  <r>
    <x v="158"/>
    <s v="plr_pipeline"/>
    <x v="10"/>
    <x v="15"/>
    <s v="Valve"/>
    <x v="0"/>
    <s v="N/A"/>
    <s v="No"/>
  </r>
  <r>
    <x v="159"/>
    <s v="pd_cursed_cove_event"/>
    <x v="11"/>
    <x v="33"/>
    <s v="Louie &quot;bakscratch&quot; Turner_x000a_Juha &quot;Jusa&quot; Kuoppala_x000a_Sean &quot;boomsta&quot; Troehler_x000a_Jordan &quot;hXX&quot; LeBlanc_x000a_EmNudge_x000a_Zach &quot;Exactol&quot; Matuson_x000a_Nick &quot;Bobby BodyOdor&quot; Baker_x000a_Duncan &quot;Magnus&quot; Welch_x000a_Nathan &quot;Yacan1&quot; Dadey_x000a_Roniña &quot;Py-Bun&quot; Rodriguez_x000a_Stiffy360_x000a_Deacon"/>
    <x v="1"/>
    <n v="16.495799999999999"/>
    <s v="No"/>
  </r>
  <r>
    <x v="160"/>
    <s v="pd_farmageddon"/>
    <x v="11"/>
    <x v="14"/>
    <s v="Matthew &quot;MegapiemanPHD&quot; Simmons_x000a_Patrick &quot;Zeus&quot; Hennessy_x000a_Alex &quot;FGD5&quot; Stewart_x000a_Benjamin &quot;blaholtzen&quot; Blåholtz_x000a_Al &quot;Square&quot; Rodgers_x000a_Tim &quot;SediSocks&quot; Brown Lees_x000a_Juniper_x000a_Aeon &quot;Void&quot; Bollig_x000a_Seb &quot;Tianes&quot; Necula_x000a_Liran &quot;Ducksink&quot; Ohana"/>
    <x v="1"/>
    <n v="13.1037"/>
    <s v="Yes"/>
  </r>
  <r>
    <x v="161"/>
    <s v="pd_galleria"/>
    <x v="11"/>
    <x v="6"/>
    <s v="Patrick &quot;Zeus&quot; Hennessy_x000a_James Jameson_x000a_Gabriel &quot;MCL15&quot; Macken_x000a_Alex &quot;FGD5&quot; Stewart_x000a_Paul &quot;Brokk&quot; Clausen_x000a_Chandler &quot;OctoBlitz&quot; Dunaway_x000a_Stuffy360_x000a_Kirill &quot;BadassCook&quot; Ruzanov_x000a_Brandon &quot;Bonk Nickeltoon&quot; Koller_x000a_Robert &quot;Spleep&quot; Chisholm"/>
    <x v="1"/>
    <n v="10.331099999999999"/>
    <s v="No"/>
  </r>
  <r>
    <x v="162"/>
    <s v="pd_mannsylvania"/>
    <x v="11"/>
    <x v="16"/>
    <s v="Phe_x000a_Artemy &quot;FlowerShopGuy&quot; Maltsev_x000a_Sonoma &quot;Sono&quot; Bryer_x000a_Matthew &quot;MegapiemanPHD&quot; Simmons_x000a_Oliver &quot;OverPovered&quot; Pennanen_x000a_Kirill &quot;BadassCook&quot; Ruzanov"/>
    <x v="1"/>
    <n v="14.829499999999999"/>
    <s v="Yes"/>
  </r>
  <r>
    <x v="163"/>
    <s v="pd_monster_bash"/>
    <x v="11"/>
    <x v="33"/>
    <s v="Aeon &quot;Void&quot; Bollig_x000a_Fuzzymellow_x000a_PEAR_x000a_donhonk_x000a_Harlen &quot;UEAKCrash&quot; Linke_x000a_Tim &quot;SediSocks&quot; Brown Lees_x000a_Liam &quot;Diva Dan&quot; Moffitt_x000a_Jennifer &quot;NeoDement&quot; Burnett_x000a_Erik &quot;Colteh&quot; Coltey"/>
    <x v="1"/>
    <n v="14.729100000000001"/>
    <s v="Yes"/>
  </r>
  <r>
    <x v="164"/>
    <s v="pd_pit_of_death_event"/>
    <x v="11"/>
    <x v="33"/>
    <s v="Christian &quot;Roll&quot; Richardson_x000a_Kenny &quot;Flip&quot; Wheeler_x000a_Michael Egan_x000a_FissionMetroid101_x000a_Christian James DeRosa"/>
    <x v="1"/>
    <n v="12.5246"/>
    <s v="Yes"/>
  </r>
  <r>
    <x v="165"/>
    <s v="pd_selbyen"/>
    <x v="11"/>
    <x v="8"/>
    <s v="Joel &quot;zythe_&quot; Morscher_x000a_Rhafael &quot;Rhamkin&quot; Oliveira_x000a_Alex &quot;FGD5&quot; Stewart_x000a_Benjamin &quot;blaholtzen&quot; Blåholtz_x000a_Matthew &quot;MegapiemanPHD&quot; Simmons_x000a_Lo-fi Longcat"/>
    <x v="1"/>
    <n v="16.9191"/>
    <s v="No"/>
  </r>
  <r>
    <x v="166"/>
    <s v="pd_snowville_event"/>
    <x v="11"/>
    <x v="10"/>
    <s v="Maxime &quot;Mimas Torres&quot; Dupuis_x000a_Zach &quot;Exactol&quot; Matuson_x000a_Vincent &quot;Vel0city&quot; Swart_x000a_Joe &quot;Fr0z3nR&quot; Radak"/>
    <x v="1"/>
    <n v="15.941599999999999"/>
    <s v="Yes"/>
  </r>
  <r>
    <x v="167"/>
    <s v="pd_watergate"/>
    <x v="11"/>
    <x v="1"/>
    <s v="Michael Egan_x000a_Louie &quot;bakscratch&quot; Turner_x000a_Ian &quot;Wgooch&quot; Gooch_x000a_Nassim &quot;NassimO&quot; Sadoun_x000a_Miguel &quot;BANG!&quot; Melara_x000a_Thijs &quot;Evil_Knevil&quot; Van Gerrewey_x000a_FissionMetroid101_x000a_Jennifer &quot;NeoDement&quot; Burnett_x000a_Aeon &quot;Void&quot; Bollig_x000a_The Ronin"/>
    <x v="1"/>
    <n v="13.3803"/>
    <s v="No"/>
  </r>
  <r>
    <x v="168"/>
    <s v="rd_asteroid"/>
    <x v="12"/>
    <x v="49"/>
    <s v="Valve"/>
    <x v="0"/>
    <n v="16.029900000000001"/>
    <s v="Yes"/>
  </r>
  <r>
    <x v="169"/>
    <s v="sd_doomsday_event"/>
    <x v="13"/>
    <x v="52"/>
    <s v="Valve"/>
    <x v="0"/>
    <n v="14.269"/>
    <s v="Yes"/>
  </r>
  <r>
    <x v="170"/>
    <s v="sd_doomsday"/>
    <x v="13"/>
    <x v="53"/>
    <s v="Valve"/>
    <x v="0"/>
    <n v="14.269"/>
    <s v="No"/>
  </r>
  <r>
    <x v="171"/>
    <s v="itemtest"/>
    <x v="14"/>
    <x v="54"/>
    <s v="Valve"/>
    <x v="0"/>
    <n v="0.83750000000000002"/>
    <s v="No"/>
  </r>
  <r>
    <x v="172"/>
    <s v="tr_dustbowl"/>
    <x v="15"/>
    <x v="54"/>
    <s v="Valve"/>
    <x v="0"/>
    <n v="18.678329999999999"/>
    <s v="Yes"/>
  </r>
  <r>
    <x v="173"/>
    <s v="tr_target"/>
    <x v="15"/>
    <x v="54"/>
    <s v="Valve"/>
    <x v="0"/>
    <n v="1.5037499999999999"/>
    <s v="Yes"/>
  </r>
  <r>
    <x v="174"/>
    <s v="vsh_distillery"/>
    <x v="16"/>
    <x v="8"/>
    <s v="Phe_x000a_Lizard Of Oz_x000a_Sonoma &quot;Sono&quot; Bryer_x000a_Szabó &quot;Maxxy&quot; Attila_x000a_Matthew &quot;MegapiemanPHD&quot; Simmons_x000a_Stuffy 360_x000a_Jason &quot;Yaki&quot; Herman_x000a_Maxim &quot;VellyVice&quot; Streltsov_x000a_James &quot;McGuinnsBook&quot; McGuinn_x000a_Joaquim &quot;JPRAS&quot; Silva_x000a_Aeon &quot;Void&quot; Bollig"/>
    <x v="1"/>
    <n v="13.689399999999999"/>
    <s v="No"/>
  </r>
  <r>
    <x v="175"/>
    <s v="vsh_nucleus"/>
    <x v="16"/>
    <x v="8"/>
    <s v="John &quot;MilkMaster72&quot; Worden_x000a_Lizard Of Oz_x000a_Jason &quot;Yaki&quot; Herman_x000a_Szabó &quot;Maxxy&quot; Attila_x000a_Joaquim &quot;JPRAS&quot; Silva_x000a_Matthew &quot;MegapiemanPHD&quot; Simmons_x000a_James &quot;McGuinnsBook&quot; McGuinn_x000a_Maxim &quot;VellyVice&quot; Streltsov_x000a_Aeon &quot;Void&quot; Bollig"/>
    <x v="1"/>
    <n v="10.9048"/>
    <s v="No"/>
  </r>
  <r>
    <x v="176"/>
    <s v="vsh_skirmish"/>
    <x v="16"/>
    <x v="8"/>
    <s v="John &quot;MilkMaster72&quot; Worden_x000a_Lizard Of Oz_x000a_Jason &quot;Yaki&quot; Herman_x000a_Szabó &quot;Maxxy&quot; Attila_x000a_Joaquim &quot;JPRAS&quot; Silva_x000a_Matthew &quot;MegapiemanPHD&quot; Simmons_x000a_James &quot;McGuinnsBook&quot; McGuinn_x000a_Maxim &quot;VellyVice&quot; Streltsov_x000a_Aeon &quot;Void&quot; Bollig_x000a_Louie &quot;bakscratch&quot; Turner"/>
    <x v="1"/>
    <n v="9.3536900000000003"/>
    <s v="No"/>
  </r>
  <r>
    <x v="177"/>
    <s v="vsh_tinyrock"/>
    <x v="16"/>
    <x v="8"/>
    <s v="Jess &quot;Muddy&quot; Dabbs_x000a_Lizard Of Oz_x000a_Jason &quot;Yaki&quot; Herman_x000a_Szabó &quot;Maxxy&quot; Attila_x000a_Maxim &quot;VellyVice&quot; Streltsov_x000a_James &quot;McGuinnsBook&quot; McGuinn_x000a_Joaquim &quot;JPRAS&quot; Silva_x000a_Matthew &quot;MegapiemanPHD&quot; Simmons"/>
    <x v="1"/>
    <n v="8.5578900000000004"/>
    <s v="No"/>
  </r>
  <r>
    <x v="178"/>
    <s v="zi_atoll"/>
    <x v="17"/>
    <x v="16"/>
    <s v="Patrik &quot;Nat-Tea&quot; Naplava_x000a_Emil Sharafeev_x000a_Danni &quot;AttaKat&quot; Bestford_x000a_Ben &quot;Squishy&quot; Dowman_x000a_Jesse &quot;Custard1&quot; Budd_x000a_Alex &quot;Zz&quot; Elliott_x000a_Liam &quot;Diva Dan&quot; Moffitt_x000a_Harry &quot;Harry&quot; Colquhoun"/>
    <x v="1"/>
    <n v="23.4666"/>
    <s v="No"/>
  </r>
  <r>
    <x v="179"/>
    <s v="zi_devastation_final1"/>
    <x v="17"/>
    <x v="16"/>
    <s v="Jordan &quot;Ismaciodismorphus&quot; La Rose_x000a_Harry &quot;Harry&quot; Colquhoun_x000a_Liam &quot;Diva Dan&quot; Moffitt_x000a_Aeon &quot;Void&quot; Bollig_x000a_Alex &quot;FGD5&quot; Stewart"/>
    <x v="1"/>
    <n v="9.6"/>
    <s v="Yes"/>
  </r>
  <r>
    <x v="180"/>
    <s v="zi_murky"/>
    <x v="17"/>
    <x v="16"/>
    <s v="Harry &quot;Harry&quot; Colquhoun_x000a_Liam &quot;Diva Dan&quot; Moffitt_x000a_E-Arkham"/>
    <x v="1"/>
    <n v="23.197299999999998"/>
    <s v="Yes"/>
  </r>
  <r>
    <x v="181"/>
    <s v="zi_sanitarium"/>
    <x v="17"/>
    <x v="16"/>
    <s v="Matthew &quot;Panckakebro&quot; Hiller_x000a_Harry &quot;Harry&quot; Colquhoun_x000a_Liam &quot;Diva Dan&quot; Moffitt_x000a_Stuffy360_x000a_Elián &quot;iron&quot; Rodríguez_x000a_Louie &quot;bakscratch&quot; Turner"/>
    <x v="1"/>
    <n v="22.825900000000001"/>
    <s v="Yes"/>
  </r>
  <r>
    <x v="182"/>
    <s v="zi_woods"/>
    <x v="17"/>
    <x v="16"/>
    <s v="George &quot;I dinne ken&quot; Norman_x000a_Harry &quot;Harry&quot; Colquhoun_x000a_Liam &quot;Diva Dan&quot; Moffitt_x000a_Stuffy360_x000a_Aeon &quot;Void&quot; Bollig_x000a_Emil Sharafeev"/>
    <x v="1"/>
    <n v="16.262899999999998"/>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D36B01-645C-4BC0-B917-84931D440523}" name="MapCount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22" firstHeaderRow="1" firstDataRow="2" firstDataCol="1"/>
  <pivotFields count="12">
    <pivotField dataField="1" showAll="0"/>
    <pivotField showAll="0"/>
    <pivotField showAll="0"/>
    <pivotField numFmtId="14" showAll="0">
      <items count="57">
        <item x="0"/>
        <item x="12"/>
        <item x="25"/>
        <item x="50"/>
        <item x="11"/>
        <item x="13"/>
        <item x="17"/>
        <item x="15"/>
        <item x="9"/>
        <item x="36"/>
        <item x="3"/>
        <item x="28"/>
        <item x="54"/>
        <item x="26"/>
        <item x="19"/>
        <item x="22"/>
        <item x="24"/>
        <item x="38"/>
        <item x="32"/>
        <item x="48"/>
        <item x="29"/>
        <item x="34"/>
        <item x="27"/>
        <item x="53"/>
        <item x="37"/>
        <item x="43"/>
        <item x="35"/>
        <item x="42"/>
        <item x="23"/>
        <item x="51"/>
        <item x="31"/>
        <item x="49"/>
        <item x="52"/>
        <item x="44"/>
        <item x="45"/>
        <item x="21"/>
        <item x="46"/>
        <item x="1"/>
        <item x="18"/>
        <item x="47"/>
        <item x="7"/>
        <item x="30"/>
        <item x="40"/>
        <item x="20"/>
        <item x="33"/>
        <item x="39"/>
        <item x="41"/>
        <item x="10"/>
        <item x="14"/>
        <item x="4"/>
        <item x="2"/>
        <item x="5"/>
        <item x="8"/>
        <item x="16"/>
        <item x="6"/>
        <item m="1" x="55"/>
        <item t="default"/>
      </items>
    </pivotField>
    <pivotField showAll="0"/>
    <pivotField axis="axisCol" showAll="0" sortType="descending">
      <items count="5">
        <item x="0"/>
        <item m="1" x="3"/>
        <item m="1" x="2"/>
        <item x="1"/>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axis="axisRow" showAll="0">
      <items count="20">
        <item sd="0" x="0"/>
        <item x="1"/>
        <item x="2"/>
        <item sd="0" x="3"/>
        <item sd="0" x="4"/>
        <item sd="0" x="5"/>
        <item sd="0" x="6"/>
        <item sd="0" x="7"/>
        <item sd="0" x="8"/>
        <item sd="0" x="9"/>
        <item sd="0" x="10"/>
        <item sd="0" x="11"/>
        <item sd="0" x="12"/>
        <item sd="0" x="13"/>
        <item sd="0" x="14"/>
        <item sd="0" x="15"/>
        <item sd="0" x="16"/>
        <item sd="0" x="17"/>
        <item x="18"/>
        <item t="default"/>
      </items>
    </pivotField>
    <pivotField dragToRow="0" dragToCol="0" dragToPage="0" showAll="0" defaultSubtotal="0"/>
  </pivotFields>
  <rowFields count="1">
    <field x="10"/>
  </rowFields>
  <rowItems count="18">
    <i>
      <x v="1"/>
    </i>
    <i>
      <x v="2"/>
    </i>
    <i>
      <x v="3"/>
    </i>
    <i>
      <x v="4"/>
    </i>
    <i>
      <x v="5"/>
    </i>
    <i>
      <x v="6"/>
    </i>
    <i>
      <x v="7"/>
    </i>
    <i>
      <x v="8"/>
    </i>
    <i>
      <x v="9"/>
    </i>
    <i>
      <x v="10"/>
    </i>
    <i>
      <x v="11"/>
    </i>
    <i>
      <x v="12"/>
    </i>
    <i>
      <x v="13"/>
    </i>
    <i>
      <x v="14"/>
    </i>
    <i>
      <x v="15"/>
    </i>
    <i>
      <x v="16"/>
    </i>
    <i>
      <x v="17"/>
    </i>
    <i t="grand">
      <x/>
    </i>
  </rowItems>
  <colFields count="1">
    <field x="5"/>
  </colFields>
  <colItems count="3">
    <i>
      <x/>
    </i>
    <i>
      <x v="3"/>
    </i>
    <i t="grand">
      <x/>
    </i>
  </colItems>
  <dataFields count="1">
    <dataField name="Count of Map Name" fld="0" subtotal="count" baseField="0" baseItem="0"/>
  </dataField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5" count="1" selected="0">
            <x v="0"/>
          </reference>
        </references>
      </pivotArea>
    </chartFormat>
    <chartFormat chart="5" format="2" series="1">
      <pivotArea type="data" outline="0" fieldPosition="0">
        <references count="2">
          <reference field="4294967294" count="1" selected="0">
            <x v="0"/>
          </reference>
          <reference field="5" count="1" selected="0">
            <x v="0"/>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6AA9CC-9203-4E86-B018-448A1BD6DB50}" name="HolidayCount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4:B8" firstHeaderRow="1" firstDataRow="1" firstDataCol="1" rowPageCount="1" colPageCount="1"/>
  <pivotFields count="3">
    <pivotField axis="axisRow" allDrilled="1" subtotalTop="0" showAll="0" dataSourceSort="1" defaultSubtotal="0" defaultAttributeDrillState="1">
      <items count="3">
        <item x="0"/>
        <item x="1"/>
        <item n="None"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7" name="[Table2].[DateAdded(MM/DD/YYYY) (Year)].[All]" cap="All"/>
  </pageFields>
  <dataFields count="1">
    <dataField name="Count of Map Name" fld="1" subtotal="count" baseField="0" baseItem="0"/>
  </dataField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s>
  <pivotHierarchies count="1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D29752-20DE-43E2-AC02-C780F1696A0C}" name="MapSize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20" firstHeaderRow="1" firstDataRow="1" firstDataCol="1" rowPageCount="1" colPageCount="1"/>
  <pivotFields count="12">
    <pivotField axis="axisRow" showAll="0" sortType="ascending">
      <items count="184">
        <item x="0"/>
        <item x="1"/>
        <item x="53"/>
        <item x="27"/>
        <item x="168"/>
        <item x="178"/>
        <item x="15"/>
        <item x="54"/>
        <item x="71"/>
        <item x="118"/>
        <item x="152"/>
        <item x="119"/>
        <item x="102"/>
        <item x="120"/>
        <item x="154"/>
        <item x="121"/>
        <item x="72"/>
        <item x="122"/>
        <item x="28"/>
        <item x="115"/>
        <item x="131"/>
        <item x="16"/>
        <item x="123"/>
        <item x="124"/>
        <item x="169"/>
        <item x="29"/>
        <item x="73"/>
        <item x="125"/>
        <item x="74"/>
        <item x="126"/>
        <item x="114"/>
        <item x="30"/>
        <item x="103"/>
        <item x="55"/>
        <item x="128"/>
        <item x="2"/>
        <item x="159"/>
        <item x="104"/>
        <item x="49"/>
        <item x="179"/>
        <item x="174"/>
        <item x="116"/>
        <item x="170"/>
        <item x="3"/>
        <item x="4"/>
        <item x="31"/>
        <item x="172"/>
        <item x="33"/>
        <item x="129"/>
        <item x="130"/>
        <item x="32"/>
        <item x="105"/>
        <item x="75"/>
        <item x="160"/>
        <item x="56"/>
        <item x="57"/>
        <item x="110"/>
        <item x="58"/>
        <item x="132"/>
        <item x="133"/>
        <item x="34"/>
        <item x="5"/>
        <item x="161"/>
        <item x="76"/>
        <item x="106"/>
        <item x="143"/>
        <item x="134"/>
        <item x="35"/>
        <item x="111"/>
        <item x="36"/>
        <item x="17"/>
        <item x="59"/>
        <item x="37"/>
        <item x="141"/>
        <item x="18"/>
        <item x="60"/>
        <item x="6"/>
        <item x="153"/>
        <item x="38"/>
        <item x="77"/>
        <item x="78"/>
        <item x="135"/>
        <item x="112"/>
        <item x="137"/>
        <item x="156"/>
        <item x="7"/>
        <item x="79"/>
        <item x="155"/>
        <item x="136"/>
        <item x="52"/>
        <item x="171"/>
        <item x="39"/>
        <item x="80"/>
        <item x="81"/>
        <item x="82"/>
        <item x="8"/>
        <item x="83"/>
        <item x="40"/>
        <item x="84"/>
        <item x="85"/>
        <item x="19"/>
        <item x="41"/>
        <item x="107"/>
        <item x="162"/>
        <item x="108"/>
        <item x="86"/>
        <item x="87"/>
        <item x="42"/>
        <item x="61"/>
        <item x="88"/>
        <item x="163"/>
        <item x="89"/>
        <item x="43"/>
        <item x="44"/>
        <item x="180"/>
        <item x="157"/>
        <item x="20"/>
        <item x="90"/>
        <item x="175"/>
        <item x="21"/>
        <item x="9"/>
        <item x="22"/>
        <item x="138"/>
        <item x="139"/>
        <item x="158"/>
        <item x="164"/>
        <item x="127"/>
        <item x="62"/>
        <item x="140"/>
        <item x="91"/>
        <item x="63"/>
        <item x="23"/>
        <item x="64"/>
        <item x="109"/>
        <item x="92"/>
        <item x="142"/>
        <item x="50"/>
        <item x="181"/>
        <item x="24"/>
        <item x="10"/>
        <item x="93"/>
        <item x="165"/>
        <item x="94"/>
        <item x="65"/>
        <item x="95"/>
        <item x="176"/>
        <item x="96"/>
        <item x="97"/>
        <item x="66"/>
        <item x="11"/>
        <item x="45"/>
        <item x="98"/>
        <item x="166"/>
        <item x="144"/>
        <item x="99"/>
        <item x="145"/>
        <item x="46"/>
        <item x="51"/>
        <item x="47"/>
        <item x="100"/>
        <item x="48"/>
        <item x="67"/>
        <item x="146"/>
        <item x="173"/>
        <item x="147"/>
        <item x="113"/>
        <item x="148"/>
        <item x="117"/>
        <item x="177"/>
        <item x="12"/>
        <item x="13"/>
        <item x="149"/>
        <item x="68"/>
        <item x="150"/>
        <item x="101"/>
        <item x="25"/>
        <item x="167"/>
        <item x="69"/>
        <item x="26"/>
        <item x="14"/>
        <item x="182"/>
        <item x="151"/>
        <item x="70"/>
        <item t="default"/>
      </items>
      <autoSortScope>
        <pivotArea dataOnly="0" outline="0" fieldPosition="0">
          <references count="1">
            <reference field="4294967294" count="1" selected="0">
              <x v="0"/>
            </reference>
          </references>
        </pivotArea>
      </autoSortScope>
    </pivotField>
    <pivotField showAll="0"/>
    <pivotField axis="axisPage" showAll="0">
      <items count="19">
        <item x="1"/>
        <item x="2"/>
        <item x="0"/>
        <item x="3"/>
        <item x="4"/>
        <item x="5"/>
        <item x="6"/>
        <item x="7"/>
        <item x="8"/>
        <item x="9"/>
        <item x="10"/>
        <item x="11"/>
        <item x="12"/>
        <item x="13"/>
        <item x="14"/>
        <item x="15"/>
        <item x="16"/>
        <item x="17"/>
        <item t="default"/>
      </items>
    </pivotField>
    <pivotField numFmtId="14" showAll="0">
      <items count="57">
        <item x="0"/>
        <item x="12"/>
        <item x="25"/>
        <item x="50"/>
        <item x="11"/>
        <item x="13"/>
        <item x="17"/>
        <item x="15"/>
        <item x="9"/>
        <item x="36"/>
        <item x="3"/>
        <item x="28"/>
        <item x="54"/>
        <item x="26"/>
        <item x="19"/>
        <item x="22"/>
        <item x="24"/>
        <item x="38"/>
        <item x="32"/>
        <item x="48"/>
        <item x="29"/>
        <item x="34"/>
        <item x="27"/>
        <item x="53"/>
        <item x="37"/>
        <item x="43"/>
        <item x="35"/>
        <item x="42"/>
        <item x="23"/>
        <item x="51"/>
        <item x="31"/>
        <item x="49"/>
        <item x="52"/>
        <item x="44"/>
        <item x="45"/>
        <item x="21"/>
        <item x="46"/>
        <item x="1"/>
        <item x="18"/>
        <item x="47"/>
        <item x="7"/>
        <item x="30"/>
        <item x="40"/>
        <item x="20"/>
        <item x="33"/>
        <item x="39"/>
        <item x="41"/>
        <item x="10"/>
        <item x="14"/>
        <item x="4"/>
        <item x="2"/>
        <item x="5"/>
        <item x="8"/>
        <item x="16"/>
        <item x="6"/>
        <item m="1" x="55"/>
        <item t="default"/>
      </items>
    </pivotField>
    <pivotField showAll="0"/>
    <pivotField showAll="0">
      <items count="5">
        <item x="1"/>
        <item m="1" x="2"/>
        <item m="1" x="3"/>
        <item x="0"/>
        <item t="default"/>
      </items>
    </pivotField>
    <pivotField dataField="1" showAll="0"/>
    <pivotField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 dragToRow="0" dragToCol="0" dragToPage="0" showAll="0" defaultSubtotal="0"/>
  </pivotFields>
  <rowFields count="1">
    <field x="0"/>
  </rowFields>
  <rowItems count="16">
    <i>
      <x v="76"/>
    </i>
    <i>
      <x v="169"/>
    </i>
    <i>
      <x v="170"/>
    </i>
    <i>
      <x v="1"/>
    </i>
    <i>
      <x/>
    </i>
    <i>
      <x v="149"/>
    </i>
    <i>
      <x v="44"/>
    </i>
    <i>
      <x v="43"/>
    </i>
    <i>
      <x v="95"/>
    </i>
    <i>
      <x v="120"/>
    </i>
    <i>
      <x v="85"/>
    </i>
    <i>
      <x v="139"/>
    </i>
    <i>
      <x v="35"/>
    </i>
    <i>
      <x v="61"/>
    </i>
    <i>
      <x v="179"/>
    </i>
    <i t="grand">
      <x/>
    </i>
  </rowItems>
  <colItems count="1">
    <i/>
  </colItems>
  <pageFields count="1">
    <pageField fld="2" item="2" hier="-1"/>
  </pageFields>
  <dataFields count="1">
    <dataField name="Sum of MapSize(kHu^2)"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22B39B-302F-472C-B4EB-1D0090E9263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D24" firstHeaderRow="1" firstDataRow="2" firstDataCol="1"/>
  <pivotFields count="12">
    <pivotField showAll="0"/>
    <pivotField showAll="0"/>
    <pivotField axis="axisRow" showAll="0">
      <items count="19">
        <item x="1"/>
        <item x="2"/>
        <item x="0"/>
        <item x="3"/>
        <item x="4"/>
        <item x="5"/>
        <item x="6"/>
        <item x="7"/>
        <item x="8"/>
        <item x="9"/>
        <item x="10"/>
        <item x="11"/>
        <item x="12"/>
        <item x="13"/>
        <item x="14"/>
        <item x="15"/>
        <item x="16"/>
        <item x="17"/>
        <item t="default"/>
      </items>
    </pivotField>
    <pivotField numFmtId="14" showAll="0">
      <items count="57">
        <item x="0"/>
        <item x="12"/>
        <item x="25"/>
        <item x="50"/>
        <item x="11"/>
        <item x="13"/>
        <item x="17"/>
        <item x="15"/>
        <item x="9"/>
        <item x="36"/>
        <item x="3"/>
        <item x="28"/>
        <item x="54"/>
        <item x="26"/>
        <item x="19"/>
        <item x="22"/>
        <item x="24"/>
        <item x="38"/>
        <item x="32"/>
        <item x="48"/>
        <item x="29"/>
        <item x="34"/>
        <item x="27"/>
        <item x="53"/>
        <item x="37"/>
        <item x="43"/>
        <item x="35"/>
        <item x="42"/>
        <item x="23"/>
        <item x="51"/>
        <item x="31"/>
        <item x="49"/>
        <item x="52"/>
        <item x="44"/>
        <item x="45"/>
        <item x="21"/>
        <item x="46"/>
        <item x="1"/>
        <item x="18"/>
        <item x="47"/>
        <item x="7"/>
        <item x="30"/>
        <item x="40"/>
        <item x="20"/>
        <item x="33"/>
        <item x="39"/>
        <item x="41"/>
        <item x="10"/>
        <item x="14"/>
        <item x="4"/>
        <item x="2"/>
        <item x="5"/>
        <item x="8"/>
        <item x="16"/>
        <item x="6"/>
        <item m="1" x="55"/>
        <item t="default"/>
      </items>
    </pivotField>
    <pivotField showAll="0"/>
    <pivotField axis="axisCol" showAll="0">
      <items count="5">
        <item m="1" x="2"/>
        <item m="1" x="3"/>
        <item x="0"/>
        <item x="1"/>
        <item t="default"/>
      </items>
    </pivotField>
    <pivotField dataField="1" showAll="0"/>
    <pivotField showAll="0"/>
    <pivotField showAll="0" defaultSubtotal="0"/>
    <pivotField showAll="0" defaultSubtotal="0"/>
    <pivotField showAll="0" defaultSubtotal="0">
      <items count="19">
        <item x="0"/>
        <item x="1"/>
        <item x="2"/>
        <item x="3"/>
        <item x="4"/>
        <item x="5"/>
        <item x="6"/>
        <item x="7"/>
        <item x="8"/>
        <item x="9"/>
        <item x="10"/>
        <item x="11"/>
        <item x="12"/>
        <item x="13"/>
        <item x="14"/>
        <item x="15"/>
        <item x="16"/>
        <item x="17"/>
        <item x="18"/>
      </items>
    </pivotField>
    <pivotField dragToRow="0" dragToCol="0" dragToPage="0" showAll="0" defaultSubtotal="0"/>
  </pivotFields>
  <rowFields count="1">
    <field x="2"/>
  </rowFields>
  <rowItems count="19">
    <i>
      <x/>
    </i>
    <i>
      <x v="1"/>
    </i>
    <i>
      <x v="2"/>
    </i>
    <i>
      <x v="3"/>
    </i>
    <i>
      <x v="4"/>
    </i>
    <i>
      <x v="5"/>
    </i>
    <i>
      <x v="6"/>
    </i>
    <i>
      <x v="7"/>
    </i>
    <i>
      <x v="8"/>
    </i>
    <i>
      <x v="9"/>
    </i>
    <i>
      <x v="10"/>
    </i>
    <i>
      <x v="11"/>
    </i>
    <i>
      <x v="12"/>
    </i>
    <i>
      <x v="13"/>
    </i>
    <i>
      <x v="14"/>
    </i>
    <i>
      <x v="15"/>
    </i>
    <i>
      <x v="16"/>
    </i>
    <i>
      <x v="17"/>
    </i>
    <i t="grand">
      <x/>
    </i>
  </rowItems>
  <colFields count="1">
    <field x="5"/>
  </colFields>
  <colItems count="3">
    <i>
      <x v="2"/>
    </i>
    <i>
      <x v="3"/>
    </i>
    <i t="grand">
      <x/>
    </i>
  </colItems>
  <dataFields count="1">
    <dataField name="Average of MapSize(kHu^2)" fld="6" subtotal="average" baseField="0" baseItem="0"/>
  </dataFields>
  <chartFormats count="3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8">
      <pivotArea type="data" outline="0" fieldPosition="0">
        <references count="3">
          <reference field="4294967294" count="1" selected="0">
            <x v="0"/>
          </reference>
          <reference field="2" count="1" selected="0">
            <x v="0"/>
          </reference>
          <reference field="5" count="1" selected="0">
            <x v="0"/>
          </reference>
        </references>
      </pivotArea>
    </chartFormat>
    <chartFormat chart="0" format="9">
      <pivotArea type="data" outline="0" fieldPosition="0">
        <references count="3">
          <reference field="4294967294" count="1" selected="0">
            <x v="0"/>
          </reference>
          <reference field="2" count="1" selected="0">
            <x v="1"/>
          </reference>
          <reference field="5" count="1" selected="0">
            <x v="0"/>
          </reference>
        </references>
      </pivotArea>
    </chartFormat>
    <chartFormat chart="0" format="10">
      <pivotArea type="data" outline="0" fieldPosition="0">
        <references count="3">
          <reference field="4294967294" count="1" selected="0">
            <x v="0"/>
          </reference>
          <reference field="2" count="1" selected="0">
            <x v="2"/>
          </reference>
          <reference field="5" count="1" selected="0">
            <x v="0"/>
          </reference>
        </references>
      </pivotArea>
    </chartFormat>
    <chartFormat chart="0" format="11">
      <pivotArea type="data" outline="0" fieldPosition="0">
        <references count="3">
          <reference field="4294967294" count="1" selected="0">
            <x v="0"/>
          </reference>
          <reference field="2" count="1" selected="0">
            <x v="3"/>
          </reference>
          <reference field="5" count="1" selected="0">
            <x v="0"/>
          </reference>
        </references>
      </pivotArea>
    </chartFormat>
    <chartFormat chart="0" format="12">
      <pivotArea type="data" outline="0" fieldPosition="0">
        <references count="3">
          <reference field="4294967294" count="1" selected="0">
            <x v="0"/>
          </reference>
          <reference field="2" count="1" selected="0">
            <x v="4"/>
          </reference>
          <reference field="5" count="1" selected="0">
            <x v="0"/>
          </reference>
        </references>
      </pivotArea>
    </chartFormat>
    <chartFormat chart="0" format="13">
      <pivotArea type="data" outline="0" fieldPosition="0">
        <references count="3">
          <reference field="4294967294" count="1" selected="0">
            <x v="0"/>
          </reference>
          <reference field="2" count="1" selected="0">
            <x v="5"/>
          </reference>
          <reference field="5" count="1" selected="0">
            <x v="0"/>
          </reference>
        </references>
      </pivotArea>
    </chartFormat>
    <chartFormat chart="0" format="14">
      <pivotArea type="data" outline="0" fieldPosition="0">
        <references count="3">
          <reference field="4294967294" count="1" selected="0">
            <x v="0"/>
          </reference>
          <reference field="2" count="1" selected="0">
            <x v="6"/>
          </reference>
          <reference field="5" count="1" selected="0">
            <x v="0"/>
          </reference>
        </references>
      </pivotArea>
    </chartFormat>
    <chartFormat chart="0" format="15">
      <pivotArea type="data" outline="0" fieldPosition="0">
        <references count="3">
          <reference field="4294967294" count="1" selected="0">
            <x v="0"/>
          </reference>
          <reference field="2" count="1" selected="0">
            <x v="7"/>
          </reference>
          <reference field="5" count="1" selected="0">
            <x v="0"/>
          </reference>
        </references>
      </pivotArea>
    </chartFormat>
    <chartFormat chart="0" format="16">
      <pivotArea type="data" outline="0" fieldPosition="0">
        <references count="3">
          <reference field="4294967294" count="1" selected="0">
            <x v="0"/>
          </reference>
          <reference field="2" count="1" selected="0">
            <x v="8"/>
          </reference>
          <reference field="5" count="1" selected="0">
            <x v="0"/>
          </reference>
        </references>
      </pivotArea>
    </chartFormat>
    <chartFormat chart="0" format="17">
      <pivotArea type="data" outline="0" fieldPosition="0">
        <references count="3">
          <reference field="4294967294" count="1" selected="0">
            <x v="0"/>
          </reference>
          <reference field="2" count="1" selected="0">
            <x v="9"/>
          </reference>
          <reference field="5" count="1" selected="0">
            <x v="0"/>
          </reference>
        </references>
      </pivotArea>
    </chartFormat>
    <chartFormat chart="0" format="18">
      <pivotArea type="data" outline="0" fieldPosition="0">
        <references count="3">
          <reference field="4294967294" count="1" selected="0">
            <x v="0"/>
          </reference>
          <reference field="2" count="1" selected="0">
            <x v="10"/>
          </reference>
          <reference field="5" count="1" selected="0">
            <x v="0"/>
          </reference>
        </references>
      </pivotArea>
    </chartFormat>
    <chartFormat chart="0" format="19">
      <pivotArea type="data" outline="0" fieldPosition="0">
        <references count="3">
          <reference field="4294967294" count="1" selected="0">
            <x v="0"/>
          </reference>
          <reference field="2" count="1" selected="0">
            <x v="12"/>
          </reference>
          <reference field="5" count="1" selected="0">
            <x v="0"/>
          </reference>
        </references>
      </pivotArea>
    </chartFormat>
    <chartFormat chart="0" format="20">
      <pivotArea type="data" outline="0" fieldPosition="0">
        <references count="3">
          <reference field="4294967294" count="1" selected="0">
            <x v="0"/>
          </reference>
          <reference field="2" count="1" selected="0">
            <x v="13"/>
          </reference>
          <reference field="5" count="1" selected="0">
            <x v="0"/>
          </reference>
        </references>
      </pivotArea>
    </chartFormat>
    <chartFormat chart="0" format="21">
      <pivotArea type="data" outline="0" fieldPosition="0">
        <references count="3">
          <reference field="4294967294" count="1" selected="0">
            <x v="0"/>
          </reference>
          <reference field="2" count="1" selected="0">
            <x v="14"/>
          </reference>
          <reference field="5" count="1" selected="0">
            <x v="0"/>
          </reference>
        </references>
      </pivotArea>
    </chartFormat>
    <chartFormat chart="0" format="22">
      <pivotArea type="data" outline="0" fieldPosition="0">
        <references count="3">
          <reference field="4294967294" count="1" selected="0">
            <x v="0"/>
          </reference>
          <reference field="2" count="1" selected="0">
            <x v="15"/>
          </reference>
          <reference field="5" count="1" selected="0">
            <x v="0"/>
          </reference>
        </references>
      </pivotArea>
    </chartFormat>
    <chartFormat chart="0" format="23">
      <pivotArea type="data" outline="0" fieldPosition="0">
        <references count="3">
          <reference field="4294967294" count="1" selected="0">
            <x v="0"/>
          </reference>
          <reference field="2" count="1" selected="0">
            <x v="0"/>
          </reference>
          <reference field="5" count="1" selected="0">
            <x v="1"/>
          </reference>
        </references>
      </pivotArea>
    </chartFormat>
    <chartFormat chart="0" format="24">
      <pivotArea type="data" outline="0" fieldPosition="0">
        <references count="3">
          <reference field="4294967294" count="1" selected="0">
            <x v="0"/>
          </reference>
          <reference field="2" count="1" selected="0">
            <x v="1"/>
          </reference>
          <reference field="5" count="1" selected="0">
            <x v="1"/>
          </reference>
        </references>
      </pivotArea>
    </chartFormat>
    <chartFormat chart="0" format="25">
      <pivotArea type="data" outline="0" fieldPosition="0">
        <references count="3">
          <reference field="4294967294" count="1" selected="0">
            <x v="0"/>
          </reference>
          <reference field="2" count="1" selected="0">
            <x v="2"/>
          </reference>
          <reference field="5" count="1" selected="0">
            <x v="1"/>
          </reference>
        </references>
      </pivotArea>
    </chartFormat>
    <chartFormat chart="0" format="26">
      <pivotArea type="data" outline="0" fieldPosition="0">
        <references count="3">
          <reference field="4294967294" count="1" selected="0">
            <x v="0"/>
          </reference>
          <reference field="2" count="1" selected="0">
            <x v="3"/>
          </reference>
          <reference field="5" count="1" selected="0">
            <x v="1"/>
          </reference>
        </references>
      </pivotArea>
    </chartFormat>
    <chartFormat chart="0" format="27">
      <pivotArea type="data" outline="0" fieldPosition="0">
        <references count="3">
          <reference field="4294967294" count="1" selected="0">
            <x v="0"/>
          </reference>
          <reference field="2" count="1" selected="0">
            <x v="4"/>
          </reference>
          <reference field="5" count="1" selected="0">
            <x v="1"/>
          </reference>
        </references>
      </pivotArea>
    </chartFormat>
    <chartFormat chart="0" format="28">
      <pivotArea type="data" outline="0" fieldPosition="0">
        <references count="3">
          <reference field="4294967294" count="1" selected="0">
            <x v="0"/>
          </reference>
          <reference field="2" count="1" selected="0">
            <x v="9"/>
          </reference>
          <reference field="5" count="1" selected="0">
            <x v="1"/>
          </reference>
        </references>
      </pivotArea>
    </chartFormat>
    <chartFormat chart="0" format="29">
      <pivotArea type="data" outline="0" fieldPosition="0">
        <references count="3">
          <reference field="4294967294" count="1" selected="0">
            <x v="0"/>
          </reference>
          <reference field="2" count="1" selected="0">
            <x v="10"/>
          </reference>
          <reference field="5" count="1" selected="0">
            <x v="1"/>
          </reference>
        </references>
      </pivotArea>
    </chartFormat>
    <chartFormat chart="0" format="30">
      <pivotArea type="data" outline="0" fieldPosition="0">
        <references count="3">
          <reference field="4294967294" count="1" selected="0">
            <x v="0"/>
          </reference>
          <reference field="2" count="1" selected="0">
            <x v="11"/>
          </reference>
          <reference field="5" count="1" selected="0">
            <x v="1"/>
          </reference>
        </references>
      </pivotArea>
    </chartFormat>
    <chartFormat chart="0" format="31">
      <pivotArea type="data" outline="0" fieldPosition="0">
        <references count="3">
          <reference field="4294967294" count="1" selected="0">
            <x v="0"/>
          </reference>
          <reference field="2" count="1" selected="0">
            <x v="16"/>
          </reference>
          <reference field="5" count="1" selected="0">
            <x v="1"/>
          </reference>
        </references>
      </pivotArea>
    </chartFormat>
    <chartFormat chart="0" format="32">
      <pivotArea type="data" outline="0" fieldPosition="0">
        <references count="3">
          <reference field="4294967294" count="1" selected="0">
            <x v="0"/>
          </reference>
          <reference field="2" count="1" selected="0">
            <x v="17"/>
          </reference>
          <reference field="5" count="1" selected="0">
            <x v="1"/>
          </reference>
        </references>
      </pivotArea>
    </chartFormat>
    <chartFormat chart="0" format="33" series="1">
      <pivotArea type="data" outline="0" fieldPosition="0">
        <references count="2">
          <reference field="4294967294" count="1" selected="0">
            <x v="0"/>
          </reference>
          <reference field="5" count="1" selected="0">
            <x v="1"/>
          </reference>
        </references>
      </pivotArea>
    </chartFormat>
    <chartFormat chart="13" format="38" series="1">
      <pivotArea type="data" outline="0" fieldPosition="0">
        <references count="2">
          <reference field="4294967294" count="1" selected="0">
            <x v="0"/>
          </reference>
          <reference field="5" count="1" selected="0">
            <x v="0"/>
          </reference>
        </references>
      </pivotArea>
    </chartFormat>
    <chartFormat chart="13" format="39" series="1">
      <pivotArea type="data" outline="0" fieldPosition="0">
        <references count="2">
          <reference field="4294967294" count="1" selected="0">
            <x v="0"/>
          </reference>
          <reference field="5" count="1" selected="0">
            <x v="1"/>
          </reference>
        </references>
      </pivotArea>
    </chartFormat>
    <chartFormat chart="13" format="40" series="1">
      <pivotArea type="data" outline="0" fieldPosition="0">
        <references count="2">
          <reference field="4294967294" count="1" selected="0">
            <x v="0"/>
          </reference>
          <reference field="5" count="1" selected="0">
            <x v="2"/>
          </reference>
        </references>
      </pivotArea>
    </chartFormat>
    <chartFormat chart="13" format="41" series="1">
      <pivotArea type="data" outline="0" fieldPosition="0">
        <references count="2">
          <reference field="4294967294" count="1" selected="0">
            <x v="0"/>
          </reference>
          <reference field="5" count="1" selected="0">
            <x v="3"/>
          </reference>
        </references>
      </pivotArea>
    </chartFormat>
    <chartFormat chart="0" format="34"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F4E25-0D78-4476-A6FF-F20E63FEA33A}" name="Table2" displayName="Table2" ref="A1:H184" totalsRowShown="0" headerRowDxfId="7">
  <autoFilter ref="A1:H184" xr:uid="{8C4F4E25-0D78-4476-A6FF-F20E63FEA33A}"/>
  <tableColumns count="8">
    <tableColumn id="1" xr3:uid="{7F8D246F-52D3-4102-A5A8-8BE422C788D2}" name="Map Name"/>
    <tableColumn id="2" xr3:uid="{E2DF7BCD-1096-48C2-AC1E-28B52CABA800}" name="MapFileName"/>
    <tableColumn id="3" xr3:uid="{2C7F9FC0-E74A-417B-AE7F-DBD3F38BDD5A}" name="GameMode"/>
    <tableColumn id="4" xr3:uid="{B01B7D3E-542D-4D52-B5EB-E3FBF0FE91A4}" name="DateAdded(MM/DD/YYYY)" dataDxfId="6"/>
    <tableColumn id="5" xr3:uid="{6D6D16BD-B314-46A1-AC24-DFAC74F6E9C8}" name="Developers" dataDxfId="5"/>
    <tableColumn id="8" xr3:uid="{F199F4C0-D450-4616-8E9E-C63B7DBC259A}" name="Community" dataDxfId="4">
      <calculatedColumnFormula>IF(COUNTIF(Table2[[#This Row],[Developers]], "Valve*")&gt;0, "Valve", "Community")</calculatedColumnFormula>
    </tableColumn>
    <tableColumn id="6" xr3:uid="{89EDA6E3-CA3A-42E5-96A4-F1B49EB5293C}" name="MapSize(kHu^2)" dataDxfId="3"/>
    <tableColumn id="7" xr3:uid="{5A043700-488D-4FB5-8886-30FB96727149}" name="NativeNavmesh"/>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AB446C-6153-48D0-B5B9-F425892E45A4}" name="Table4" displayName="Table4" ref="A1:C68" totalsRowShown="0" headerRowDxfId="2">
  <autoFilter ref="A1:C68" xr:uid="{B5AB446C-6153-48D0-B5B9-F425892E45A4}"/>
  <tableColumns count="3">
    <tableColumn id="1" xr3:uid="{953E38D4-36F9-443B-B7D8-570CE3AE9D1A}" name="MapName"/>
    <tableColumn id="2" xr3:uid="{FEB2D020-BEF3-4A04-9DF3-788B0F7FF08B}" name="OriginalMap"/>
    <tableColumn id="3" xr3:uid="{E08576A9-7FC6-4CDF-BA67-4FF27094A22B}" name="Even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F912C3-8865-4895-8E6B-2E28FA28D7CC}" name="Table3" displayName="Table3" ref="A1:B69" totalsRowShown="0" headerRowDxfId="1">
  <autoFilter ref="A1:B69" xr:uid="{95F912C3-8865-4895-8E6B-2E28FA28D7CC}"/>
  <tableColumns count="2">
    <tableColumn id="1" xr3:uid="{D758A9A9-944B-4CBF-911B-99D6D02A4024}" name="Map Name"/>
    <tableColumn id="2" xr3:uid="{A2DD4048-B3CC-47AF-98F5-EA1E83B4A02B}" name="Water Location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TF2 Theme 1">
      <a:dk1>
        <a:sysClr val="windowText" lastClr="000000"/>
      </a:dk1>
      <a:lt1>
        <a:sysClr val="window" lastClr="FFFFFF"/>
      </a:lt1>
      <a:dk2>
        <a:srgbClr val="44546A"/>
      </a:dk2>
      <a:lt2>
        <a:srgbClr val="E7E6E6"/>
      </a:lt2>
      <a:accent1>
        <a:srgbClr val="B8383B"/>
      </a:accent1>
      <a:accent2>
        <a:srgbClr val="5885A2"/>
      </a:accent2>
      <a:accent3>
        <a:srgbClr val="CF7336"/>
      </a:accent3>
      <a:accent4>
        <a:srgbClr val="85589C"/>
      </a:accent4>
      <a:accent5>
        <a:srgbClr val="4D8757"/>
      </a:accent5>
      <a:accent6>
        <a:srgbClr val="A5A5A5"/>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48A2-48AC-4710-8CA7-4C2BBDE92EB1}">
  <sheetPr>
    <tabColor theme="8"/>
  </sheetPr>
  <dimension ref="I24:I26"/>
  <sheetViews>
    <sheetView tabSelected="1" topLeftCell="A25" workbookViewId="0">
      <selection activeCell="I25" sqref="I25"/>
    </sheetView>
  </sheetViews>
  <sheetFormatPr defaultRowHeight="15" x14ac:dyDescent="0.25"/>
  <cols>
    <col min="9" max="9" width="16.42578125" customWidth="1"/>
    <col min="20" max="20" width="9.140625" customWidth="1"/>
    <col min="21" max="21" width="9.7109375" customWidth="1"/>
  </cols>
  <sheetData>
    <row r="24" spans="9:9" ht="15.75" thickBot="1" x14ac:dyDescent="0.3"/>
    <row r="25" spans="9:9" ht="16.5" thickTop="1" thickBot="1" x14ac:dyDescent="0.3">
      <c r="I25" s="9" t="s">
        <v>2</v>
      </c>
    </row>
    <row r="26" spans="9:9" ht="15.75" thickTop="1" x14ac:dyDescent="0.25"/>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F48295D-3937-4A5E-B4FC-CCD5904431F6}">
          <x14:formula1>
            <xm:f>'Data Storage'!$E$5:$E$22</xm:f>
          </x14:formula1>
          <xm:sqref>I25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909C-6610-4424-A78B-21A285D1311A}">
  <sheetPr>
    <tabColor theme="3"/>
  </sheetPr>
  <dimension ref="A1:H184"/>
  <sheetViews>
    <sheetView workbookViewId="0">
      <selection activeCell="F3" sqref="F3"/>
    </sheetView>
  </sheetViews>
  <sheetFormatPr defaultRowHeight="15" x14ac:dyDescent="0.25"/>
  <cols>
    <col min="1" max="1" width="34.5703125" bestFit="1" customWidth="1"/>
    <col min="2" max="2" width="23.85546875" bestFit="1" customWidth="1"/>
    <col min="3" max="3" width="17.5703125" bestFit="1" customWidth="1"/>
    <col min="4" max="4" width="27.140625" style="1" customWidth="1"/>
    <col min="5" max="5" width="21.7109375" style="1" customWidth="1"/>
    <col min="6" max="7" width="17.5703125" customWidth="1"/>
    <col min="9" max="9" width="17.28515625" customWidth="1"/>
  </cols>
  <sheetData>
    <row r="1" spans="1:8" x14ac:dyDescent="0.25">
      <c r="A1" s="2" t="s">
        <v>12</v>
      </c>
      <c r="B1" s="2" t="s">
        <v>0</v>
      </c>
      <c r="C1" s="2" t="s">
        <v>4</v>
      </c>
      <c r="D1" s="3" t="s">
        <v>5</v>
      </c>
      <c r="E1" s="3" t="s">
        <v>270</v>
      </c>
      <c r="F1" s="2" t="s">
        <v>628</v>
      </c>
      <c r="G1" s="2" t="s">
        <v>36</v>
      </c>
      <c r="H1" s="2" t="s">
        <v>37</v>
      </c>
    </row>
    <row r="2" spans="1:8" x14ac:dyDescent="0.25">
      <c r="A2" t="s">
        <v>1</v>
      </c>
      <c r="B2" t="s">
        <v>3</v>
      </c>
      <c r="C2" t="s">
        <v>2</v>
      </c>
      <c r="D2" s="1">
        <v>39365</v>
      </c>
      <c r="E2" s="1" t="s">
        <v>271</v>
      </c>
      <c r="F2" s="5" t="str">
        <f>IF(COUNTIF(Table2[[#This Row],[Developers]], "Valve*")&gt;0, "Valve", "Community")</f>
        <v>Valve</v>
      </c>
      <c r="G2" s="5">
        <v>11.588900000000001</v>
      </c>
      <c r="H2" t="s">
        <v>6</v>
      </c>
    </row>
    <row r="3" spans="1:8" x14ac:dyDescent="0.25">
      <c r="A3" t="s">
        <v>14</v>
      </c>
      <c r="B3" t="s">
        <v>7</v>
      </c>
      <c r="C3" t="s">
        <v>2</v>
      </c>
      <c r="D3" s="1">
        <v>42283</v>
      </c>
      <c r="E3" s="4" t="s">
        <v>279</v>
      </c>
      <c r="F3" s="5" t="str">
        <f>IF(COUNTIF(Table2[[#This Row],[Developers]], "Valve*")&gt;0, "Valve", "Community")</f>
        <v>Community</v>
      </c>
      <c r="G3" s="5">
        <v>11.5053</v>
      </c>
      <c r="H3" t="s">
        <v>6</v>
      </c>
    </row>
    <row r="4" spans="1:8" x14ac:dyDescent="0.25">
      <c r="A4" t="s">
        <v>13</v>
      </c>
      <c r="B4" t="s">
        <v>9</v>
      </c>
      <c r="C4" t="s">
        <v>2</v>
      </c>
      <c r="D4" s="1">
        <v>44839</v>
      </c>
      <c r="E4" s="1" t="s">
        <v>272</v>
      </c>
      <c r="F4" s="5" t="str">
        <f>IF(COUNTIF(Table2[[#This Row],[Developers]], "Valve*")&gt;0, "Valve", "Community")</f>
        <v>Community</v>
      </c>
      <c r="G4" s="5">
        <v>17.739599999999999</v>
      </c>
      <c r="H4" t="s">
        <v>8</v>
      </c>
    </row>
    <row r="5" spans="1:8" x14ac:dyDescent="0.25">
      <c r="A5" t="s">
        <v>15</v>
      </c>
      <c r="B5" t="s">
        <v>10</v>
      </c>
      <c r="C5" t="s">
        <v>2</v>
      </c>
      <c r="D5" s="1">
        <v>40164</v>
      </c>
      <c r="E5" s="1" t="s">
        <v>271</v>
      </c>
      <c r="F5" s="5" t="str">
        <f>IF(COUNTIF(Table2[[#This Row],[Developers]], "Valve*")&gt;0, "Valve", "Community")</f>
        <v>Valve</v>
      </c>
      <c r="G5" s="5">
        <v>13.158799999999999</v>
      </c>
      <c r="H5" t="s">
        <v>6</v>
      </c>
    </row>
    <row r="6" spans="1:8" x14ac:dyDescent="0.25">
      <c r="A6" t="s">
        <v>368</v>
      </c>
      <c r="B6" t="s">
        <v>11</v>
      </c>
      <c r="C6" t="s">
        <v>2</v>
      </c>
      <c r="D6" s="1">
        <v>44532</v>
      </c>
      <c r="E6" s="1" t="s">
        <v>273</v>
      </c>
      <c r="F6" s="5" t="str">
        <f>IF(COUNTIF(Table2[[#This Row],[Developers]], "Valve*")&gt;0, "Valve", "Community")</f>
        <v>Community</v>
      </c>
      <c r="G6" s="5">
        <v>13.032</v>
      </c>
      <c r="H6" t="s">
        <v>8</v>
      </c>
    </row>
    <row r="7" spans="1:8" x14ac:dyDescent="0.25">
      <c r="A7" t="s">
        <v>16</v>
      </c>
      <c r="B7" t="s">
        <v>17</v>
      </c>
      <c r="C7" t="s">
        <v>2</v>
      </c>
      <c r="D7" s="1">
        <v>44900</v>
      </c>
      <c r="E7" s="1" t="s">
        <v>274</v>
      </c>
      <c r="F7" s="5" t="str">
        <f>IF(COUNTIF(Table2[[#This Row],[Developers]], "Valve*")&gt;0, "Valve", "Community")</f>
        <v>Community</v>
      </c>
      <c r="G7" s="5">
        <v>19.273900000000001</v>
      </c>
      <c r="H7" t="s">
        <v>8</v>
      </c>
    </row>
    <row r="8" spans="1:8" x14ac:dyDescent="0.25">
      <c r="A8" t="s">
        <v>18</v>
      </c>
      <c r="B8" t="s">
        <v>19</v>
      </c>
      <c r="C8" t="s">
        <v>2</v>
      </c>
      <c r="D8" s="1">
        <v>45267</v>
      </c>
      <c r="E8" s="1" t="s">
        <v>275</v>
      </c>
      <c r="F8" s="5" t="str">
        <f>IF(COUNTIF(Table2[[#This Row],[Developers]], "Valve*")&gt;0, "Valve", "Community")</f>
        <v>Community</v>
      </c>
      <c r="G8" s="5">
        <v>7.3284599999999998</v>
      </c>
      <c r="H8" t="s">
        <v>6</v>
      </c>
    </row>
    <row r="9" spans="1:8" x14ac:dyDescent="0.25">
      <c r="A9" t="s">
        <v>20</v>
      </c>
      <c r="B9" t="s">
        <v>21</v>
      </c>
      <c r="C9" t="s">
        <v>2</v>
      </c>
      <c r="D9" s="1">
        <v>44839</v>
      </c>
      <c r="E9" s="1" t="s">
        <v>276</v>
      </c>
      <c r="F9" s="5" t="str">
        <f>IF(COUNTIF(Table2[[#This Row],[Developers]], "Valve*")&gt;0, "Valve", "Community")</f>
        <v>Community</v>
      </c>
      <c r="G9" s="5">
        <v>15.895799999999999</v>
      </c>
      <c r="H9" t="s">
        <v>8</v>
      </c>
    </row>
    <row r="10" spans="1:8" x14ac:dyDescent="0.25">
      <c r="A10" t="s">
        <v>22</v>
      </c>
      <c r="B10" t="s">
        <v>23</v>
      </c>
      <c r="C10" t="s">
        <v>2</v>
      </c>
      <c r="D10" s="1">
        <v>42355</v>
      </c>
      <c r="E10" s="1" t="s">
        <v>277</v>
      </c>
      <c r="F10" s="5" t="str">
        <f>IF(COUNTIF(Table2[[#This Row],[Developers]], "Valve*")&gt;0, "Valve", "Community")</f>
        <v>Community</v>
      </c>
      <c r="G10" s="5">
        <v>13.6485</v>
      </c>
      <c r="H10" t="s">
        <v>6</v>
      </c>
    </row>
    <row r="11" spans="1:8" x14ac:dyDescent="0.25">
      <c r="A11" t="s">
        <v>24</v>
      </c>
      <c r="B11" t="s">
        <v>25</v>
      </c>
      <c r="C11" t="s">
        <v>2</v>
      </c>
      <c r="D11" s="1">
        <v>45119</v>
      </c>
      <c r="E11" s="1" t="s">
        <v>278</v>
      </c>
      <c r="F11" s="5" t="str">
        <f>IF(COUNTIF(Table2[[#This Row],[Developers]], "Valve*")&gt;0, "Valve", "Community")</f>
        <v>Community</v>
      </c>
      <c r="G11" s="5">
        <v>15.3225</v>
      </c>
      <c r="H11" t="s">
        <v>8</v>
      </c>
    </row>
    <row r="12" spans="1:8" x14ac:dyDescent="0.25">
      <c r="A12" t="s">
        <v>26</v>
      </c>
      <c r="B12" t="s">
        <v>27</v>
      </c>
      <c r="C12" t="s">
        <v>2</v>
      </c>
      <c r="D12" s="1">
        <v>40038</v>
      </c>
      <c r="E12" s="1" t="s">
        <v>271</v>
      </c>
      <c r="F12" s="5" t="str">
        <f>IF(COUNTIF(Table2[[#This Row],[Developers]], "Valve*")&gt;0, "Valve", "Community")</f>
        <v>Valve</v>
      </c>
      <c r="G12" s="5">
        <v>16.3767</v>
      </c>
      <c r="H12" t="s">
        <v>6</v>
      </c>
    </row>
    <row r="13" spans="1:8" x14ac:dyDescent="0.25">
      <c r="A13" t="s">
        <v>28</v>
      </c>
      <c r="B13" t="s">
        <v>29</v>
      </c>
      <c r="C13" t="s">
        <v>2</v>
      </c>
      <c r="D13" s="1">
        <v>44168</v>
      </c>
      <c r="E13" s="1" t="s">
        <v>280</v>
      </c>
      <c r="F13" s="5" t="str">
        <f>IF(COUNTIF(Table2[[#This Row],[Developers]], "Valve*")&gt;0, "Valve", "Community")</f>
        <v>Community</v>
      </c>
      <c r="G13" s="5">
        <v>12.727</v>
      </c>
      <c r="H13" t="s">
        <v>6</v>
      </c>
    </row>
    <row r="14" spans="1:8" x14ac:dyDescent="0.25">
      <c r="A14" t="s">
        <v>30</v>
      </c>
      <c r="B14" t="s">
        <v>31</v>
      </c>
      <c r="C14" s="1" t="s">
        <v>2</v>
      </c>
      <c r="D14" s="1">
        <v>39618</v>
      </c>
      <c r="E14" s="1" t="s">
        <v>281</v>
      </c>
      <c r="F14" s="5" t="str">
        <f>IF(COUNTIF(Table2[[#This Row],[Developers]], "Valve*")&gt;0, "Valve", "Community")</f>
        <v>Community</v>
      </c>
      <c r="G14" s="5">
        <v>8.6437500000000007</v>
      </c>
      <c r="H14" t="s">
        <v>8</v>
      </c>
    </row>
    <row r="15" spans="1:8" x14ac:dyDescent="0.25">
      <c r="A15" t="s">
        <v>32</v>
      </c>
      <c r="B15" t="s">
        <v>33</v>
      </c>
      <c r="C15" t="s">
        <v>2</v>
      </c>
      <c r="D15" s="1">
        <v>45267</v>
      </c>
      <c r="E15" s="1" t="s">
        <v>282</v>
      </c>
      <c r="F15" s="5" t="str">
        <f>IF(COUNTIF(Table2[[#This Row],[Developers]], "Valve*")&gt;0, "Valve", "Community")</f>
        <v>Community</v>
      </c>
      <c r="G15" s="5">
        <v>9.5668699999999998</v>
      </c>
      <c r="H15" t="s">
        <v>6</v>
      </c>
    </row>
    <row r="16" spans="1:8" x14ac:dyDescent="0.25">
      <c r="A16" t="s">
        <v>34</v>
      </c>
      <c r="B16" t="s">
        <v>35</v>
      </c>
      <c r="C16" t="s">
        <v>2</v>
      </c>
      <c r="D16" s="1">
        <v>39472</v>
      </c>
      <c r="E16" s="1" t="s">
        <v>271</v>
      </c>
      <c r="F16" s="5" t="str">
        <f>IF(COUNTIF(Table2[[#This Row],[Developers]], "Valve*")&gt;0, "Valve", "Community")</f>
        <v>Valve</v>
      </c>
      <c r="G16" s="5">
        <v>23.425000000000001</v>
      </c>
      <c r="H16" t="s">
        <v>6</v>
      </c>
    </row>
    <row r="17" spans="1:8" x14ac:dyDescent="0.25">
      <c r="A17" t="s">
        <v>38</v>
      </c>
      <c r="B17" t="s">
        <v>39</v>
      </c>
      <c r="C17" t="s">
        <v>40</v>
      </c>
      <c r="D17" s="1">
        <v>39679</v>
      </c>
      <c r="E17" s="1" t="s">
        <v>271</v>
      </c>
      <c r="F17" s="5" t="str">
        <f>IF(COUNTIF(Table2[[#This Row],[Developers]], "Valve*")&gt;0, "Valve", "Community")</f>
        <v>Valve</v>
      </c>
      <c r="G17" s="5">
        <v>8.8129100000000005</v>
      </c>
      <c r="H17" t="s">
        <v>6</v>
      </c>
    </row>
    <row r="18" spans="1:8" x14ac:dyDescent="0.25">
      <c r="A18" t="s">
        <v>41</v>
      </c>
      <c r="B18" t="s">
        <v>42</v>
      </c>
      <c r="C18" t="s">
        <v>40</v>
      </c>
      <c r="D18" s="1">
        <v>42283</v>
      </c>
      <c r="E18" s="1" t="s">
        <v>283</v>
      </c>
      <c r="F18" s="5" t="str">
        <f>IF(COUNTIF(Table2[[#This Row],[Developers]], "Valve*")&gt;0, "Valve", "Community")</f>
        <v>Community</v>
      </c>
      <c r="G18" s="5">
        <v>6.3562500000000002</v>
      </c>
      <c r="H18" t="s">
        <v>6</v>
      </c>
    </row>
    <row r="19" spans="1:8" x14ac:dyDescent="0.25">
      <c r="A19" t="s">
        <v>43</v>
      </c>
      <c r="B19" t="s">
        <v>44</v>
      </c>
      <c r="C19" t="s">
        <v>40</v>
      </c>
      <c r="D19" s="1">
        <v>39679</v>
      </c>
      <c r="E19" s="1" t="s">
        <v>271</v>
      </c>
      <c r="F19" s="5" t="str">
        <f>IF(COUNTIF(Table2[[#This Row],[Developers]], "Valve*")&gt;0, "Valve", "Community")</f>
        <v>Valve</v>
      </c>
      <c r="G19" s="5">
        <v>5.6001200000000004</v>
      </c>
      <c r="H19" t="s">
        <v>6</v>
      </c>
    </row>
    <row r="20" spans="1:8" x14ac:dyDescent="0.25">
      <c r="A20" t="s">
        <v>45</v>
      </c>
      <c r="B20" t="s">
        <v>46</v>
      </c>
      <c r="C20" t="s">
        <v>40</v>
      </c>
      <c r="D20" s="1">
        <v>44474</v>
      </c>
      <c r="E20" s="1" t="s">
        <v>284</v>
      </c>
      <c r="F20" s="5" t="str">
        <f>IF(COUNTIF(Table2[[#This Row],[Developers]], "Valve*")&gt;0, "Valve", "Community")</f>
        <v>Community</v>
      </c>
      <c r="G20" s="5">
        <v>9.2456600000000009</v>
      </c>
      <c r="H20" t="s">
        <v>8</v>
      </c>
    </row>
    <row r="21" spans="1:8" x14ac:dyDescent="0.25">
      <c r="A21" t="s">
        <v>47</v>
      </c>
      <c r="B21" t="s">
        <v>48</v>
      </c>
      <c r="C21" t="s">
        <v>40</v>
      </c>
      <c r="D21" s="1">
        <v>39679</v>
      </c>
      <c r="E21" s="1" t="s">
        <v>271</v>
      </c>
      <c r="F21" s="5" t="str">
        <f>IF(COUNTIF(Table2[[#This Row],[Developers]], "Valve*")&gt;0, "Valve", "Community")</f>
        <v>Valve</v>
      </c>
      <c r="G21" s="5">
        <v>9.3213100000000004</v>
      </c>
      <c r="H21" t="s">
        <v>6</v>
      </c>
    </row>
    <row r="22" spans="1:8" x14ac:dyDescent="0.25">
      <c r="A22" t="s">
        <v>49</v>
      </c>
      <c r="B22" t="s">
        <v>50</v>
      </c>
      <c r="C22" t="s">
        <v>40</v>
      </c>
      <c r="D22" s="1">
        <v>39954</v>
      </c>
      <c r="E22" s="1" t="s">
        <v>271</v>
      </c>
      <c r="F22" s="5" t="str">
        <f>IF(COUNTIF(Table2[[#This Row],[Developers]], "Valve*")&gt;0, "Valve", "Community")</f>
        <v>Valve</v>
      </c>
      <c r="G22" s="5">
        <v>8.0871200000000005</v>
      </c>
      <c r="H22" t="s">
        <v>6</v>
      </c>
    </row>
    <row r="23" spans="1:8" x14ac:dyDescent="0.25">
      <c r="A23" t="s">
        <v>51</v>
      </c>
      <c r="B23" t="s">
        <v>52</v>
      </c>
      <c r="C23" t="s">
        <v>40</v>
      </c>
      <c r="D23" s="1">
        <v>40038</v>
      </c>
      <c r="E23" s="1" t="s">
        <v>285</v>
      </c>
      <c r="F23" s="5" t="str">
        <f>IF(COUNTIF(Table2[[#This Row],[Developers]], "Valve*")&gt;0, "Valve", "Community")</f>
        <v>Community</v>
      </c>
      <c r="G23" s="5">
        <v>4.9943400000000002</v>
      </c>
      <c r="H23" t="s">
        <v>6</v>
      </c>
    </row>
    <row r="24" spans="1:8" x14ac:dyDescent="0.25">
      <c r="A24" t="s">
        <v>53</v>
      </c>
      <c r="B24" t="s">
        <v>54</v>
      </c>
      <c r="C24" t="s">
        <v>40</v>
      </c>
      <c r="D24" s="1">
        <v>45208</v>
      </c>
      <c r="E24" s="1" t="s">
        <v>286</v>
      </c>
      <c r="F24" s="5" t="str">
        <f>IF(COUNTIF(Table2[[#This Row],[Developers]], "Valve*")&gt;0, "Valve", "Community")</f>
        <v>Community</v>
      </c>
      <c r="G24" s="5">
        <v>8.0815000000000001</v>
      </c>
      <c r="H24" t="s">
        <v>8</v>
      </c>
    </row>
    <row r="25" spans="1:8" x14ac:dyDescent="0.25">
      <c r="A25" t="s">
        <v>55</v>
      </c>
      <c r="B25" t="s">
        <v>56</v>
      </c>
      <c r="C25" s="1" t="s">
        <v>40</v>
      </c>
      <c r="D25" s="1">
        <v>39679</v>
      </c>
      <c r="E25" s="1" t="s">
        <v>271</v>
      </c>
      <c r="F25" s="5" t="str">
        <f>IF(COUNTIF(Table2[[#This Row],[Developers]], "Valve*")&gt;0, "Valve", "Community")</f>
        <v>Valve</v>
      </c>
      <c r="G25" s="5">
        <v>8.0249400000000009</v>
      </c>
      <c r="H25" t="s">
        <v>6</v>
      </c>
    </row>
    <row r="26" spans="1:8" x14ac:dyDescent="0.25">
      <c r="A26" t="s">
        <v>57</v>
      </c>
      <c r="B26" t="s">
        <v>58</v>
      </c>
      <c r="C26" t="s">
        <v>40</v>
      </c>
      <c r="D26" s="1">
        <v>39954</v>
      </c>
      <c r="E26" s="1" t="s">
        <v>271</v>
      </c>
      <c r="F26" s="5" t="str">
        <f>IF(COUNTIF(Table2[[#This Row],[Developers]], "Valve*")&gt;0, "Valve", "Community")</f>
        <v>Valve</v>
      </c>
      <c r="G26" s="5">
        <v>14.411300000000001</v>
      </c>
      <c r="H26" t="s">
        <v>6</v>
      </c>
    </row>
    <row r="27" spans="1:8" x14ac:dyDescent="0.25">
      <c r="A27" t="s">
        <v>59</v>
      </c>
      <c r="B27" t="s">
        <v>60</v>
      </c>
      <c r="C27" t="s">
        <v>40</v>
      </c>
      <c r="D27" s="1">
        <v>39868</v>
      </c>
      <c r="E27" s="1" t="s">
        <v>287</v>
      </c>
      <c r="F27" s="5" t="str">
        <f>IF(COUNTIF(Table2[[#This Row],[Developers]], "Valve*")&gt;0, "Valve", "Community")</f>
        <v>Community</v>
      </c>
      <c r="G27" s="5">
        <v>9.9164100000000008</v>
      </c>
      <c r="H27" t="s">
        <v>6</v>
      </c>
    </row>
    <row r="28" spans="1:8" x14ac:dyDescent="0.25">
      <c r="A28" t="s">
        <v>61</v>
      </c>
      <c r="B28" t="s">
        <v>62</v>
      </c>
      <c r="C28" t="s">
        <v>40</v>
      </c>
      <c r="D28" s="1">
        <v>39679</v>
      </c>
      <c r="E28" s="1" t="s">
        <v>271</v>
      </c>
      <c r="F28" s="5" t="str">
        <f>IF(COUNTIF(Table2[[#This Row],[Developers]], "Valve*")&gt;0, "Valve", "Community")</f>
        <v>Valve</v>
      </c>
      <c r="G28" s="5">
        <v>7.4443700000000002</v>
      </c>
      <c r="H28" t="s">
        <v>6</v>
      </c>
    </row>
    <row r="29" spans="1:8" x14ac:dyDescent="0.25">
      <c r="A29" t="s">
        <v>63</v>
      </c>
      <c r="B29" t="s">
        <v>64</v>
      </c>
      <c r="C29" t="s">
        <v>65</v>
      </c>
      <c r="D29" s="1">
        <v>44532</v>
      </c>
      <c r="E29" s="1" t="s">
        <v>288</v>
      </c>
      <c r="F29" s="5" t="str">
        <f>IF(COUNTIF(Table2[[#This Row],[Developers]], "Valve*")&gt;0, "Valve", "Community")</f>
        <v>Community</v>
      </c>
      <c r="G29" s="5">
        <v>19.880700000000001</v>
      </c>
      <c r="H29" t="s">
        <v>8</v>
      </c>
    </row>
    <row r="30" spans="1:8" x14ac:dyDescent="0.25">
      <c r="A30" t="s">
        <v>66</v>
      </c>
      <c r="B30" t="s">
        <v>67</v>
      </c>
      <c r="C30" t="s">
        <v>65</v>
      </c>
      <c r="D30" s="1">
        <v>45267</v>
      </c>
      <c r="E30" s="1" t="s">
        <v>289</v>
      </c>
      <c r="F30" s="5" t="str">
        <f>IF(COUNTIF(Table2[[#This Row],[Developers]], "Valve*")&gt;0, "Valve", "Community")</f>
        <v>Community</v>
      </c>
      <c r="G30" s="5">
        <v>20.423100000000002</v>
      </c>
      <c r="H30" t="s">
        <v>8</v>
      </c>
    </row>
    <row r="31" spans="1:8" x14ac:dyDescent="0.25">
      <c r="A31" t="s">
        <v>68</v>
      </c>
      <c r="B31" t="s">
        <v>69</v>
      </c>
      <c r="C31" t="s">
        <v>65</v>
      </c>
      <c r="D31" s="1">
        <v>45267</v>
      </c>
      <c r="E31" s="1" t="s">
        <v>290</v>
      </c>
      <c r="F31" s="5" t="str">
        <f>IF(COUNTIF(Table2[[#This Row],[Developers]], "Valve*")&gt;0, "Valve", "Community")</f>
        <v>Community</v>
      </c>
      <c r="G31" s="5">
        <v>9.9995600000000007</v>
      </c>
      <c r="H31" t="s">
        <v>8</v>
      </c>
    </row>
    <row r="32" spans="1:8" x14ac:dyDescent="0.25">
      <c r="A32" t="s">
        <v>70</v>
      </c>
      <c r="B32" t="s">
        <v>71</v>
      </c>
      <c r="C32" t="s">
        <v>65</v>
      </c>
      <c r="D32" s="1">
        <v>44900</v>
      </c>
      <c r="E32" s="1" t="s">
        <v>291</v>
      </c>
      <c r="F32" s="5" t="str">
        <f>IF(COUNTIF(Table2[[#This Row],[Developers]], "Valve*")&gt;0, "Valve", "Community")</f>
        <v>Community</v>
      </c>
      <c r="G32" s="5">
        <v>18.323399999999999</v>
      </c>
      <c r="H32" t="s">
        <v>8</v>
      </c>
    </row>
    <row r="33" spans="1:8" x14ac:dyDescent="0.25">
      <c r="A33" t="s">
        <v>72</v>
      </c>
      <c r="B33" t="s">
        <v>73</v>
      </c>
      <c r="C33" t="s">
        <v>65</v>
      </c>
      <c r="D33" s="1">
        <v>39365</v>
      </c>
      <c r="E33" s="1" t="s">
        <v>271</v>
      </c>
      <c r="F33" s="5" t="str">
        <f>IF(COUNTIF(Table2[[#This Row],[Developers]], "Valve*")&gt;0, "Valve", "Community")</f>
        <v>Valve</v>
      </c>
      <c r="G33" s="5">
        <v>20.322199999999999</v>
      </c>
      <c r="H33" t="s">
        <v>8</v>
      </c>
    </row>
    <row r="34" spans="1:8" x14ac:dyDescent="0.25">
      <c r="A34" t="s">
        <v>74</v>
      </c>
      <c r="B34" t="s">
        <v>75</v>
      </c>
      <c r="C34" t="s">
        <v>65</v>
      </c>
      <c r="D34" s="1">
        <v>44474</v>
      </c>
      <c r="E34" s="1" t="s">
        <v>295</v>
      </c>
      <c r="F34" s="5" t="str">
        <f>IF(COUNTIF(Table2[[#This Row],[Developers]], "Valve*")&gt;0, "Valve", "Community")</f>
        <v>Community</v>
      </c>
      <c r="G34" s="5">
        <v>17.48508</v>
      </c>
      <c r="H34" t="s">
        <v>8</v>
      </c>
    </row>
    <row r="35" spans="1:8" x14ac:dyDescent="0.25">
      <c r="A35" t="s">
        <v>76</v>
      </c>
      <c r="B35" t="s">
        <v>77</v>
      </c>
      <c r="C35" t="s">
        <v>65</v>
      </c>
      <c r="D35" s="1">
        <v>39868</v>
      </c>
      <c r="E35" s="1" t="s">
        <v>296</v>
      </c>
      <c r="F35" s="5" t="str">
        <f>IF(COUNTIF(Table2[[#This Row],[Developers]], "Valve*")&gt;0, "Valve", "Community")</f>
        <v>Community</v>
      </c>
      <c r="G35" s="5">
        <v>25.662199999999999</v>
      </c>
      <c r="H35" t="s">
        <v>8</v>
      </c>
    </row>
    <row r="36" spans="1:8" x14ac:dyDescent="0.25">
      <c r="A36" t="s">
        <v>78</v>
      </c>
      <c r="B36" t="s">
        <v>79</v>
      </c>
      <c r="C36" t="s">
        <v>65</v>
      </c>
      <c r="D36" s="1">
        <v>44900</v>
      </c>
      <c r="E36" s="1" t="s">
        <v>297</v>
      </c>
      <c r="F36" s="6" t="str">
        <f>IF(COUNTIF(Table2[[#This Row],[Developers]], "Valve*")&gt;0, "Valve", "Community")</f>
        <v>Community</v>
      </c>
      <c r="G36" s="6" t="s">
        <v>116</v>
      </c>
      <c r="H36" t="s">
        <v>6</v>
      </c>
    </row>
    <row r="37" spans="1:8" x14ac:dyDescent="0.25">
      <c r="A37" t="s">
        <v>80</v>
      </c>
      <c r="B37" t="s">
        <v>81</v>
      </c>
      <c r="C37" s="1" t="s">
        <v>65</v>
      </c>
      <c r="D37" s="1">
        <v>40164</v>
      </c>
      <c r="E37" s="1" t="s">
        <v>271</v>
      </c>
      <c r="F37" s="5" t="str">
        <f>IF(COUNTIF(Table2[[#This Row],[Developers]], "Valve*")&gt;0, "Valve", "Community")</f>
        <v>Valve</v>
      </c>
      <c r="G37" s="5">
        <v>16.983000000000001</v>
      </c>
      <c r="H37" t="s">
        <v>8</v>
      </c>
    </row>
    <row r="38" spans="1:8" x14ac:dyDescent="0.25">
      <c r="A38" t="s">
        <v>82</v>
      </c>
      <c r="B38" t="s">
        <v>83</v>
      </c>
      <c r="C38" t="s">
        <v>65</v>
      </c>
      <c r="D38" s="1">
        <v>42305</v>
      </c>
      <c r="E38" s="1" t="s">
        <v>298</v>
      </c>
      <c r="F38" s="5" t="str">
        <f>IF(COUNTIF(Table2[[#This Row],[Developers]], "Valve*")&gt;0, "Valve", "Community")</f>
        <v>Community</v>
      </c>
      <c r="G38" s="5">
        <v>16.598199999999999</v>
      </c>
      <c r="H38" t="s">
        <v>8</v>
      </c>
    </row>
    <row r="39" spans="1:8" x14ac:dyDescent="0.25">
      <c r="A39" t="s">
        <v>84</v>
      </c>
      <c r="B39" t="s">
        <v>85</v>
      </c>
      <c r="C39" t="s">
        <v>65</v>
      </c>
      <c r="D39" s="1">
        <v>39365</v>
      </c>
      <c r="E39" s="1" t="s">
        <v>271</v>
      </c>
      <c r="F39" s="5" t="str">
        <f>IF(COUNTIF(Table2[[#This Row],[Developers]], "Valve*")&gt;0, "Valve", "Community")</f>
        <v>Valve</v>
      </c>
      <c r="G39" s="5">
        <v>18.389800000000001</v>
      </c>
      <c r="H39" t="s">
        <v>6</v>
      </c>
    </row>
    <row r="40" spans="1:8" x14ac:dyDescent="0.25">
      <c r="A40" t="s">
        <v>86</v>
      </c>
      <c r="B40" t="s">
        <v>87</v>
      </c>
      <c r="C40" t="s">
        <v>65</v>
      </c>
      <c r="D40" s="1">
        <v>45119</v>
      </c>
      <c r="E40" s="1" t="s">
        <v>299</v>
      </c>
      <c r="F40" s="5" t="str">
        <f>IF(COUNTIF(Table2[[#This Row],[Developers]], "Valve*")&gt;0, "Valve", "Community")</f>
        <v>Community</v>
      </c>
      <c r="G40" s="5">
        <v>21.114799999999999</v>
      </c>
      <c r="H40" t="s">
        <v>8</v>
      </c>
    </row>
    <row r="41" spans="1:8" x14ac:dyDescent="0.25">
      <c r="A41" t="s">
        <v>88</v>
      </c>
      <c r="B41" t="s">
        <v>89</v>
      </c>
      <c r="C41" t="s">
        <v>65</v>
      </c>
      <c r="D41" s="1">
        <v>39868</v>
      </c>
      <c r="E41" s="1" t="s">
        <v>301</v>
      </c>
      <c r="F41" s="5" t="str">
        <f>IF(COUNTIF(Table2[[#This Row],[Developers]], "Valve*")&gt;0, "Valve", "Community")</f>
        <v>Community</v>
      </c>
      <c r="G41" s="5">
        <v>7.4610799999999999</v>
      </c>
      <c r="H41" t="s">
        <v>6</v>
      </c>
    </row>
    <row r="42" spans="1:8" x14ac:dyDescent="0.25">
      <c r="A42" t="s">
        <v>90</v>
      </c>
      <c r="B42" t="s">
        <v>91</v>
      </c>
      <c r="C42" t="s">
        <v>65</v>
      </c>
      <c r="D42" s="1">
        <v>45208</v>
      </c>
      <c r="E42" s="1" t="s">
        <v>300</v>
      </c>
      <c r="F42" s="5" t="str">
        <f>IF(COUNTIF(Table2[[#This Row],[Developers]], "Valve*")&gt;0, "Valve", "Community")</f>
        <v>Community</v>
      </c>
      <c r="G42" s="5">
        <v>18.130199999999999</v>
      </c>
      <c r="H42" t="s">
        <v>8</v>
      </c>
    </row>
    <row r="43" spans="1:8" x14ac:dyDescent="0.25">
      <c r="A43" t="s">
        <v>92</v>
      </c>
      <c r="B43" t="s">
        <v>93</v>
      </c>
      <c r="C43" t="s">
        <v>65</v>
      </c>
      <c r="D43" s="1">
        <v>40478</v>
      </c>
      <c r="E43" s="1" t="s">
        <v>302</v>
      </c>
      <c r="F43" s="5" t="str">
        <f>IF(COUNTIF(Table2[[#This Row],[Developers]], "Valve*")&gt;0, "Valve", "Community")</f>
        <v>Community</v>
      </c>
      <c r="G43" s="5">
        <v>14.283099999999999</v>
      </c>
      <c r="H43" t="s">
        <v>8</v>
      </c>
    </row>
    <row r="44" spans="1:8" x14ac:dyDescent="0.25">
      <c r="A44" t="s">
        <v>94</v>
      </c>
      <c r="B44" t="s">
        <v>95</v>
      </c>
      <c r="C44" t="s">
        <v>65</v>
      </c>
      <c r="D44" s="1">
        <v>43028</v>
      </c>
      <c r="E44" s="1" t="s">
        <v>271</v>
      </c>
      <c r="F44" s="5" t="str">
        <f>IF(COUNTIF(Table2[[#This Row],[Developers]], "Valve*")&gt;0, "Valve", "Community")</f>
        <v>Valve</v>
      </c>
      <c r="G44" s="5">
        <v>22.6404</v>
      </c>
      <c r="H44" t="s">
        <v>8</v>
      </c>
    </row>
    <row r="45" spans="1:8" x14ac:dyDescent="0.25">
      <c r="A45" t="s">
        <v>96</v>
      </c>
      <c r="B45" t="s">
        <v>97</v>
      </c>
      <c r="C45" t="s">
        <v>65</v>
      </c>
      <c r="D45" s="1">
        <v>43028</v>
      </c>
      <c r="E45" s="1" t="s">
        <v>303</v>
      </c>
      <c r="F45" s="5" t="str">
        <f>IF(COUNTIF(Table2[[#This Row],[Developers]], "Valve*")&gt;0, "Valve", "Community")</f>
        <v>Community</v>
      </c>
      <c r="G45" s="5">
        <v>14.6539</v>
      </c>
      <c r="H45" t="s">
        <v>8</v>
      </c>
    </row>
    <row r="46" spans="1:8" x14ac:dyDescent="0.25">
      <c r="A46" t="s">
        <v>98</v>
      </c>
      <c r="B46" t="s">
        <v>99</v>
      </c>
      <c r="C46" t="s">
        <v>65</v>
      </c>
      <c r="D46" s="1">
        <v>40478</v>
      </c>
      <c r="E46" s="1" t="s">
        <v>304</v>
      </c>
      <c r="F46" s="5" t="str">
        <f>IF(COUNTIF(Table2[[#This Row],[Developers]], "Valve*")&gt;0, "Valve", "Community")</f>
        <v>Community</v>
      </c>
      <c r="G46" s="5">
        <v>14.584099999999999</v>
      </c>
      <c r="H46" t="s">
        <v>6</v>
      </c>
    </row>
    <row r="47" spans="1:8" x14ac:dyDescent="0.25">
      <c r="A47" t="s">
        <v>100</v>
      </c>
      <c r="B47" t="s">
        <v>101</v>
      </c>
      <c r="C47" t="s">
        <v>65</v>
      </c>
      <c r="D47" s="1">
        <v>42187</v>
      </c>
      <c r="E47" s="1" t="s">
        <v>305</v>
      </c>
      <c r="F47" s="5" t="str">
        <f>IF(COUNTIF(Table2[[#This Row],[Developers]], "Valve*")&gt;0, "Valve", "Community")</f>
        <v>Community</v>
      </c>
      <c r="G47" s="5">
        <v>17.420200000000001</v>
      </c>
      <c r="H47" t="s">
        <v>6</v>
      </c>
    </row>
    <row r="48" spans="1:8" x14ac:dyDescent="0.25">
      <c r="A48" t="s">
        <v>102</v>
      </c>
      <c r="B48" t="s">
        <v>103</v>
      </c>
      <c r="C48" t="s">
        <v>65</v>
      </c>
      <c r="D48" s="1">
        <v>44839</v>
      </c>
      <c r="E48" s="1" t="s">
        <v>306</v>
      </c>
      <c r="F48" s="5" t="str">
        <f>IF(COUNTIF(Table2[[#This Row],[Developers]], "Valve*")&gt;0, "Valve", "Community")</f>
        <v>Community</v>
      </c>
      <c r="G48" s="5">
        <v>16.5198</v>
      </c>
      <c r="H48" t="s">
        <v>8</v>
      </c>
    </row>
    <row r="49" spans="1:8" x14ac:dyDescent="0.25">
      <c r="A49" t="s">
        <v>104</v>
      </c>
      <c r="B49" t="s">
        <v>105</v>
      </c>
      <c r="C49" t="s">
        <v>65</v>
      </c>
      <c r="D49" s="1">
        <v>39679</v>
      </c>
      <c r="E49" s="1" t="s">
        <v>307</v>
      </c>
      <c r="F49" s="5" t="str">
        <f>IF(COUNTIF(Table2[[#This Row],[Developers]], "Valve*")&gt;0, "Valve", "Community")</f>
        <v>Community</v>
      </c>
      <c r="G49" s="5">
        <v>12.827999999999999</v>
      </c>
      <c r="H49" t="s">
        <v>6</v>
      </c>
    </row>
    <row r="50" spans="1:8" x14ac:dyDescent="0.25">
      <c r="A50" t="s">
        <v>106</v>
      </c>
      <c r="B50" t="s">
        <v>107</v>
      </c>
      <c r="C50" t="s">
        <v>65</v>
      </c>
      <c r="D50" s="1">
        <v>45119</v>
      </c>
      <c r="E50" s="1" t="s">
        <v>308</v>
      </c>
      <c r="F50" s="5" t="str">
        <f>IF(COUNTIF(Table2[[#This Row],[Developers]], "Valve*")&gt;0, "Valve", "Community")</f>
        <v>Community</v>
      </c>
      <c r="G50" s="5">
        <v>29.857399999999998</v>
      </c>
      <c r="H50" t="s">
        <v>8</v>
      </c>
    </row>
    <row r="51" spans="1:8" x14ac:dyDescent="0.25">
      <c r="A51" t="s">
        <v>108</v>
      </c>
      <c r="B51" t="s">
        <v>109</v>
      </c>
      <c r="C51" t="s">
        <v>65</v>
      </c>
      <c r="D51" s="1">
        <v>40529</v>
      </c>
      <c r="E51" s="1" t="s">
        <v>271</v>
      </c>
      <c r="F51" s="5" t="str">
        <f>IF(COUNTIF(Table2[[#This Row],[Developers]], "Valve*")&gt;0, "Valve", "Community")</f>
        <v>Valve</v>
      </c>
      <c r="G51" s="5">
        <v>7.2393700000000001</v>
      </c>
      <c r="H51" t="s">
        <v>6</v>
      </c>
    </row>
    <row r="52" spans="1:8" x14ac:dyDescent="0.25">
      <c r="A52" t="s">
        <v>110</v>
      </c>
      <c r="B52" t="s">
        <v>111</v>
      </c>
      <c r="C52" t="s">
        <v>65</v>
      </c>
      <c r="D52" s="1">
        <v>45208</v>
      </c>
      <c r="E52" s="1" t="s">
        <v>309</v>
      </c>
      <c r="F52" s="5" t="str">
        <f>IF(COUNTIF(Table2[[#This Row],[Developers]], "Valve*")&gt;0, "Valve", "Community")</f>
        <v>Community</v>
      </c>
      <c r="G52" s="5">
        <v>9.5934699999999999</v>
      </c>
      <c r="H52" t="s">
        <v>8</v>
      </c>
    </row>
    <row r="53" spans="1:8" x14ac:dyDescent="0.25">
      <c r="A53" t="s">
        <v>112</v>
      </c>
      <c r="B53" t="s">
        <v>113</v>
      </c>
      <c r="C53" t="s">
        <v>65</v>
      </c>
      <c r="D53" s="1">
        <v>41465</v>
      </c>
      <c r="E53" s="1" t="s">
        <v>310</v>
      </c>
      <c r="F53" s="5" t="str">
        <f>IF(COUNTIF(Table2[[#This Row],[Developers]], "Valve*")&gt;0, "Valve", "Community")</f>
        <v>Community</v>
      </c>
      <c r="G53" s="5">
        <v>16.364999999999998</v>
      </c>
      <c r="H53" t="s">
        <v>6</v>
      </c>
    </row>
    <row r="54" spans="1:8" x14ac:dyDescent="0.25">
      <c r="A54" t="s">
        <v>114</v>
      </c>
      <c r="B54" t="s">
        <v>115</v>
      </c>
      <c r="C54" t="s">
        <v>65</v>
      </c>
      <c r="D54" s="1">
        <v>39365</v>
      </c>
      <c r="E54" s="1" t="s">
        <v>271</v>
      </c>
      <c r="F54" s="5" t="str">
        <f>IF(COUNTIF(Table2[[#This Row],[Developers]], "Valve*")&gt;0, "Valve", "Community")</f>
        <v>Valve</v>
      </c>
      <c r="G54" s="5">
        <v>37.515300000000003</v>
      </c>
      <c r="H54" t="s">
        <v>6</v>
      </c>
    </row>
    <row r="55" spans="1:8" x14ac:dyDescent="0.25">
      <c r="A55" t="s">
        <v>238</v>
      </c>
      <c r="B55" t="s">
        <v>239</v>
      </c>
      <c r="C55" t="s">
        <v>240</v>
      </c>
      <c r="D55" s="1">
        <v>40562</v>
      </c>
      <c r="E55" s="1" t="s">
        <v>271</v>
      </c>
      <c r="F55" s="5" t="str">
        <f>IF(COUNTIF(Table2[[#This Row],[Developers]], "Valve*")&gt;0, "Valve", "Community")</f>
        <v>Valve</v>
      </c>
      <c r="G55" s="5">
        <v>32.042400000000001</v>
      </c>
      <c r="H55" t="s">
        <v>6</v>
      </c>
    </row>
    <row r="56" spans="1:8" x14ac:dyDescent="0.25">
      <c r="A56" t="s">
        <v>241</v>
      </c>
      <c r="B56" t="s">
        <v>242</v>
      </c>
      <c r="C56" t="s">
        <v>240</v>
      </c>
      <c r="D56" s="1">
        <v>39492</v>
      </c>
      <c r="E56" s="1" t="s">
        <v>271</v>
      </c>
      <c r="F56" s="5" t="str">
        <f>IF(COUNTIF(Table2[[#This Row],[Developers]], "Valve*")&gt;0, "Valve", "Community")</f>
        <v>Valve</v>
      </c>
      <c r="G56" s="5">
        <v>20.534199999999998</v>
      </c>
      <c r="H56" t="s">
        <v>8</v>
      </c>
    </row>
    <row r="57" spans="1:8" x14ac:dyDescent="0.25">
      <c r="A57" t="s">
        <v>243</v>
      </c>
      <c r="B57" t="s">
        <v>244</v>
      </c>
      <c r="C57" t="s">
        <v>240</v>
      </c>
      <c r="D57" s="1">
        <v>40367</v>
      </c>
      <c r="E57" s="1" t="s">
        <v>311</v>
      </c>
      <c r="F57" s="5" t="str">
        <f>IF(COUNTIF(Table2[[#This Row],[Developers]], "Valve*")&gt;0, "Valve", "Community")</f>
        <v>Community</v>
      </c>
      <c r="G57" s="5">
        <v>20.733499999999999</v>
      </c>
      <c r="H57" t="s">
        <v>6</v>
      </c>
    </row>
    <row r="58" spans="1:8" x14ac:dyDescent="0.25">
      <c r="A58" t="s">
        <v>245</v>
      </c>
      <c r="B58" t="s">
        <v>246</v>
      </c>
      <c r="C58" t="s">
        <v>240</v>
      </c>
      <c r="D58" s="1">
        <v>39618</v>
      </c>
      <c r="E58" s="1" t="s">
        <v>312</v>
      </c>
      <c r="F58" s="5" t="str">
        <f>IF(COUNTIF(Table2[[#This Row],[Developers]], "Valve*")&gt;0, "Valve", "Community")</f>
        <v>Community</v>
      </c>
      <c r="G58" s="5">
        <v>19.645600000000002</v>
      </c>
      <c r="H58" t="s">
        <v>6</v>
      </c>
    </row>
    <row r="59" spans="1:8" x14ac:dyDescent="0.25">
      <c r="A59" t="s">
        <v>247</v>
      </c>
      <c r="B59" t="s">
        <v>248</v>
      </c>
      <c r="C59" t="s">
        <v>240</v>
      </c>
      <c r="D59" s="1">
        <v>40892</v>
      </c>
      <c r="E59" s="1" t="s">
        <v>271</v>
      </c>
      <c r="F59" s="5" t="str">
        <f>IF(COUNTIF(Table2[[#This Row],[Developers]], "Valve*")&gt;0, "Valve", "Community")</f>
        <v>Valve</v>
      </c>
      <c r="G59" s="5">
        <v>19.585899999999999</v>
      </c>
      <c r="H59" t="s">
        <v>8</v>
      </c>
    </row>
    <row r="60" spans="1:8" x14ac:dyDescent="0.25">
      <c r="A60" t="s">
        <v>148</v>
      </c>
      <c r="B60" t="s">
        <v>249</v>
      </c>
      <c r="C60" t="s">
        <v>240</v>
      </c>
      <c r="D60" s="1">
        <v>40296</v>
      </c>
      <c r="E60" s="1" t="s">
        <v>313</v>
      </c>
      <c r="F60" s="5" t="str">
        <f>IF(COUNTIF(Table2[[#This Row],[Developers]], "Valve*")&gt;0, "Valve", "Community")</f>
        <v>Community</v>
      </c>
      <c r="G60" s="5">
        <v>18.4999</v>
      </c>
      <c r="H60" t="s">
        <v>6</v>
      </c>
    </row>
    <row r="61" spans="1:8" x14ac:dyDescent="0.25">
      <c r="A61" t="s">
        <v>250</v>
      </c>
      <c r="B61" t="s">
        <v>251</v>
      </c>
      <c r="C61" t="s">
        <v>240</v>
      </c>
      <c r="D61" s="1">
        <v>39365</v>
      </c>
      <c r="E61" s="1" t="s">
        <v>271</v>
      </c>
      <c r="F61" s="5" t="str">
        <f>IF(COUNTIF(Table2[[#This Row],[Developers]], "Valve*")&gt;0, "Valve", "Community")</f>
        <v>Valve</v>
      </c>
      <c r="G61" s="5">
        <v>22.8048</v>
      </c>
      <c r="H61" t="s">
        <v>8</v>
      </c>
    </row>
    <row r="62" spans="1:8" x14ac:dyDescent="0.25">
      <c r="A62" t="s">
        <v>252</v>
      </c>
      <c r="B62" t="s">
        <v>253</v>
      </c>
      <c r="C62" t="s">
        <v>240</v>
      </c>
      <c r="D62" s="1">
        <v>40829</v>
      </c>
      <c r="E62" s="1" t="s">
        <v>314</v>
      </c>
      <c r="F62" s="5" t="str">
        <f>IF(COUNTIF(Table2[[#This Row],[Developers]], "Valve*")&gt;0, "Valve", "Community")</f>
        <v>Community</v>
      </c>
      <c r="G62" s="5">
        <v>19.208100000000002</v>
      </c>
      <c r="H62" t="s">
        <v>8</v>
      </c>
    </row>
    <row r="63" spans="1:8" x14ac:dyDescent="0.25">
      <c r="A63" t="s">
        <v>254</v>
      </c>
      <c r="B63" t="s">
        <v>255</v>
      </c>
      <c r="C63" t="s">
        <v>240</v>
      </c>
      <c r="D63" s="1">
        <v>42558</v>
      </c>
      <c r="E63" s="1" t="s">
        <v>310</v>
      </c>
      <c r="F63" s="5" t="str">
        <f>IF(COUNTIF(Table2[[#This Row],[Developers]], "Valve*")&gt;0, "Valve", "Community")</f>
        <v>Community</v>
      </c>
      <c r="G63" s="5">
        <v>20.173300000000001</v>
      </c>
      <c r="H63" t="s">
        <v>8</v>
      </c>
    </row>
    <row r="64" spans="1:8" x14ac:dyDescent="0.25">
      <c r="A64" t="s">
        <v>178</v>
      </c>
      <c r="B64" t="s">
        <v>256</v>
      </c>
      <c r="C64" t="s">
        <v>240</v>
      </c>
      <c r="D64" s="1">
        <v>42187</v>
      </c>
      <c r="E64" s="1" t="s">
        <v>271</v>
      </c>
      <c r="F64" s="5" t="str">
        <f>IF(COUNTIF(Table2[[#This Row],[Developers]], "Valve*")&gt;0, "Valve", "Community")</f>
        <v>Valve</v>
      </c>
      <c r="G64" s="5">
        <v>14.035</v>
      </c>
      <c r="H64" t="s">
        <v>8</v>
      </c>
    </row>
    <row r="65" spans="1:8" x14ac:dyDescent="0.25">
      <c r="A65" t="s">
        <v>257</v>
      </c>
      <c r="B65" t="s">
        <v>258</v>
      </c>
      <c r="C65" t="s">
        <v>240</v>
      </c>
      <c r="D65" s="1">
        <v>41465</v>
      </c>
      <c r="E65" s="1" t="s">
        <v>315</v>
      </c>
      <c r="F65" s="5" t="str">
        <f>IF(COUNTIF(Table2[[#This Row],[Developers]], "Valve*")&gt;0, "Valve", "Community")</f>
        <v>Community</v>
      </c>
      <c r="G65" s="5">
        <v>18.996200000000002</v>
      </c>
      <c r="H65" t="s">
        <v>8</v>
      </c>
    </row>
    <row r="66" spans="1:8" x14ac:dyDescent="0.25">
      <c r="A66" t="s">
        <v>181</v>
      </c>
      <c r="B66" t="s">
        <v>259</v>
      </c>
      <c r="C66" t="s">
        <v>240</v>
      </c>
      <c r="D66" s="1">
        <v>45119</v>
      </c>
      <c r="E66" s="1" t="s">
        <v>316</v>
      </c>
      <c r="F66" s="5" t="str">
        <f>IF(COUNTIF(Table2[[#This Row],[Developers]], "Valve*")&gt;0, "Valve", "Community")</f>
        <v>Community</v>
      </c>
      <c r="G66" s="5">
        <v>19.741199999999999</v>
      </c>
      <c r="H66" t="s">
        <v>8</v>
      </c>
    </row>
    <row r="67" spans="1:8" x14ac:dyDescent="0.25">
      <c r="A67" t="s">
        <v>260</v>
      </c>
      <c r="B67" t="s">
        <v>261</v>
      </c>
      <c r="C67" t="s">
        <v>240</v>
      </c>
      <c r="D67" s="1">
        <v>42305</v>
      </c>
      <c r="E67" s="1" t="s">
        <v>317</v>
      </c>
      <c r="F67" s="5" t="str">
        <f>IF(COUNTIF(Table2[[#This Row],[Developers]], "Valve*")&gt;0, "Valve", "Community")</f>
        <v>Community</v>
      </c>
      <c r="G67" s="5">
        <v>19.9772</v>
      </c>
      <c r="H67" t="s">
        <v>6</v>
      </c>
    </row>
    <row r="68" spans="1:8" x14ac:dyDescent="0.25">
      <c r="A68" t="s">
        <v>263</v>
      </c>
      <c r="B68" t="s">
        <v>264</v>
      </c>
      <c r="C68" t="s">
        <v>240</v>
      </c>
      <c r="D68" s="1">
        <v>41599</v>
      </c>
      <c r="E68" s="1" t="s">
        <v>318</v>
      </c>
      <c r="F68" s="5" t="str">
        <f>IF(COUNTIF(Table2[[#This Row],[Developers]], "Valve*")&gt;0, "Valve", "Community")</f>
        <v>Community</v>
      </c>
      <c r="G68" s="5">
        <v>20.757999999999999</v>
      </c>
      <c r="H68" t="s">
        <v>8</v>
      </c>
    </row>
    <row r="69" spans="1:8" x14ac:dyDescent="0.25">
      <c r="A69" t="s">
        <v>206</v>
      </c>
      <c r="B69" t="s">
        <v>262</v>
      </c>
      <c r="C69" s="1" t="s">
        <v>240</v>
      </c>
      <c r="D69" s="1">
        <v>42558</v>
      </c>
      <c r="E69" s="1" t="s">
        <v>319</v>
      </c>
      <c r="F69" s="5" t="str">
        <f>IF(COUNTIF(Table2[[#This Row],[Developers]], "Valve*")&gt;0, "Valve", "Community")</f>
        <v>Community</v>
      </c>
      <c r="G69" s="5">
        <v>18.664400000000001</v>
      </c>
      <c r="H69" s="1" t="s">
        <v>8</v>
      </c>
    </row>
    <row r="70" spans="1:8" x14ac:dyDescent="0.25">
      <c r="A70" t="s">
        <v>265</v>
      </c>
      <c r="B70" t="s">
        <v>266</v>
      </c>
      <c r="C70" t="s">
        <v>240</v>
      </c>
      <c r="D70" s="1">
        <v>42355</v>
      </c>
      <c r="E70" s="1" t="s">
        <v>320</v>
      </c>
      <c r="F70" s="5" t="str">
        <f>IF(COUNTIF(Table2[[#This Row],[Developers]], "Valve*")&gt;0, "Valve", "Community")</f>
        <v>Community</v>
      </c>
      <c r="G70" s="5">
        <v>21.212299999999999</v>
      </c>
      <c r="H70" t="s">
        <v>8</v>
      </c>
    </row>
    <row r="71" spans="1:8" x14ac:dyDescent="0.25">
      <c r="A71" t="s">
        <v>221</v>
      </c>
      <c r="B71" t="s">
        <v>267</v>
      </c>
      <c r="C71" t="s">
        <v>240</v>
      </c>
      <c r="D71" s="1">
        <v>39365</v>
      </c>
      <c r="E71" s="1" t="s">
        <v>271</v>
      </c>
      <c r="F71" s="5" t="str">
        <f>IF(COUNTIF(Table2[[#This Row],[Developers]], "Valve*")&gt;0, "Valve", "Community")</f>
        <v>Valve</v>
      </c>
      <c r="G71" s="5">
        <v>30.935199999999998</v>
      </c>
      <c r="H71" t="s">
        <v>6</v>
      </c>
    </row>
    <row r="72" spans="1:8" x14ac:dyDescent="0.25">
      <c r="A72" t="s">
        <v>268</v>
      </c>
      <c r="B72" t="s">
        <v>269</v>
      </c>
      <c r="C72" t="s">
        <v>240</v>
      </c>
      <c r="D72" s="1">
        <v>40038</v>
      </c>
      <c r="E72" s="1" t="s">
        <v>321</v>
      </c>
      <c r="F72" s="5" t="str">
        <f>IF(COUNTIF(Table2[[#This Row],[Developers]], "Valve*")&gt;0, "Valve", "Community")</f>
        <v>Community</v>
      </c>
      <c r="G72" s="5">
        <v>17.554300000000001</v>
      </c>
      <c r="H72" t="s">
        <v>6</v>
      </c>
    </row>
    <row r="73" spans="1:8" x14ac:dyDescent="0.25">
      <c r="A73" t="s">
        <v>124</v>
      </c>
      <c r="B73" t="s">
        <v>378</v>
      </c>
      <c r="C73" t="s">
        <v>379</v>
      </c>
      <c r="D73" s="1">
        <v>40647</v>
      </c>
      <c r="E73" s="1" t="s">
        <v>271</v>
      </c>
      <c r="F73" s="5" t="str">
        <f>IF(COUNTIF(Table2[[#This Row],[Developers]], "Valve*")&gt;0, "Valve", "Community")</f>
        <v>Valve</v>
      </c>
      <c r="G73" s="5">
        <v>9.8751599999999993</v>
      </c>
      <c r="H73" t="s">
        <v>8</v>
      </c>
    </row>
    <row r="74" spans="1:8" x14ac:dyDescent="0.25">
      <c r="A74" t="s">
        <v>380</v>
      </c>
      <c r="B74" t="s">
        <v>381</v>
      </c>
      <c r="C74" t="s">
        <v>379</v>
      </c>
      <c r="D74" s="1">
        <v>43028</v>
      </c>
      <c r="E74" s="1" t="s">
        <v>431</v>
      </c>
      <c r="F74" s="5" t="str">
        <f>IF(COUNTIF(Table2[[#This Row],[Developers]], "Valve*")&gt;0, "Valve", "Community")</f>
        <v>Community</v>
      </c>
      <c r="G74" s="5">
        <v>12.694699999999999</v>
      </c>
      <c r="H74" t="s">
        <v>8</v>
      </c>
    </row>
    <row r="75" spans="1:8" x14ac:dyDescent="0.25">
      <c r="A75" t="s">
        <v>382</v>
      </c>
      <c r="B75" t="s">
        <v>383</v>
      </c>
      <c r="C75" t="s">
        <v>379</v>
      </c>
      <c r="D75" s="1">
        <v>44532</v>
      </c>
      <c r="E75" s="1" t="s">
        <v>432</v>
      </c>
      <c r="F75" s="5" t="str">
        <f>IF(COUNTIF(Table2[[#This Row],[Developers]], "Valve*")&gt;0, "Valve", "Community")</f>
        <v>Community</v>
      </c>
      <c r="G75" s="5">
        <v>15.1922</v>
      </c>
      <c r="H75" t="s">
        <v>8</v>
      </c>
    </row>
    <row r="76" spans="1:8" x14ac:dyDescent="0.25">
      <c r="A76" t="s">
        <v>330</v>
      </c>
      <c r="B76" t="s">
        <v>384</v>
      </c>
      <c r="C76" t="s">
        <v>379</v>
      </c>
      <c r="D76" s="1">
        <v>43392</v>
      </c>
      <c r="E76" s="1" t="s">
        <v>433</v>
      </c>
      <c r="F76" s="5" t="str">
        <f>IF(COUNTIF(Table2[[#This Row],[Developers]], "Valve*")&gt;0, "Valve", "Community")</f>
        <v>Community</v>
      </c>
      <c r="G76" s="5">
        <v>10.8742</v>
      </c>
      <c r="H76" t="s">
        <v>8</v>
      </c>
    </row>
    <row r="77" spans="1:8" x14ac:dyDescent="0.25">
      <c r="A77" t="s">
        <v>146</v>
      </c>
      <c r="B77" t="s">
        <v>385</v>
      </c>
      <c r="C77" t="s">
        <v>379</v>
      </c>
      <c r="D77" s="1">
        <v>40843</v>
      </c>
      <c r="E77" s="1" t="s">
        <v>271</v>
      </c>
      <c r="F77" s="5" t="str">
        <f>IF(COUNTIF(Table2[[#This Row],[Developers]], "Valve*")&gt;0, "Valve", "Community")</f>
        <v>Valve</v>
      </c>
      <c r="G77" s="5">
        <v>9.3728899999999999</v>
      </c>
      <c r="H77" t="s">
        <v>8</v>
      </c>
    </row>
    <row r="78" spans="1:8" x14ac:dyDescent="0.25">
      <c r="A78" t="s">
        <v>151</v>
      </c>
      <c r="B78" t="s">
        <v>386</v>
      </c>
      <c r="C78" t="s">
        <v>379</v>
      </c>
      <c r="D78" s="1">
        <v>41208</v>
      </c>
      <c r="E78" s="1" t="s">
        <v>271</v>
      </c>
      <c r="F78" s="5" t="str">
        <f>IF(COUNTIF(Table2[[#This Row],[Developers]], "Valve*")&gt;0, "Valve", "Community")</f>
        <v>Valve</v>
      </c>
      <c r="G78" s="5">
        <v>12.2799</v>
      </c>
      <c r="H78" t="s">
        <v>8</v>
      </c>
    </row>
    <row r="79" spans="1:8" x14ac:dyDescent="0.25">
      <c r="A79" t="s">
        <v>346</v>
      </c>
      <c r="B79" t="s">
        <v>387</v>
      </c>
      <c r="C79" t="s">
        <v>379</v>
      </c>
      <c r="D79" s="1">
        <v>40115</v>
      </c>
      <c r="E79" s="1" t="s">
        <v>301</v>
      </c>
      <c r="F79" s="5" t="str">
        <f>IF(COUNTIF(Table2[[#This Row],[Developers]], "Valve*")&gt;0, "Valve", "Community")</f>
        <v>Community</v>
      </c>
      <c r="G79" s="5">
        <v>10.7097</v>
      </c>
      <c r="H79" t="s">
        <v>6</v>
      </c>
    </row>
    <row r="80" spans="1:8" x14ac:dyDescent="0.25">
      <c r="A80" t="s">
        <v>322</v>
      </c>
      <c r="B80" t="s">
        <v>388</v>
      </c>
      <c r="C80" t="s">
        <v>379</v>
      </c>
      <c r="D80" s="1">
        <v>40115</v>
      </c>
      <c r="E80" s="1" t="s">
        <v>271</v>
      </c>
      <c r="F80" s="5" t="str">
        <f>IF(COUNTIF(Table2[[#This Row],[Developers]], "Valve*")&gt;0, "Valve", "Community")</f>
        <v>Valve</v>
      </c>
      <c r="G80" s="5">
        <v>10.685700000000001</v>
      </c>
      <c r="H80" t="s">
        <v>6</v>
      </c>
    </row>
    <row r="81" spans="1:8" x14ac:dyDescent="0.25">
      <c r="A81" t="s">
        <v>389</v>
      </c>
      <c r="B81" t="s">
        <v>390</v>
      </c>
      <c r="C81" t="s">
        <v>379</v>
      </c>
      <c r="D81" s="1">
        <v>42355</v>
      </c>
      <c r="E81" s="1" t="s">
        <v>434</v>
      </c>
      <c r="F81" s="5" t="str">
        <f>IF(COUNTIF(Table2[[#This Row],[Developers]], "Valve*")&gt;0, "Valve", "Community")</f>
        <v>Community</v>
      </c>
      <c r="G81" s="5">
        <v>11.4163</v>
      </c>
      <c r="H81" t="s">
        <v>6</v>
      </c>
    </row>
    <row r="82" spans="1:8" x14ac:dyDescent="0.25">
      <c r="A82" t="s">
        <v>391</v>
      </c>
      <c r="B82" t="s">
        <v>392</v>
      </c>
      <c r="C82" s="1" t="s">
        <v>379</v>
      </c>
      <c r="D82" s="1">
        <v>41131</v>
      </c>
      <c r="E82" s="1" t="s">
        <v>304</v>
      </c>
      <c r="F82" s="5" t="str">
        <f>IF(COUNTIF(Table2[[#This Row],[Developers]], "Valve*")&gt;0, "Valve", "Community")</f>
        <v>Community</v>
      </c>
      <c r="G82" s="5">
        <v>13.221500000000001</v>
      </c>
      <c r="H82" s="1" t="s">
        <v>8</v>
      </c>
    </row>
    <row r="83" spans="1:8" x14ac:dyDescent="0.25">
      <c r="A83" t="s">
        <v>371</v>
      </c>
      <c r="B83" t="s">
        <v>393</v>
      </c>
      <c r="C83" t="s">
        <v>379</v>
      </c>
      <c r="D83" s="1">
        <v>45267</v>
      </c>
      <c r="E83" s="1" t="s">
        <v>435</v>
      </c>
      <c r="F83" s="6" t="str">
        <f>IF(COUNTIF(Table2[[#This Row],[Developers]], "Valve*")&gt;0, "Valve", "Community")</f>
        <v>Community</v>
      </c>
      <c r="G83" s="6" t="s">
        <v>116</v>
      </c>
      <c r="H83" t="s">
        <v>6</v>
      </c>
    </row>
    <row r="84" spans="1:8" x14ac:dyDescent="0.25">
      <c r="A84" t="s">
        <v>157</v>
      </c>
      <c r="B84" t="s">
        <v>394</v>
      </c>
      <c r="C84" t="s">
        <v>379</v>
      </c>
      <c r="D84" s="1">
        <v>40598</v>
      </c>
      <c r="E84" s="1" t="s">
        <v>304</v>
      </c>
      <c r="F84" s="5" t="str">
        <f>IF(COUNTIF(Table2[[#This Row],[Developers]], "Valve*")&gt;0, "Valve", "Community")</f>
        <v>Community</v>
      </c>
      <c r="G84" s="5">
        <v>12.8446</v>
      </c>
      <c r="H84" t="s">
        <v>8</v>
      </c>
    </row>
    <row r="85" spans="1:8" x14ac:dyDescent="0.25">
      <c r="A85" t="s">
        <v>155</v>
      </c>
      <c r="B85" t="s">
        <v>395</v>
      </c>
      <c r="C85" t="s">
        <v>379</v>
      </c>
      <c r="D85" s="1">
        <v>43748</v>
      </c>
      <c r="E85" s="1" t="s">
        <v>436</v>
      </c>
      <c r="F85" s="5" t="str">
        <f>IF(COUNTIF(Table2[[#This Row],[Developers]], "Valve*")&gt;0, "Valve", "Community")</f>
        <v>Community</v>
      </c>
      <c r="G85" s="5">
        <v>11.4079</v>
      </c>
      <c r="H85" t="s">
        <v>8</v>
      </c>
    </row>
    <row r="86" spans="1:8" x14ac:dyDescent="0.25">
      <c r="A86" t="s">
        <v>396</v>
      </c>
      <c r="B86" t="s">
        <v>397</v>
      </c>
      <c r="C86" t="s">
        <v>379</v>
      </c>
      <c r="D86" s="1">
        <v>43028</v>
      </c>
      <c r="E86" s="1" t="s">
        <v>437</v>
      </c>
      <c r="F86" s="5" t="str">
        <f>IF(COUNTIF(Table2[[#This Row],[Developers]], "Valve*")&gt;0, "Valve", "Community")</f>
        <v>Community</v>
      </c>
      <c r="G86" s="5">
        <v>13.0747</v>
      </c>
      <c r="H86" t="s">
        <v>8</v>
      </c>
    </row>
    <row r="87" spans="1:8" x14ac:dyDescent="0.25">
      <c r="A87" t="s">
        <v>338</v>
      </c>
      <c r="B87" t="s">
        <v>398</v>
      </c>
      <c r="C87" t="s">
        <v>379</v>
      </c>
      <c r="D87" s="1">
        <v>44474</v>
      </c>
      <c r="E87" s="1" t="s">
        <v>438</v>
      </c>
      <c r="F87" s="5" t="str">
        <f>IF(COUNTIF(Table2[[#This Row],[Developers]], "Valve*")&gt;0, "Valve", "Community")</f>
        <v>Community</v>
      </c>
      <c r="G87" s="5">
        <v>19.5763</v>
      </c>
      <c r="H87" t="s">
        <v>8</v>
      </c>
    </row>
    <row r="88" spans="1:8" x14ac:dyDescent="0.25">
      <c r="A88" t="s">
        <v>328</v>
      </c>
      <c r="B88" t="s">
        <v>399</v>
      </c>
      <c r="C88" t="s">
        <v>379</v>
      </c>
      <c r="D88" s="1">
        <v>42664</v>
      </c>
      <c r="E88" s="1" t="s">
        <v>439</v>
      </c>
      <c r="F88" s="5" t="str">
        <f>IF(COUNTIF(Table2[[#This Row],[Developers]], "Valve*")&gt;0, "Valve", "Community")</f>
        <v>Community</v>
      </c>
      <c r="G88" s="5">
        <v>11.328099999999999</v>
      </c>
      <c r="H88" t="s">
        <v>6</v>
      </c>
    </row>
    <row r="89" spans="1:8" x14ac:dyDescent="0.25">
      <c r="A89" t="s">
        <v>163</v>
      </c>
      <c r="B89" t="s">
        <v>400</v>
      </c>
      <c r="C89" s="1" t="s">
        <v>379</v>
      </c>
      <c r="D89" s="1">
        <v>44105</v>
      </c>
      <c r="E89" s="1" t="s">
        <v>440</v>
      </c>
      <c r="F89" s="5" t="str">
        <f>IF(COUNTIF(Table2[[#This Row],[Developers]], "Valve*")&gt;0, "Valve", "Community")</f>
        <v>Community</v>
      </c>
      <c r="G89" s="5">
        <v>10.2323</v>
      </c>
      <c r="H89" s="1" t="s">
        <v>6</v>
      </c>
    </row>
    <row r="90" spans="1:8" x14ac:dyDescent="0.25">
      <c r="A90" t="s">
        <v>401</v>
      </c>
      <c r="B90" t="s">
        <v>606</v>
      </c>
      <c r="C90" t="s">
        <v>379</v>
      </c>
      <c r="D90" s="1">
        <v>44105</v>
      </c>
      <c r="E90" s="1" t="s">
        <v>441</v>
      </c>
      <c r="F90" s="5" t="str">
        <f>IF(COUNTIF(Table2[[#This Row],[Developers]], "Valve*")&gt;0, "Valve", "Community")</f>
        <v>Community</v>
      </c>
      <c r="G90" s="5">
        <v>10.168699999999999</v>
      </c>
      <c r="H90" t="s">
        <v>8</v>
      </c>
    </row>
    <row r="91" spans="1:8" x14ac:dyDescent="0.25">
      <c r="A91" t="s">
        <v>165</v>
      </c>
      <c r="B91" t="s">
        <v>402</v>
      </c>
      <c r="C91" s="1" t="s">
        <v>379</v>
      </c>
      <c r="D91" s="1">
        <v>42305</v>
      </c>
      <c r="E91" s="1" t="s">
        <v>442</v>
      </c>
      <c r="F91" s="5" t="str">
        <f>IF(COUNTIF(Table2[[#This Row],[Developers]], "Valve*")&gt;0, "Valve", "Community")</f>
        <v>Community</v>
      </c>
      <c r="G91" s="5">
        <v>13.1723</v>
      </c>
      <c r="H91" s="1" t="s">
        <v>8</v>
      </c>
    </row>
    <row r="92" spans="1:8" x14ac:dyDescent="0.25">
      <c r="A92" t="s">
        <v>403</v>
      </c>
      <c r="B92" t="s">
        <v>404</v>
      </c>
      <c r="C92" t="s">
        <v>379</v>
      </c>
      <c r="D92" s="1">
        <v>40038</v>
      </c>
      <c r="E92" s="1" t="s">
        <v>271</v>
      </c>
      <c r="F92" s="5" t="str">
        <f>IF(COUNTIF(Table2[[#This Row],[Developers]], "Valve*")&gt;0, "Valve", "Community")</f>
        <v>Valve</v>
      </c>
      <c r="G92" s="5">
        <v>9.7974899999999998</v>
      </c>
      <c r="H92" t="s">
        <v>8</v>
      </c>
    </row>
    <row r="93" spans="1:8" x14ac:dyDescent="0.25">
      <c r="A93" t="s">
        <v>405</v>
      </c>
      <c r="B93" t="s">
        <v>406</v>
      </c>
      <c r="C93" s="1" t="s">
        <v>379</v>
      </c>
      <c r="D93" s="1">
        <v>42283</v>
      </c>
      <c r="E93" s="1" t="s">
        <v>443</v>
      </c>
      <c r="F93" s="5" t="str">
        <f>IF(COUNTIF(Table2[[#This Row],[Developers]], "Valve*")&gt;0, "Valve", "Community")</f>
        <v>Community</v>
      </c>
      <c r="G93" s="5">
        <v>12.773</v>
      </c>
      <c r="H93" s="1" t="s">
        <v>8</v>
      </c>
    </row>
    <row r="94" spans="1:8" x14ac:dyDescent="0.25">
      <c r="A94" t="s">
        <v>407</v>
      </c>
      <c r="B94" t="s">
        <v>408</v>
      </c>
      <c r="C94" t="s">
        <v>379</v>
      </c>
      <c r="D94" s="1">
        <v>45119</v>
      </c>
      <c r="E94" s="1" t="s">
        <v>444</v>
      </c>
      <c r="F94" s="5" t="str">
        <f>IF(COUNTIF(Table2[[#This Row],[Developers]], "Valve*")&gt;0, "Valve", "Community")</f>
        <v>Community</v>
      </c>
      <c r="G94" s="5">
        <v>20.002400000000002</v>
      </c>
      <c r="H94" t="s">
        <v>8</v>
      </c>
    </row>
    <row r="95" spans="1:8" x14ac:dyDescent="0.25">
      <c r="A95" t="s">
        <v>409</v>
      </c>
      <c r="B95" t="s">
        <v>410</v>
      </c>
      <c r="C95" s="1" t="s">
        <v>379</v>
      </c>
      <c r="D95" s="1">
        <v>40038</v>
      </c>
      <c r="E95" s="1" t="s">
        <v>271</v>
      </c>
      <c r="F95" s="5" t="str">
        <f>IF(COUNTIF(Table2[[#This Row],[Developers]], "Valve*")&gt;0, "Valve", "Community")</f>
        <v>Valve</v>
      </c>
      <c r="G95" s="5">
        <v>14.953099999999999</v>
      </c>
      <c r="H95" s="1" t="s">
        <v>8</v>
      </c>
    </row>
    <row r="96" spans="1:8" x14ac:dyDescent="0.25">
      <c r="A96" t="s">
        <v>193</v>
      </c>
      <c r="B96" t="s">
        <v>411</v>
      </c>
      <c r="C96" t="s">
        <v>379</v>
      </c>
      <c r="D96" s="1">
        <v>45119</v>
      </c>
      <c r="E96" s="1" t="s">
        <v>445</v>
      </c>
      <c r="F96" s="5" t="str">
        <f>IF(COUNTIF(Table2[[#This Row],[Developers]], "Valve*")&gt;0, "Valve", "Community")</f>
        <v>Community</v>
      </c>
      <c r="G96" s="5">
        <v>15.1784</v>
      </c>
      <c r="H96" t="s">
        <v>8</v>
      </c>
    </row>
    <row r="97" spans="1:8" x14ac:dyDescent="0.25">
      <c r="A97" t="s">
        <v>339</v>
      </c>
      <c r="B97" t="s">
        <v>412</v>
      </c>
      <c r="C97" s="1" t="s">
        <v>379</v>
      </c>
      <c r="D97" s="1">
        <v>44474</v>
      </c>
      <c r="E97" s="1" t="s">
        <v>446</v>
      </c>
      <c r="F97" s="5" t="str">
        <f>IF(COUNTIF(Table2[[#This Row],[Developers]], "Valve*")&gt;0, "Valve", "Community")</f>
        <v>Community</v>
      </c>
      <c r="G97" s="5">
        <v>11.483599999999999</v>
      </c>
      <c r="H97" s="1" t="s">
        <v>8</v>
      </c>
    </row>
    <row r="98" spans="1:8" x14ac:dyDescent="0.25">
      <c r="A98" t="s">
        <v>333</v>
      </c>
      <c r="B98" t="s">
        <v>413</v>
      </c>
      <c r="C98" t="s">
        <v>379</v>
      </c>
      <c r="D98" s="1">
        <v>43392</v>
      </c>
      <c r="E98" s="1" t="s">
        <v>447</v>
      </c>
      <c r="F98" s="5" t="str">
        <f>IF(COUNTIF(Table2[[#This Row],[Developers]], "Valve*")&gt;0, "Valve", "Community")</f>
        <v>Community</v>
      </c>
      <c r="G98" s="5">
        <v>16.5229</v>
      </c>
      <c r="H98" t="s">
        <v>8</v>
      </c>
    </row>
    <row r="99" spans="1:8" x14ac:dyDescent="0.25">
      <c r="A99" t="s">
        <v>197</v>
      </c>
      <c r="B99" t="s">
        <v>414</v>
      </c>
      <c r="C99" s="1" t="s">
        <v>379</v>
      </c>
      <c r="D99" s="1">
        <v>45208</v>
      </c>
      <c r="E99" s="1" t="s">
        <v>448</v>
      </c>
      <c r="F99" s="5" t="str">
        <f>IF(COUNTIF(Table2[[#This Row],[Developers]], "Valve*")&gt;0, "Valve", "Community")</f>
        <v>Community</v>
      </c>
      <c r="G99" s="5">
        <v>13.3591</v>
      </c>
      <c r="H99" s="1" t="s">
        <v>8</v>
      </c>
    </row>
    <row r="100" spans="1:8" x14ac:dyDescent="0.25">
      <c r="A100" t="s">
        <v>372</v>
      </c>
      <c r="B100" t="s">
        <v>415</v>
      </c>
      <c r="C100" t="s">
        <v>379</v>
      </c>
      <c r="D100" s="1">
        <v>45267</v>
      </c>
      <c r="E100" s="1" t="s">
        <v>449</v>
      </c>
      <c r="F100" s="5" t="str">
        <f>IF(COUNTIF(Table2[[#This Row],[Developers]], "Valve*")&gt;0, "Valve", "Community")</f>
        <v>Community</v>
      </c>
      <c r="G100" s="5">
        <v>9.5167199999999994</v>
      </c>
      <c r="H100" t="s">
        <v>8</v>
      </c>
    </row>
    <row r="101" spans="1:8" x14ac:dyDescent="0.25">
      <c r="A101" t="s">
        <v>343</v>
      </c>
      <c r="B101" t="s">
        <v>416</v>
      </c>
      <c r="C101" s="1" t="s">
        <v>379</v>
      </c>
      <c r="D101" s="1">
        <v>44839</v>
      </c>
      <c r="E101" s="1" t="s">
        <v>450</v>
      </c>
      <c r="F101" s="5" t="str">
        <f>IF(COUNTIF(Table2[[#This Row],[Developers]], "Valve*")&gt;0, "Valve", "Community")</f>
        <v>Community</v>
      </c>
      <c r="G101" s="5">
        <v>14.6465</v>
      </c>
      <c r="H101" s="1" t="s">
        <v>8</v>
      </c>
    </row>
    <row r="102" spans="1:8" x14ac:dyDescent="0.25">
      <c r="A102" t="s">
        <v>204</v>
      </c>
      <c r="B102" t="s">
        <v>417</v>
      </c>
      <c r="C102" t="s">
        <v>379</v>
      </c>
      <c r="D102" s="1">
        <v>42187</v>
      </c>
      <c r="E102" s="1" t="s">
        <v>451</v>
      </c>
      <c r="F102" s="5" t="str">
        <f>IF(COUNTIF(Table2[[#This Row],[Developers]], "Valve*")&gt;0, "Valve", "Community")</f>
        <v>Community</v>
      </c>
      <c r="G102" s="5">
        <v>14.0425</v>
      </c>
      <c r="H102" t="s">
        <v>6</v>
      </c>
    </row>
    <row r="103" spans="1:8" x14ac:dyDescent="0.25">
      <c r="A103" t="s">
        <v>348</v>
      </c>
      <c r="B103" t="s">
        <v>418</v>
      </c>
      <c r="C103" s="1" t="s">
        <v>379</v>
      </c>
      <c r="D103" s="1">
        <v>40038</v>
      </c>
      <c r="E103" s="1" t="s">
        <v>271</v>
      </c>
      <c r="F103" s="5" t="str">
        <f>IF(COUNTIF(Table2[[#This Row],[Developers]], "Valve*")&gt;0, "Valve", "Community")</f>
        <v>Valve</v>
      </c>
      <c r="G103" s="5">
        <v>9.3601899999999993</v>
      </c>
      <c r="H103" s="1" t="s">
        <v>8</v>
      </c>
    </row>
    <row r="104" spans="1:8" x14ac:dyDescent="0.25">
      <c r="A104" t="s">
        <v>128</v>
      </c>
      <c r="B104" t="s">
        <v>419</v>
      </c>
      <c r="C104" t="s">
        <v>420</v>
      </c>
      <c r="D104" s="1">
        <v>41263</v>
      </c>
      <c r="E104" s="1" t="s">
        <v>271</v>
      </c>
      <c r="F104" s="5" t="str">
        <f>IF(COUNTIF(Table2[[#This Row],[Developers]], "Valve*")&gt;0, "Valve", "Community")</f>
        <v>Valve</v>
      </c>
      <c r="G104" s="5">
        <v>16.190300000000001</v>
      </c>
      <c r="H104" t="s">
        <v>8</v>
      </c>
    </row>
    <row r="105" spans="1:8" x14ac:dyDescent="0.25">
      <c r="A105" t="s">
        <v>349</v>
      </c>
      <c r="B105" t="s">
        <v>421</v>
      </c>
      <c r="C105" s="1" t="s">
        <v>420</v>
      </c>
      <c r="D105" s="1">
        <v>41136</v>
      </c>
      <c r="E105" s="1" t="s">
        <v>271</v>
      </c>
      <c r="F105" s="5" t="str">
        <f>IF(COUNTIF(Table2[[#This Row],[Developers]], "Valve*")&gt;0, "Valve", "Community")</f>
        <v>Valve</v>
      </c>
      <c r="G105" s="5">
        <v>13.977499999999999</v>
      </c>
      <c r="H105" s="1" t="s">
        <v>8</v>
      </c>
    </row>
    <row r="106" spans="1:8" x14ac:dyDescent="0.25">
      <c r="A106" t="s">
        <v>422</v>
      </c>
      <c r="B106" t="s">
        <v>423</v>
      </c>
      <c r="C106" t="s">
        <v>420</v>
      </c>
      <c r="D106" s="1">
        <v>41136</v>
      </c>
      <c r="E106" s="1" t="s">
        <v>271</v>
      </c>
      <c r="F106" s="5" t="str">
        <f>IF(COUNTIF(Table2[[#This Row],[Developers]], "Valve*")&gt;0, "Valve", "Community")</f>
        <v>Valve</v>
      </c>
      <c r="G106" s="5">
        <v>13.077500000000001</v>
      </c>
      <c r="H106" t="s">
        <v>8</v>
      </c>
    </row>
    <row r="107" spans="1:8" x14ac:dyDescent="0.25">
      <c r="A107" t="s">
        <v>424</v>
      </c>
      <c r="B107" t="s">
        <v>425</v>
      </c>
      <c r="C107" s="1" t="s">
        <v>420</v>
      </c>
      <c r="D107" s="1">
        <v>41136</v>
      </c>
      <c r="E107" s="1" t="s">
        <v>271</v>
      </c>
      <c r="F107" s="5" t="str">
        <f>IF(COUNTIF(Table2[[#This Row],[Developers]], "Valve*")&gt;0, "Valve", "Community")</f>
        <v>Valve</v>
      </c>
      <c r="G107" s="5" t="s">
        <v>116</v>
      </c>
      <c r="H107" s="1" t="s">
        <v>116</v>
      </c>
    </row>
    <row r="108" spans="1:8" x14ac:dyDescent="0.25">
      <c r="A108" t="s">
        <v>323</v>
      </c>
      <c r="B108" t="s">
        <v>426</v>
      </c>
      <c r="C108" t="s">
        <v>420</v>
      </c>
      <c r="D108" s="1">
        <v>41208</v>
      </c>
      <c r="E108" s="1" t="s">
        <v>271</v>
      </c>
      <c r="F108" s="5" t="str">
        <f>IF(COUNTIF(Table2[[#This Row],[Developers]], "Valve*")&gt;0, "Valve", "Community")</f>
        <v>Valve</v>
      </c>
      <c r="G108" s="5">
        <v>13.8919</v>
      </c>
      <c r="H108" t="s">
        <v>8</v>
      </c>
    </row>
    <row r="109" spans="1:8" x14ac:dyDescent="0.25">
      <c r="A109" t="s">
        <v>159</v>
      </c>
      <c r="B109" t="s">
        <v>427</v>
      </c>
      <c r="C109" s="1" t="s">
        <v>420</v>
      </c>
      <c r="D109" s="1">
        <v>41599</v>
      </c>
      <c r="E109" s="1" t="s">
        <v>271</v>
      </c>
      <c r="F109" s="5" t="str">
        <f>IF(COUNTIF(Table2[[#This Row],[Developers]], "Valve*")&gt;0, "Valve", "Community")</f>
        <v>Valve</v>
      </c>
      <c r="G109" s="5">
        <v>15.4625</v>
      </c>
      <c r="H109" s="1" t="s">
        <v>8</v>
      </c>
    </row>
    <row r="110" spans="1:8" x14ac:dyDescent="0.25">
      <c r="A110" t="s">
        <v>428</v>
      </c>
      <c r="B110" t="s">
        <v>429</v>
      </c>
      <c r="C110" t="s">
        <v>420</v>
      </c>
      <c r="D110" s="1">
        <v>41136</v>
      </c>
      <c r="E110" s="1" t="s">
        <v>271</v>
      </c>
      <c r="F110" s="5" t="str">
        <f>IF(COUNTIF(Table2[[#This Row],[Developers]], "Valve*")&gt;0, "Valve", "Community")</f>
        <v>Valve</v>
      </c>
      <c r="G110" s="5">
        <v>11.860200000000001</v>
      </c>
      <c r="H110" t="s">
        <v>8</v>
      </c>
    </row>
    <row r="111" spans="1:8" x14ac:dyDescent="0.25">
      <c r="A111" t="s">
        <v>183</v>
      </c>
      <c r="B111" t="s">
        <v>430</v>
      </c>
      <c r="C111" s="1" t="s">
        <v>420</v>
      </c>
      <c r="D111" s="1">
        <v>41599</v>
      </c>
      <c r="E111" s="1" t="s">
        <v>271</v>
      </c>
      <c r="F111" s="5" t="str">
        <f>IF(COUNTIF(Table2[[#This Row],[Developers]], "Valve*")&gt;0, "Valve", "Community")</f>
        <v>Valve</v>
      </c>
      <c r="G111" s="5">
        <v>15.6031</v>
      </c>
      <c r="H111" s="1" t="s">
        <v>8</v>
      </c>
    </row>
    <row r="112" spans="1:8" x14ac:dyDescent="0.25">
      <c r="A112" t="s">
        <v>452</v>
      </c>
      <c r="B112" t="s">
        <v>453</v>
      </c>
      <c r="C112" t="s">
        <v>454</v>
      </c>
      <c r="D112" s="1">
        <v>41995</v>
      </c>
      <c r="E112" s="1" t="s">
        <v>271</v>
      </c>
      <c r="F112" s="5" t="str">
        <f>IF(COUNTIF(Table2[[#This Row],[Developers]], "Valve*")&gt;0, "Valve", "Community")</f>
        <v>Valve</v>
      </c>
      <c r="G112" s="5">
        <v>18.476299999999998</v>
      </c>
      <c r="H112" t="s">
        <v>8</v>
      </c>
    </row>
    <row r="113" spans="1:8" x14ac:dyDescent="0.25">
      <c r="A113" t="s">
        <v>455</v>
      </c>
      <c r="B113" t="s">
        <v>456</v>
      </c>
      <c r="C113" s="1" t="s">
        <v>454</v>
      </c>
      <c r="D113" s="1">
        <v>41995</v>
      </c>
      <c r="E113" s="1" t="s">
        <v>271</v>
      </c>
      <c r="F113" s="5" t="str">
        <f>IF(COUNTIF(Table2[[#This Row],[Developers]], "Valve*")&gt;0, "Valve", "Community")</f>
        <v>Valve</v>
      </c>
      <c r="G113" s="5">
        <v>25.919499999999999</v>
      </c>
      <c r="H113" s="1" t="s">
        <v>8</v>
      </c>
    </row>
    <row r="114" spans="1:8" x14ac:dyDescent="0.25">
      <c r="A114" t="s">
        <v>457</v>
      </c>
      <c r="B114" t="s">
        <v>458</v>
      </c>
      <c r="C114" t="s">
        <v>454</v>
      </c>
      <c r="D114" s="1">
        <v>42305</v>
      </c>
      <c r="E114" s="1" t="s">
        <v>271</v>
      </c>
      <c r="F114" s="5" t="str">
        <f>IF(COUNTIF(Table2[[#This Row],[Developers]], "Valve*")&gt;0, "Valve", "Community")</f>
        <v>Valve</v>
      </c>
      <c r="G114" s="5" t="s">
        <v>116</v>
      </c>
      <c r="H114" t="s">
        <v>6</v>
      </c>
    </row>
    <row r="115" spans="1:8" x14ac:dyDescent="0.25">
      <c r="A115" t="s">
        <v>459</v>
      </c>
      <c r="B115" t="s">
        <v>460</v>
      </c>
      <c r="C115" s="1" t="s">
        <v>454</v>
      </c>
      <c r="D115" s="1">
        <v>42075</v>
      </c>
      <c r="E115" s="1" t="s">
        <v>271</v>
      </c>
      <c r="F115" s="5" t="str">
        <f>IF(COUNTIF(Table2[[#This Row],[Developers]], "Valve*")&gt;0, "Valve", "Community")</f>
        <v>Valve</v>
      </c>
      <c r="G115" s="5">
        <v>21.901399999999999</v>
      </c>
      <c r="H115" s="1" t="s">
        <v>8</v>
      </c>
    </row>
    <row r="116" spans="1:8" x14ac:dyDescent="0.25">
      <c r="A116" t="s">
        <v>461</v>
      </c>
      <c r="B116" t="s">
        <v>462</v>
      </c>
      <c r="C116" t="s">
        <v>116</v>
      </c>
      <c r="D116" s="1">
        <v>40529</v>
      </c>
      <c r="E116" s="1" t="s">
        <v>271</v>
      </c>
      <c r="F116" s="5" t="str">
        <f>IF(COUNTIF(Table2[[#This Row],[Developers]], "Valve*")&gt;0, "Valve", "Community")</f>
        <v>Valve</v>
      </c>
      <c r="G116" s="5">
        <v>2.23</v>
      </c>
      <c r="H116" t="s">
        <v>6</v>
      </c>
    </row>
    <row r="117" spans="1:8" x14ac:dyDescent="0.25">
      <c r="A117" t="s">
        <v>463</v>
      </c>
      <c r="B117" t="s">
        <v>464</v>
      </c>
      <c r="C117" s="1" t="s">
        <v>465</v>
      </c>
      <c r="D117" s="1">
        <v>42234</v>
      </c>
      <c r="E117" s="1" t="s">
        <v>469</v>
      </c>
      <c r="F117" s="5" t="str">
        <f>IF(COUNTIF(Table2[[#This Row],[Developers]], "Valve*")&gt;0, "Valve", "Community")</f>
        <v>Valve</v>
      </c>
      <c r="G117" s="5">
        <v>30.5456</v>
      </c>
      <c r="H117" s="1" t="s">
        <v>6</v>
      </c>
    </row>
    <row r="118" spans="1:8" x14ac:dyDescent="0.25">
      <c r="A118" t="s">
        <v>466</v>
      </c>
      <c r="B118" t="s">
        <v>467</v>
      </c>
      <c r="C118" t="s">
        <v>465</v>
      </c>
      <c r="D118" s="1">
        <v>42558</v>
      </c>
      <c r="E118" s="1" t="s">
        <v>469</v>
      </c>
      <c r="F118" s="5" t="str">
        <f>IF(COUNTIF(Table2[[#This Row],[Developers]], "Valve*")&gt;0, "Valve", "Community")</f>
        <v>Valve</v>
      </c>
      <c r="G118" s="5">
        <v>29.599499999999999</v>
      </c>
      <c r="H118" t="s">
        <v>6</v>
      </c>
    </row>
    <row r="119" spans="1:8" x14ac:dyDescent="0.25">
      <c r="A119" t="s">
        <v>212</v>
      </c>
      <c r="B119" t="s">
        <v>468</v>
      </c>
      <c r="C119" s="1" t="s">
        <v>465</v>
      </c>
      <c r="D119" s="1">
        <v>42333</v>
      </c>
      <c r="E119" s="1" t="s">
        <v>469</v>
      </c>
      <c r="F119" s="5" t="str">
        <f>IF(COUNTIF(Table2[[#This Row],[Developers]], "Valve*")&gt;0, "Valve", "Community")</f>
        <v>Valve</v>
      </c>
      <c r="G119" s="5">
        <v>23.959399999999999</v>
      </c>
      <c r="H119" s="1" t="s">
        <v>6</v>
      </c>
    </row>
    <row r="120" spans="1:8" x14ac:dyDescent="0.25">
      <c r="A120" t="s">
        <v>357</v>
      </c>
      <c r="B120" t="s">
        <v>470</v>
      </c>
      <c r="C120" t="s">
        <v>471</v>
      </c>
      <c r="D120" s="1">
        <v>39679</v>
      </c>
      <c r="E120" s="1" t="s">
        <v>271</v>
      </c>
      <c r="F120" s="5" t="str">
        <f>IF(COUNTIF(Table2[[#This Row],[Developers]], "Valve*")&gt;0, "Valve", "Community")</f>
        <v>Valve</v>
      </c>
      <c r="G120" s="5">
        <v>19.574400000000001</v>
      </c>
      <c r="H120" t="s">
        <v>8</v>
      </c>
    </row>
    <row r="121" spans="1:8" x14ac:dyDescent="0.25">
      <c r="A121" t="s">
        <v>472</v>
      </c>
      <c r="B121" t="s">
        <v>473</v>
      </c>
      <c r="C121" s="1" t="s">
        <v>471</v>
      </c>
      <c r="D121" s="1">
        <v>40717</v>
      </c>
      <c r="E121" s="1" t="s">
        <v>271</v>
      </c>
      <c r="F121" s="5" t="str">
        <f>IF(COUNTIF(Table2[[#This Row],[Developers]], "Valve*")&gt;0, "Valve", "Community")</f>
        <v>Valve</v>
      </c>
      <c r="G121" s="5">
        <v>14.8622</v>
      </c>
      <c r="H121" s="1" t="s">
        <v>8</v>
      </c>
    </row>
    <row r="122" spans="1:8" x14ac:dyDescent="0.25">
      <c r="A122" t="s">
        <v>130</v>
      </c>
      <c r="B122" t="s">
        <v>474</v>
      </c>
      <c r="C122" t="s">
        <v>471</v>
      </c>
      <c r="D122" s="1">
        <v>44105</v>
      </c>
      <c r="E122" s="1" t="s">
        <v>514</v>
      </c>
      <c r="F122" s="5" t="str">
        <f>IF(COUNTIF(Table2[[#This Row],[Developers]], "Valve*")&gt;0, "Valve", "Community")</f>
        <v>Community</v>
      </c>
      <c r="G122" s="5">
        <v>18.965900000000001</v>
      </c>
      <c r="H122" t="s">
        <v>8</v>
      </c>
    </row>
    <row r="123" spans="1:8" x14ac:dyDescent="0.25">
      <c r="A123" t="s">
        <v>475</v>
      </c>
      <c r="B123" t="s">
        <v>476</v>
      </c>
      <c r="C123" s="1" t="s">
        <v>471</v>
      </c>
      <c r="D123" s="1">
        <v>42187</v>
      </c>
      <c r="E123" s="1" t="s">
        <v>515</v>
      </c>
      <c r="F123" s="5" t="str">
        <f>IF(COUNTIF(Table2[[#This Row],[Developers]], "Valve*")&gt;0, "Valve", "Community")</f>
        <v>Community</v>
      </c>
      <c r="G123" s="5">
        <v>24.220500000000001</v>
      </c>
      <c r="H123" s="1" t="s">
        <v>6</v>
      </c>
    </row>
    <row r="124" spans="1:8" x14ac:dyDescent="0.25">
      <c r="A124" t="s">
        <v>477</v>
      </c>
      <c r="B124" t="s">
        <v>478</v>
      </c>
      <c r="C124" t="s">
        <v>471</v>
      </c>
      <c r="D124" s="1">
        <v>44532</v>
      </c>
      <c r="E124" s="1" t="s">
        <v>516</v>
      </c>
      <c r="F124" s="5" t="str">
        <f>IF(COUNTIF(Table2[[#This Row],[Developers]], "Valve*")&gt;0, "Valve", "Community")</f>
        <v>Community</v>
      </c>
      <c r="G124" s="5">
        <v>28.9162</v>
      </c>
      <c r="H124" t="s">
        <v>8</v>
      </c>
    </row>
    <row r="125" spans="1:8" x14ac:dyDescent="0.25">
      <c r="A125" t="s">
        <v>479</v>
      </c>
      <c r="B125" t="s">
        <v>480</v>
      </c>
      <c r="C125" s="1" t="s">
        <v>471</v>
      </c>
      <c r="D125" s="1">
        <v>41828</v>
      </c>
      <c r="E125" s="1" t="s">
        <v>271</v>
      </c>
      <c r="F125" s="5" t="str">
        <f>IF(COUNTIF(Table2[[#This Row],[Developers]], "Valve*")&gt;0, "Valve", "Community")</f>
        <v>Valve</v>
      </c>
      <c r="G125" s="5">
        <v>11.5113</v>
      </c>
      <c r="H125" s="1" t="s">
        <v>6</v>
      </c>
    </row>
    <row r="126" spans="1:8" x14ac:dyDescent="0.25">
      <c r="A126" t="s">
        <v>481</v>
      </c>
      <c r="B126" t="s">
        <v>482</v>
      </c>
      <c r="C126" t="s">
        <v>471</v>
      </c>
      <c r="D126" s="1">
        <v>45267</v>
      </c>
      <c r="E126" s="1" t="s">
        <v>517</v>
      </c>
      <c r="F126" s="5" t="str">
        <f>IF(COUNTIF(Table2[[#This Row],[Developers]], "Valve*")&gt;0, "Valve", "Community")</f>
        <v>Community</v>
      </c>
      <c r="G126" s="5">
        <v>17.6678</v>
      </c>
      <c r="H126" t="s">
        <v>8</v>
      </c>
    </row>
    <row r="127" spans="1:8" x14ac:dyDescent="0.25">
      <c r="A127" t="s">
        <v>132</v>
      </c>
      <c r="B127" t="s">
        <v>483</v>
      </c>
      <c r="C127" s="1" t="s">
        <v>471</v>
      </c>
      <c r="D127" s="1">
        <v>45119</v>
      </c>
      <c r="E127" s="1" t="s">
        <v>518</v>
      </c>
      <c r="F127" s="5" t="str">
        <f>IF(COUNTIF(Table2[[#This Row],[Developers]], "Valve*")&gt;0, "Valve", "Community")</f>
        <v>Community</v>
      </c>
      <c r="G127" s="5">
        <v>18.674499999999998</v>
      </c>
      <c r="H127" s="1" t="s">
        <v>8</v>
      </c>
    </row>
    <row r="128" spans="1:8" x14ac:dyDescent="0.25">
      <c r="A128" t="s">
        <v>367</v>
      </c>
      <c r="B128" t="s">
        <v>484</v>
      </c>
      <c r="C128" t="s">
        <v>471</v>
      </c>
      <c r="D128" s="1">
        <v>44532</v>
      </c>
      <c r="E128" s="1" t="s">
        <v>519</v>
      </c>
      <c r="F128" s="5" t="str">
        <f>IF(COUNTIF(Table2[[#This Row],[Developers]], "Valve*")&gt;0, "Valve", "Community")</f>
        <v>Community</v>
      </c>
      <c r="G128" s="5">
        <v>16.4557</v>
      </c>
      <c r="H128" t="s">
        <v>8</v>
      </c>
    </row>
    <row r="129" spans="1:8" x14ac:dyDescent="0.25">
      <c r="A129" t="s">
        <v>176</v>
      </c>
      <c r="B129" t="s">
        <v>485</v>
      </c>
      <c r="C129" s="1" t="s">
        <v>471</v>
      </c>
      <c r="D129" s="1">
        <v>44532</v>
      </c>
      <c r="E129" s="1" t="s">
        <v>520</v>
      </c>
      <c r="F129" s="5" t="str">
        <f>IF(COUNTIF(Table2[[#This Row],[Developers]], "Valve*")&gt;0, "Valve", "Community")</f>
        <v>Community</v>
      </c>
      <c r="G129" s="5">
        <v>17.8339</v>
      </c>
      <c r="H129" s="1" t="s">
        <v>8</v>
      </c>
    </row>
    <row r="130" spans="1:8" x14ac:dyDescent="0.25">
      <c r="A130" t="s">
        <v>134</v>
      </c>
      <c r="B130" t="s">
        <v>486</v>
      </c>
      <c r="C130" t="s">
        <v>471</v>
      </c>
      <c r="D130" s="1">
        <v>45208</v>
      </c>
      <c r="E130" s="1" t="s">
        <v>521</v>
      </c>
      <c r="F130" s="5" t="str">
        <f>IF(COUNTIF(Table2[[#This Row],[Developers]], "Valve*")&gt;0, "Valve", "Community")</f>
        <v>Community</v>
      </c>
      <c r="G130" s="5">
        <v>23.724</v>
      </c>
      <c r="H130" t="s">
        <v>8</v>
      </c>
    </row>
    <row r="131" spans="1:8" x14ac:dyDescent="0.25">
      <c r="A131" t="s">
        <v>487</v>
      </c>
      <c r="B131" t="s">
        <v>488</v>
      </c>
      <c r="C131" s="1" t="s">
        <v>471</v>
      </c>
      <c r="D131" s="1">
        <v>45267</v>
      </c>
      <c r="E131" s="1" t="s">
        <v>522</v>
      </c>
      <c r="F131" s="5" t="str">
        <f>IF(COUNTIF(Table2[[#This Row],[Developers]], "Valve*")&gt;0, "Valve", "Community")</f>
        <v>Community</v>
      </c>
      <c r="G131" s="5">
        <v>15.5282</v>
      </c>
      <c r="H131" s="1" t="s">
        <v>8</v>
      </c>
    </row>
    <row r="132" spans="1:8" x14ac:dyDescent="0.25">
      <c r="A132" t="s">
        <v>489</v>
      </c>
      <c r="B132" t="s">
        <v>490</v>
      </c>
      <c r="C132" t="s">
        <v>471</v>
      </c>
      <c r="D132" s="1">
        <v>43028</v>
      </c>
      <c r="E132" s="1" t="s">
        <v>523</v>
      </c>
      <c r="F132" s="5" t="str">
        <f>IF(COUNTIF(Table2[[#This Row],[Developers]], "Valve*")&gt;0, "Valve", "Community")</f>
        <v>Community</v>
      </c>
      <c r="G132" s="5">
        <v>41.049700000000001</v>
      </c>
      <c r="H132" t="s">
        <v>8</v>
      </c>
    </row>
    <row r="133" spans="1:8" x14ac:dyDescent="0.25">
      <c r="A133" t="s">
        <v>327</v>
      </c>
      <c r="B133" t="s">
        <v>607</v>
      </c>
      <c r="C133" s="1" t="s">
        <v>471</v>
      </c>
      <c r="D133" s="1">
        <v>42664</v>
      </c>
      <c r="E133" s="1" t="s">
        <v>524</v>
      </c>
      <c r="F133" s="5" t="str">
        <f>IF(COUNTIF(Table2[[#This Row],[Developers]], "Valve*")&gt;0, "Valve", "Community")</f>
        <v>Community</v>
      </c>
      <c r="G133" s="5">
        <v>19.133500000000002</v>
      </c>
      <c r="H133" s="1" t="s">
        <v>8</v>
      </c>
    </row>
    <row r="134" spans="1:8" x14ac:dyDescent="0.25">
      <c r="A134" t="s">
        <v>149</v>
      </c>
      <c r="B134" t="s">
        <v>608</v>
      </c>
      <c r="C134" t="s">
        <v>471</v>
      </c>
      <c r="D134" s="1">
        <v>40598</v>
      </c>
      <c r="E134" s="1" t="s">
        <v>525</v>
      </c>
      <c r="F134" s="5" t="str">
        <f>IF(COUNTIF(Table2[[#This Row],[Developers]], "Valve*")&gt;0, "Valve", "Community")</f>
        <v>Community</v>
      </c>
      <c r="G134" s="5">
        <v>19.627500000000001</v>
      </c>
      <c r="H134" t="s">
        <v>6</v>
      </c>
    </row>
    <row r="135" spans="1:8" x14ac:dyDescent="0.25">
      <c r="A135" t="s">
        <v>369</v>
      </c>
      <c r="B135" t="s">
        <v>491</v>
      </c>
      <c r="C135" s="1" t="s">
        <v>471</v>
      </c>
      <c r="D135" s="1">
        <v>44900</v>
      </c>
      <c r="E135" s="1" t="s">
        <v>526</v>
      </c>
      <c r="F135" s="5" t="str">
        <f>IF(COUNTIF(Table2[[#This Row],[Developers]], "Valve*")&gt;0, "Valve", "Community")</f>
        <v>Community</v>
      </c>
      <c r="G135" s="5">
        <v>19.4176</v>
      </c>
      <c r="H135" s="1" t="s">
        <v>8</v>
      </c>
    </row>
    <row r="136" spans="1:8" x14ac:dyDescent="0.25">
      <c r="A136" t="s">
        <v>492</v>
      </c>
      <c r="B136" t="s">
        <v>493</v>
      </c>
      <c r="C136" t="s">
        <v>471</v>
      </c>
      <c r="D136" s="1">
        <v>39567</v>
      </c>
      <c r="E136" s="1" t="s">
        <v>271</v>
      </c>
      <c r="F136" s="5" t="str">
        <f>IF(COUNTIF(Table2[[#This Row],[Developers]], "Valve*")&gt;0, "Valve", "Community")</f>
        <v>Valve</v>
      </c>
      <c r="G136" s="5">
        <v>25.176100000000002</v>
      </c>
      <c r="H136" t="s">
        <v>8</v>
      </c>
    </row>
    <row r="137" spans="1:8" x14ac:dyDescent="0.25">
      <c r="A137" t="s">
        <v>335</v>
      </c>
      <c r="B137" t="s">
        <v>494</v>
      </c>
      <c r="C137" s="1" t="s">
        <v>471</v>
      </c>
      <c r="D137" s="1">
        <v>44105</v>
      </c>
      <c r="E137" s="1" t="s">
        <v>527</v>
      </c>
      <c r="F137" s="5" t="str">
        <f>IF(COUNTIF(Table2[[#This Row],[Developers]], "Valve*")&gt;0, "Valve", "Community")</f>
        <v>Community</v>
      </c>
      <c r="G137" s="5">
        <v>24.087800000000001</v>
      </c>
      <c r="H137" s="1" t="s">
        <v>8</v>
      </c>
    </row>
    <row r="138" spans="1:8" x14ac:dyDescent="0.25">
      <c r="A138" t="s">
        <v>495</v>
      </c>
      <c r="B138" t="s">
        <v>496</v>
      </c>
      <c r="C138" t="s">
        <v>471</v>
      </c>
      <c r="D138" s="1">
        <v>39954</v>
      </c>
      <c r="E138" s="1" t="s">
        <v>528</v>
      </c>
      <c r="F138" s="5" t="str">
        <f>IF(COUNTIF(Table2[[#This Row],[Developers]], "Valve*")&gt;0, "Valve", "Community")</f>
        <v>Community</v>
      </c>
      <c r="G138" s="5">
        <v>21.659600000000001</v>
      </c>
      <c r="H138" t="s">
        <v>8</v>
      </c>
    </row>
    <row r="139" spans="1:8" x14ac:dyDescent="0.25">
      <c r="A139" t="s">
        <v>326</v>
      </c>
      <c r="B139" t="s">
        <v>497</v>
      </c>
      <c r="C139" s="1" t="s">
        <v>471</v>
      </c>
      <c r="D139" s="1">
        <v>42305</v>
      </c>
      <c r="E139" s="1" t="s">
        <v>524</v>
      </c>
      <c r="F139" s="5" t="str">
        <f>IF(COUNTIF(Table2[[#This Row],[Developers]], "Valve*")&gt;0, "Valve", "Community")</f>
        <v>Community</v>
      </c>
      <c r="G139" s="5">
        <v>16.415099999999999</v>
      </c>
      <c r="H139" s="1" t="s">
        <v>8</v>
      </c>
    </row>
    <row r="140" spans="1:8" x14ac:dyDescent="0.25">
      <c r="A140" t="s">
        <v>171</v>
      </c>
      <c r="B140" t="s">
        <v>498</v>
      </c>
      <c r="C140" t="s">
        <v>471</v>
      </c>
      <c r="D140" s="1">
        <v>45119</v>
      </c>
      <c r="E140" s="1" t="s">
        <v>529</v>
      </c>
      <c r="F140" s="5" t="str">
        <f>IF(COUNTIF(Table2[[#This Row],[Developers]], "Valve*")&gt;0, "Valve", "Community")</f>
        <v>Community</v>
      </c>
      <c r="G140" s="5">
        <v>29.911200000000001</v>
      </c>
      <c r="H140" t="s">
        <v>8</v>
      </c>
    </row>
    <row r="141" spans="1:8" x14ac:dyDescent="0.25">
      <c r="A141" t="s">
        <v>173</v>
      </c>
      <c r="B141" t="s">
        <v>499</v>
      </c>
      <c r="C141" s="1" t="s">
        <v>471</v>
      </c>
      <c r="D141" s="1">
        <v>44168</v>
      </c>
      <c r="E141" s="1" t="s">
        <v>530</v>
      </c>
      <c r="F141" s="5" t="str">
        <f>IF(COUNTIF(Table2[[#This Row],[Developers]], "Valve*")&gt;0, "Valve", "Community")</f>
        <v>Community</v>
      </c>
      <c r="G141" s="5">
        <v>27.750699999999998</v>
      </c>
      <c r="H141" s="1" t="s">
        <v>8</v>
      </c>
    </row>
    <row r="142" spans="1:8" x14ac:dyDescent="0.25">
      <c r="A142" t="s">
        <v>334</v>
      </c>
      <c r="B142" t="s">
        <v>500</v>
      </c>
      <c r="C142" t="s">
        <v>471</v>
      </c>
      <c r="D142" s="1">
        <v>43748</v>
      </c>
      <c r="E142" s="1" t="s">
        <v>531</v>
      </c>
      <c r="F142" s="5" t="str">
        <f>IF(COUNTIF(Table2[[#This Row],[Developers]], "Valve*")&gt;0, "Valve", "Community")</f>
        <v>Community</v>
      </c>
      <c r="G142" s="5">
        <v>16.125599999999999</v>
      </c>
      <c r="H142" t="s">
        <v>8</v>
      </c>
    </row>
    <row r="143" spans="1:8" x14ac:dyDescent="0.25">
      <c r="A143" t="s">
        <v>331</v>
      </c>
      <c r="B143" t="s">
        <v>501</v>
      </c>
      <c r="C143" s="1" t="s">
        <v>471</v>
      </c>
      <c r="D143" s="1">
        <v>43392</v>
      </c>
      <c r="E143" s="1" t="s">
        <v>532</v>
      </c>
      <c r="F143" s="5" t="str">
        <f>IF(COUNTIF(Table2[[#This Row],[Developers]], "Valve*")&gt;0, "Valve", "Community")</f>
        <v>Community</v>
      </c>
      <c r="G143" s="5">
        <v>11.7052</v>
      </c>
      <c r="H143" s="1" t="s">
        <v>8</v>
      </c>
    </row>
    <row r="144" spans="1:8" x14ac:dyDescent="0.25">
      <c r="A144" t="s">
        <v>185</v>
      </c>
      <c r="B144" t="s">
        <v>502</v>
      </c>
      <c r="C144" t="s">
        <v>471</v>
      </c>
      <c r="D144" s="1">
        <v>44900</v>
      </c>
      <c r="E144" s="1" t="s">
        <v>533</v>
      </c>
      <c r="F144" s="5" t="str">
        <f>IF(COUNTIF(Table2[[#This Row],[Developers]], "Valve*")&gt;0, "Valve", "Community")</f>
        <v>Community</v>
      </c>
      <c r="G144" s="5">
        <v>18.645600000000002</v>
      </c>
      <c r="H144" t="s">
        <v>8</v>
      </c>
    </row>
    <row r="145" spans="1:8" x14ac:dyDescent="0.25">
      <c r="A145" t="s">
        <v>342</v>
      </c>
      <c r="B145" t="s">
        <v>503</v>
      </c>
      <c r="C145" s="1" t="s">
        <v>471</v>
      </c>
      <c r="D145" s="1">
        <v>44839</v>
      </c>
      <c r="E145" s="1" t="s">
        <v>534</v>
      </c>
      <c r="F145" s="5" t="str">
        <f>IF(COUNTIF(Table2[[#This Row],[Developers]], "Valve*")&gt;0, "Valve", "Community")</f>
        <v>Community</v>
      </c>
      <c r="G145" s="5">
        <v>19.467500000000001</v>
      </c>
      <c r="H145" s="1" t="s">
        <v>8</v>
      </c>
    </row>
    <row r="146" spans="1:8" x14ac:dyDescent="0.25">
      <c r="A146" t="s">
        <v>200</v>
      </c>
      <c r="B146" t="s">
        <v>504</v>
      </c>
      <c r="C146" t="s">
        <v>471</v>
      </c>
      <c r="D146" s="1">
        <v>42355</v>
      </c>
      <c r="E146" s="1" t="s">
        <v>535</v>
      </c>
      <c r="F146" s="5" t="str">
        <f>IF(COUNTIF(Table2[[#This Row],[Developers]], "Valve*")&gt;0, "Valve", "Community")</f>
        <v>Community</v>
      </c>
      <c r="G146" s="5" t="s">
        <v>116</v>
      </c>
      <c r="H146" t="s">
        <v>6</v>
      </c>
    </row>
    <row r="147" spans="1:8" x14ac:dyDescent="0.25">
      <c r="A147" t="s">
        <v>202</v>
      </c>
      <c r="B147" t="s">
        <v>505</v>
      </c>
      <c r="C147" s="1" t="s">
        <v>471</v>
      </c>
      <c r="D147" s="1">
        <v>45208</v>
      </c>
      <c r="E147" s="1" t="s">
        <v>536</v>
      </c>
      <c r="F147" s="5" t="str">
        <f>IF(COUNTIF(Table2[[#This Row],[Developers]], "Valve*")&gt;0, "Valve", "Community")</f>
        <v>Community</v>
      </c>
      <c r="G147" s="5">
        <v>27.241499999999998</v>
      </c>
      <c r="H147" s="1" t="s">
        <v>8</v>
      </c>
    </row>
    <row r="148" spans="1:8" x14ac:dyDescent="0.25">
      <c r="A148" t="s">
        <v>208</v>
      </c>
      <c r="B148" t="s">
        <v>506</v>
      </c>
      <c r="C148" t="s">
        <v>471</v>
      </c>
      <c r="D148" s="1">
        <v>42558</v>
      </c>
      <c r="E148" s="1" t="s">
        <v>537</v>
      </c>
      <c r="F148" s="5" t="str">
        <f>IF(COUNTIF(Table2[[#This Row],[Developers]], "Valve*")&gt;0, "Valve", "Community")</f>
        <v>Community</v>
      </c>
      <c r="G148" s="5">
        <v>27.964700000000001</v>
      </c>
      <c r="H148" t="s">
        <v>8</v>
      </c>
    </row>
    <row r="149" spans="1:8" x14ac:dyDescent="0.25">
      <c r="A149" t="s">
        <v>340</v>
      </c>
      <c r="B149" t="s">
        <v>507</v>
      </c>
      <c r="C149" s="1" t="s">
        <v>471</v>
      </c>
      <c r="D149" s="1">
        <v>44474</v>
      </c>
      <c r="E149" s="1" t="s">
        <v>524</v>
      </c>
      <c r="F149" s="5" t="str">
        <f>IF(COUNTIF(Table2[[#This Row],[Developers]], "Valve*")&gt;0, "Valve", "Community")</f>
        <v>Community</v>
      </c>
      <c r="G149" s="5">
        <v>16.535</v>
      </c>
      <c r="H149" s="1" t="s">
        <v>8</v>
      </c>
    </row>
    <row r="150" spans="1:8" x14ac:dyDescent="0.25">
      <c r="A150" t="s">
        <v>508</v>
      </c>
      <c r="B150" t="s">
        <v>509</v>
      </c>
      <c r="C150" t="s">
        <v>471</v>
      </c>
      <c r="D150" s="1">
        <v>40367</v>
      </c>
      <c r="E150" s="1" t="s">
        <v>271</v>
      </c>
      <c r="F150" s="5" t="str">
        <f>IF(COUNTIF(Table2[[#This Row],[Developers]], "Valve*")&gt;0, "Valve", "Community")</f>
        <v>Valve</v>
      </c>
      <c r="G150" s="5">
        <v>38.439799999999998</v>
      </c>
      <c r="H150" t="s">
        <v>8</v>
      </c>
    </row>
    <row r="151" spans="1:8" x14ac:dyDescent="0.25">
      <c r="A151" t="s">
        <v>358</v>
      </c>
      <c r="B151" t="s">
        <v>510</v>
      </c>
      <c r="C151" s="1" t="s">
        <v>471</v>
      </c>
      <c r="D151" s="1">
        <v>40367</v>
      </c>
      <c r="E151" s="1" t="s">
        <v>271</v>
      </c>
      <c r="F151" s="5" t="str">
        <f>IF(COUNTIF(Table2[[#This Row],[Developers]], "Valve*")&gt;0, "Valve", "Community")</f>
        <v>Valve</v>
      </c>
      <c r="G151" s="5">
        <v>19.390899999999998</v>
      </c>
      <c r="H151" s="1" t="s">
        <v>8</v>
      </c>
    </row>
    <row r="152" spans="1:8" x14ac:dyDescent="0.25">
      <c r="A152" t="s">
        <v>216</v>
      </c>
      <c r="B152" t="s">
        <v>511</v>
      </c>
      <c r="C152" t="s">
        <v>471</v>
      </c>
      <c r="D152" s="1">
        <v>45119</v>
      </c>
      <c r="E152" s="1" t="s">
        <v>538</v>
      </c>
      <c r="F152" s="5" t="str">
        <f>IF(COUNTIF(Table2[[#This Row],[Developers]], "Valve*")&gt;0, "Valve", "Community")</f>
        <v>Community</v>
      </c>
      <c r="G152" s="5">
        <v>28.892700000000001</v>
      </c>
      <c r="H152" t="s">
        <v>8</v>
      </c>
    </row>
    <row r="153" spans="1:8" x14ac:dyDescent="0.25">
      <c r="A153" t="s">
        <v>512</v>
      </c>
      <c r="B153" t="s">
        <v>513</v>
      </c>
      <c r="C153" s="1" t="s">
        <v>471</v>
      </c>
      <c r="D153" s="1">
        <v>44168</v>
      </c>
      <c r="E153" s="1" t="s">
        <v>539</v>
      </c>
      <c r="F153" s="5" t="str">
        <f>IF(COUNTIF(Table2[[#This Row],[Developers]], "Valve*")&gt;0, "Valve", "Community")</f>
        <v>Community</v>
      </c>
      <c r="G153" s="5">
        <v>22.034099999999999</v>
      </c>
      <c r="H153" s="1" t="s">
        <v>8</v>
      </c>
    </row>
    <row r="154" spans="1:8" x14ac:dyDescent="0.25">
      <c r="A154" t="s">
        <v>126</v>
      </c>
      <c r="B154" t="s">
        <v>540</v>
      </c>
      <c r="C154" t="s">
        <v>541</v>
      </c>
      <c r="D154" s="1">
        <v>43028</v>
      </c>
      <c r="E154" s="1" t="s">
        <v>548</v>
      </c>
      <c r="F154" s="5" t="str">
        <f>IF(COUNTIF(Table2[[#This Row],[Developers]], "Valve*")&gt;0, "Valve", "Community")</f>
        <v>Community</v>
      </c>
      <c r="G154" s="5">
        <v>15.022</v>
      </c>
      <c r="H154" t="s">
        <v>8</v>
      </c>
    </row>
    <row r="155" spans="1:8" x14ac:dyDescent="0.25">
      <c r="A155" t="s">
        <v>361</v>
      </c>
      <c r="B155" t="s">
        <v>542</v>
      </c>
      <c r="C155" s="1" t="s">
        <v>541</v>
      </c>
      <c r="D155" s="1">
        <v>45267</v>
      </c>
      <c r="E155" s="1" t="s">
        <v>549</v>
      </c>
      <c r="F155" s="5" t="str">
        <f>IF(COUNTIF(Table2[[#This Row],[Developers]], "Valve*")&gt;0, "Valve", "Community")</f>
        <v>Community</v>
      </c>
      <c r="G155" s="5">
        <v>12.4457</v>
      </c>
      <c r="H155" s="1" t="s">
        <v>6</v>
      </c>
    </row>
    <row r="156" spans="1:8" x14ac:dyDescent="0.25">
      <c r="A156" t="s">
        <v>341</v>
      </c>
      <c r="B156" t="s">
        <v>543</v>
      </c>
      <c r="C156" t="s">
        <v>541</v>
      </c>
      <c r="D156" s="1">
        <v>44839</v>
      </c>
      <c r="E156" s="1" t="s">
        <v>550</v>
      </c>
      <c r="F156" s="5" t="str">
        <f>IF(COUNTIF(Table2[[#This Row],[Developers]], "Valve*")&gt;0, "Valve", "Community")</f>
        <v>Community</v>
      </c>
      <c r="G156" s="5">
        <v>12.1061</v>
      </c>
      <c r="H156" t="s">
        <v>8</v>
      </c>
    </row>
    <row r="157" spans="1:8" x14ac:dyDescent="0.25">
      <c r="A157" t="s">
        <v>350</v>
      </c>
      <c r="B157" t="s">
        <v>544</v>
      </c>
      <c r="C157" s="1" t="s">
        <v>541</v>
      </c>
      <c r="D157" s="1">
        <v>40367</v>
      </c>
      <c r="E157" s="1" t="s">
        <v>271</v>
      </c>
      <c r="F157" s="5" t="str">
        <f>IF(COUNTIF(Table2[[#This Row],[Developers]], "Valve*")&gt;0, "Valve", "Community")</f>
        <v>Valve</v>
      </c>
      <c r="G157" s="5">
        <v>9.5034100000000006</v>
      </c>
      <c r="H157" s="1" t="s">
        <v>8</v>
      </c>
    </row>
    <row r="158" spans="1:8" x14ac:dyDescent="0.25">
      <c r="A158" t="s">
        <v>324</v>
      </c>
      <c r="B158" t="s">
        <v>545</v>
      </c>
      <c r="C158" t="s">
        <v>541</v>
      </c>
      <c r="D158" s="1">
        <v>41576</v>
      </c>
      <c r="E158" s="1" t="s">
        <v>271</v>
      </c>
      <c r="F158" s="5" t="str">
        <f>IF(COUNTIF(Table2[[#This Row],[Developers]], "Valve*")&gt;0, "Valve", "Community")</f>
        <v>Valve</v>
      </c>
      <c r="G158" s="5">
        <v>10.75375</v>
      </c>
      <c r="H158" t="s">
        <v>8</v>
      </c>
    </row>
    <row r="159" spans="1:8" x14ac:dyDescent="0.25">
      <c r="A159" t="s">
        <v>169</v>
      </c>
      <c r="B159" t="s">
        <v>546</v>
      </c>
      <c r="C159" s="1" t="s">
        <v>541</v>
      </c>
      <c r="D159" s="1">
        <v>40598</v>
      </c>
      <c r="E159" s="1" t="s">
        <v>551</v>
      </c>
      <c r="F159" s="5" t="str">
        <f>IF(COUNTIF(Table2[[#This Row],[Developers]], "Valve*")&gt;0, "Valve", "Community")</f>
        <v>Community</v>
      </c>
      <c r="G159" s="5" t="s">
        <v>116</v>
      </c>
      <c r="H159" s="1" t="s">
        <v>6</v>
      </c>
    </row>
    <row r="160" spans="1:8" x14ac:dyDescent="0.25">
      <c r="A160" t="s">
        <v>174</v>
      </c>
      <c r="B160" t="s">
        <v>547</v>
      </c>
      <c r="C160" t="s">
        <v>541</v>
      </c>
      <c r="D160" s="1">
        <v>39954</v>
      </c>
      <c r="E160" s="1" t="s">
        <v>271</v>
      </c>
      <c r="F160" s="5" t="str">
        <f>IF(COUNTIF(Table2[[#This Row],[Developers]], "Valve*")&gt;0, "Valve", "Community")</f>
        <v>Valve</v>
      </c>
      <c r="G160" s="5" t="s">
        <v>116</v>
      </c>
      <c r="H160" t="s">
        <v>6</v>
      </c>
    </row>
    <row r="161" spans="1:8" x14ac:dyDescent="0.25">
      <c r="A161" t="s">
        <v>137</v>
      </c>
      <c r="B161" t="s">
        <v>552</v>
      </c>
      <c r="C161" s="1" t="s">
        <v>553</v>
      </c>
      <c r="D161" s="1">
        <v>43392</v>
      </c>
      <c r="E161" s="1" t="s">
        <v>570</v>
      </c>
      <c r="F161" s="5" t="str">
        <f>IF(COUNTIF(Table2[[#This Row],[Developers]], "Valve*")&gt;0, "Valve", "Community")</f>
        <v>Community</v>
      </c>
      <c r="G161" s="5">
        <v>16.495799999999999</v>
      </c>
      <c r="H161" s="1" t="s">
        <v>6</v>
      </c>
    </row>
    <row r="162" spans="1:8" x14ac:dyDescent="0.25">
      <c r="A162" t="s">
        <v>337</v>
      </c>
      <c r="B162" t="s">
        <v>554</v>
      </c>
      <c r="C162" t="s">
        <v>553</v>
      </c>
      <c r="D162" s="1">
        <v>44474</v>
      </c>
      <c r="E162" s="1" t="s">
        <v>569</v>
      </c>
      <c r="F162" s="5" t="str">
        <f>IF(COUNTIF(Table2[[#This Row],[Developers]], "Valve*")&gt;0, "Valve", "Community")</f>
        <v>Community</v>
      </c>
      <c r="G162" s="5">
        <v>13.1037</v>
      </c>
      <c r="H162" t="s">
        <v>8</v>
      </c>
    </row>
    <row r="163" spans="1:8" x14ac:dyDescent="0.25">
      <c r="A163" t="s">
        <v>370</v>
      </c>
      <c r="B163" t="s">
        <v>555</v>
      </c>
      <c r="C163" s="1" t="s">
        <v>553</v>
      </c>
      <c r="D163" s="1">
        <v>45267</v>
      </c>
      <c r="E163" s="1" t="s">
        <v>568</v>
      </c>
      <c r="F163" s="5" t="str">
        <f>IF(COUNTIF(Table2[[#This Row],[Developers]], "Valve*")&gt;0, "Valve", "Community")</f>
        <v>Community</v>
      </c>
      <c r="G163" s="5">
        <v>10.331099999999999</v>
      </c>
      <c r="H163" s="1" t="s">
        <v>6</v>
      </c>
    </row>
    <row r="164" spans="1:8" x14ac:dyDescent="0.25">
      <c r="A164" t="s">
        <v>161</v>
      </c>
      <c r="B164" t="s">
        <v>556</v>
      </c>
      <c r="C164" t="s">
        <v>553</v>
      </c>
      <c r="D164" s="1">
        <v>45208</v>
      </c>
      <c r="E164" s="1" t="s">
        <v>567</v>
      </c>
      <c r="F164" s="5" t="str">
        <f>IF(COUNTIF(Table2[[#This Row],[Developers]], "Valve*")&gt;0, "Valve", "Community")</f>
        <v>Community</v>
      </c>
      <c r="G164" s="5">
        <v>14.829499999999999</v>
      </c>
      <c r="H164" t="s">
        <v>8</v>
      </c>
    </row>
    <row r="165" spans="1:8" x14ac:dyDescent="0.25">
      <c r="A165" t="s">
        <v>332</v>
      </c>
      <c r="B165" t="s">
        <v>557</v>
      </c>
      <c r="C165" s="1" t="s">
        <v>553</v>
      </c>
      <c r="D165" s="1">
        <v>43392</v>
      </c>
      <c r="E165" s="1" t="s">
        <v>565</v>
      </c>
      <c r="F165" s="5" t="str">
        <f>IF(COUNTIF(Table2[[#This Row],[Developers]], "Valve*")&gt;0, "Valve", "Community")</f>
        <v>Community</v>
      </c>
      <c r="G165" s="5">
        <v>14.729100000000001</v>
      </c>
      <c r="H165" s="1" t="s">
        <v>8</v>
      </c>
    </row>
    <row r="166" spans="1:8" x14ac:dyDescent="0.25">
      <c r="A166" t="s">
        <v>329</v>
      </c>
      <c r="B166" t="s">
        <v>558</v>
      </c>
      <c r="C166" t="s">
        <v>553</v>
      </c>
      <c r="D166" s="1">
        <v>43392</v>
      </c>
      <c r="E166" s="1" t="s">
        <v>564</v>
      </c>
      <c r="F166" s="5" t="str">
        <f>IF(COUNTIF(Table2[[#This Row],[Developers]], "Valve*")&gt;0, "Valve", "Community")</f>
        <v>Community</v>
      </c>
      <c r="G166" s="5">
        <v>12.5246</v>
      </c>
      <c r="H166" t="s">
        <v>8</v>
      </c>
    </row>
    <row r="167" spans="1:8" x14ac:dyDescent="0.25">
      <c r="A167" t="s">
        <v>191</v>
      </c>
      <c r="B167" t="s">
        <v>559</v>
      </c>
      <c r="C167" s="1" t="s">
        <v>553</v>
      </c>
      <c r="D167" s="1">
        <v>45119</v>
      </c>
      <c r="E167" s="1" t="s">
        <v>563</v>
      </c>
      <c r="F167" s="5" t="str">
        <f>IF(COUNTIF(Table2[[#This Row],[Developers]], "Valve*")&gt;0, "Valve", "Community")</f>
        <v>Community</v>
      </c>
      <c r="G167" s="5">
        <v>16.9191</v>
      </c>
      <c r="H167" s="1" t="s">
        <v>6</v>
      </c>
    </row>
    <row r="168" spans="1:8" x14ac:dyDescent="0.25">
      <c r="A168" t="s">
        <v>198</v>
      </c>
      <c r="B168" t="s">
        <v>560</v>
      </c>
      <c r="C168" t="s">
        <v>553</v>
      </c>
      <c r="D168" s="1">
        <v>44168</v>
      </c>
      <c r="E168" s="1" t="s">
        <v>562</v>
      </c>
      <c r="F168" s="5" t="str">
        <f>IF(COUNTIF(Table2[[#This Row],[Developers]], "Valve*")&gt;0, "Valve", "Community")</f>
        <v>Community</v>
      </c>
      <c r="G168" s="5">
        <v>15.941599999999999</v>
      </c>
      <c r="H168" t="s">
        <v>8</v>
      </c>
    </row>
    <row r="169" spans="1:8" x14ac:dyDescent="0.25">
      <c r="A169" t="s">
        <v>219</v>
      </c>
      <c r="B169" t="s">
        <v>561</v>
      </c>
      <c r="C169" s="1" t="s">
        <v>553</v>
      </c>
      <c r="D169" s="1">
        <v>42283</v>
      </c>
      <c r="E169" s="1" t="s">
        <v>566</v>
      </c>
      <c r="F169" s="5" t="str">
        <f>IF(COUNTIF(Table2[[#This Row],[Developers]], "Valve*")&gt;0, "Valve", "Community")</f>
        <v>Community</v>
      </c>
      <c r="G169" s="5">
        <v>13.3803</v>
      </c>
      <c r="H169" s="1" t="s">
        <v>6</v>
      </c>
    </row>
    <row r="170" spans="1:8" x14ac:dyDescent="0.25">
      <c r="A170" t="s">
        <v>119</v>
      </c>
      <c r="B170" t="s">
        <v>571</v>
      </c>
      <c r="C170" t="s">
        <v>572</v>
      </c>
      <c r="D170" s="1">
        <v>41828</v>
      </c>
      <c r="E170" s="1" t="s">
        <v>271</v>
      </c>
      <c r="F170" s="5" t="str">
        <f>IF(COUNTIF(Table2[[#This Row],[Developers]], "Valve*")&gt;0, "Valve", "Community")</f>
        <v>Valve</v>
      </c>
      <c r="G170" s="5">
        <v>16.029900000000001</v>
      </c>
      <c r="H170" t="s">
        <v>8</v>
      </c>
    </row>
    <row r="171" spans="1:8" x14ac:dyDescent="0.25">
      <c r="A171" t="s">
        <v>325</v>
      </c>
      <c r="B171" t="s">
        <v>573</v>
      </c>
      <c r="C171" s="1" t="s">
        <v>574</v>
      </c>
      <c r="D171" s="1">
        <v>41941</v>
      </c>
      <c r="E171" s="1" t="s">
        <v>271</v>
      </c>
      <c r="F171" s="5" t="str">
        <f>IF(COUNTIF(Table2[[#This Row],[Developers]], "Valve*")&gt;0, "Valve", "Community")</f>
        <v>Valve</v>
      </c>
      <c r="G171" s="5">
        <v>14.269</v>
      </c>
      <c r="H171" s="1" t="s">
        <v>8</v>
      </c>
    </row>
    <row r="172" spans="1:8" x14ac:dyDescent="0.25">
      <c r="A172" t="s">
        <v>143</v>
      </c>
      <c r="B172" t="s">
        <v>575</v>
      </c>
      <c r="C172" t="s">
        <v>574</v>
      </c>
      <c r="D172" s="1">
        <v>41087</v>
      </c>
      <c r="E172" s="1" t="s">
        <v>271</v>
      </c>
      <c r="F172" s="5" t="str">
        <f>IF(COUNTIF(Table2[[#This Row],[Developers]], "Valve*")&gt;0, "Valve", "Community")</f>
        <v>Valve</v>
      </c>
      <c r="G172" s="5">
        <v>14.269</v>
      </c>
      <c r="H172" t="s">
        <v>6</v>
      </c>
    </row>
    <row r="173" spans="1:8" x14ac:dyDescent="0.25">
      <c r="A173" t="s">
        <v>576</v>
      </c>
      <c r="B173" t="s">
        <v>577</v>
      </c>
      <c r="C173" s="1" t="s">
        <v>578</v>
      </c>
      <c r="D173" s="1">
        <v>40339</v>
      </c>
      <c r="E173" s="1" t="s">
        <v>271</v>
      </c>
      <c r="F173" s="5" t="str">
        <f>IF(COUNTIF(Table2[[#This Row],[Developers]], "Valve*")&gt;0, "Valve", "Community")</f>
        <v>Valve</v>
      </c>
      <c r="G173" s="5">
        <v>0.83750000000000002</v>
      </c>
      <c r="H173" s="1" t="s">
        <v>6</v>
      </c>
    </row>
    <row r="174" spans="1:8" x14ac:dyDescent="0.25">
      <c r="A174" t="s">
        <v>579</v>
      </c>
      <c r="B174" t="s">
        <v>580</v>
      </c>
      <c r="C174" t="s">
        <v>581</v>
      </c>
      <c r="D174" s="1">
        <v>40339</v>
      </c>
      <c r="E174" s="1" t="s">
        <v>271</v>
      </c>
      <c r="F174" s="5" t="str">
        <f>IF(COUNTIF(Table2[[#This Row],[Developers]], "Valve*")&gt;0, "Valve", "Community")</f>
        <v>Valve</v>
      </c>
      <c r="G174" s="5">
        <v>18.678329999999999</v>
      </c>
      <c r="H174" t="s">
        <v>8</v>
      </c>
    </row>
    <row r="175" spans="1:8" x14ac:dyDescent="0.25">
      <c r="A175" t="s">
        <v>582</v>
      </c>
      <c r="B175" t="s">
        <v>583</v>
      </c>
      <c r="C175" s="1" t="s">
        <v>581</v>
      </c>
      <c r="D175" s="1">
        <v>40339</v>
      </c>
      <c r="E175" s="1" t="s">
        <v>271</v>
      </c>
      <c r="F175" s="5" t="str">
        <f>IF(COUNTIF(Table2[[#This Row],[Developers]], "Valve*")&gt;0, "Valve", "Community")</f>
        <v>Valve</v>
      </c>
      <c r="G175" s="5">
        <v>1.5037499999999999</v>
      </c>
      <c r="H175" s="1" t="s">
        <v>8</v>
      </c>
    </row>
    <row r="176" spans="1:8" x14ac:dyDescent="0.25">
      <c r="A176" t="s">
        <v>141</v>
      </c>
      <c r="B176" t="s">
        <v>584</v>
      </c>
      <c r="C176" t="s">
        <v>585</v>
      </c>
      <c r="D176" s="1">
        <v>45119</v>
      </c>
      <c r="E176" s="1" t="s">
        <v>594</v>
      </c>
      <c r="F176" s="5" t="str">
        <f>IF(COUNTIF(Table2[[#This Row],[Developers]], "Valve*")&gt;0, "Valve", "Community")</f>
        <v>Community</v>
      </c>
      <c r="G176" s="5">
        <v>13.689399999999999</v>
      </c>
      <c r="H176" t="s">
        <v>6</v>
      </c>
    </row>
    <row r="177" spans="1:8" x14ac:dyDescent="0.25">
      <c r="A177" t="s">
        <v>586</v>
      </c>
      <c r="B177" t="s">
        <v>587</v>
      </c>
      <c r="C177" s="1" t="s">
        <v>585</v>
      </c>
      <c r="D177" s="1">
        <v>45119</v>
      </c>
      <c r="E177" s="1" t="s">
        <v>593</v>
      </c>
      <c r="F177" s="5" t="str">
        <f>IF(COUNTIF(Table2[[#This Row],[Developers]], "Valve*")&gt;0, "Valve", "Community")</f>
        <v>Community</v>
      </c>
      <c r="G177" s="5">
        <v>10.9048</v>
      </c>
      <c r="H177" s="1" t="s">
        <v>6</v>
      </c>
    </row>
    <row r="178" spans="1:8" x14ac:dyDescent="0.25">
      <c r="A178" t="s">
        <v>588</v>
      </c>
      <c r="B178" t="s">
        <v>589</v>
      </c>
      <c r="C178" t="s">
        <v>585</v>
      </c>
      <c r="D178" s="1">
        <v>45119</v>
      </c>
      <c r="E178" s="1" t="s">
        <v>592</v>
      </c>
      <c r="F178" s="5" t="str">
        <f>IF(COUNTIF(Table2[[#This Row],[Developers]], "Valve*")&gt;0, "Valve", "Community")</f>
        <v>Community</v>
      </c>
      <c r="G178" s="5">
        <v>9.3536900000000003</v>
      </c>
      <c r="H178" t="s">
        <v>6</v>
      </c>
    </row>
    <row r="179" spans="1:8" x14ac:dyDescent="0.25">
      <c r="A179" t="s">
        <v>214</v>
      </c>
      <c r="B179" t="s">
        <v>590</v>
      </c>
      <c r="C179" s="1" t="s">
        <v>585</v>
      </c>
      <c r="D179" s="1">
        <v>45119</v>
      </c>
      <c r="E179" s="1" t="s">
        <v>591</v>
      </c>
      <c r="F179" s="5" t="str">
        <f>IF(COUNTIF(Table2[[#This Row],[Developers]], "Valve*")&gt;0, "Valve", "Community")</f>
        <v>Community</v>
      </c>
      <c r="G179" s="5">
        <v>8.5578900000000004</v>
      </c>
      <c r="H179" s="1" t="s">
        <v>6</v>
      </c>
    </row>
    <row r="180" spans="1:8" x14ac:dyDescent="0.25">
      <c r="A180" t="s">
        <v>121</v>
      </c>
      <c r="B180" t="s">
        <v>595</v>
      </c>
      <c r="C180" t="s">
        <v>596</v>
      </c>
      <c r="D180" s="1">
        <v>45208</v>
      </c>
      <c r="E180" s="1" t="s">
        <v>605</v>
      </c>
      <c r="F180" s="5" t="str">
        <f>IF(COUNTIF(Table2[[#This Row],[Developers]], "Valve*")&gt;0, "Valve", "Community")</f>
        <v>Community</v>
      </c>
      <c r="G180" s="5">
        <v>23.4666</v>
      </c>
      <c r="H180" t="s">
        <v>6</v>
      </c>
    </row>
    <row r="181" spans="1:8" x14ac:dyDescent="0.25">
      <c r="A181" t="s">
        <v>139</v>
      </c>
      <c r="B181" t="s">
        <v>597</v>
      </c>
      <c r="C181" s="1" t="s">
        <v>596</v>
      </c>
      <c r="D181" s="1">
        <v>45208</v>
      </c>
      <c r="E181" s="1" t="s">
        <v>604</v>
      </c>
      <c r="F181" s="5" t="str">
        <f>IF(COUNTIF(Table2[[#This Row],[Developers]], "Valve*")&gt;0, "Valve", "Community")</f>
        <v>Community</v>
      </c>
      <c r="G181" s="5">
        <v>9.6</v>
      </c>
      <c r="H181" s="1" t="s">
        <v>8</v>
      </c>
    </row>
    <row r="182" spans="1:8" x14ac:dyDescent="0.25">
      <c r="A182" t="s">
        <v>167</v>
      </c>
      <c r="B182" t="s">
        <v>598</v>
      </c>
      <c r="C182" t="s">
        <v>596</v>
      </c>
      <c r="D182" s="1">
        <v>45208</v>
      </c>
      <c r="E182" s="1" t="s">
        <v>603</v>
      </c>
      <c r="F182" s="5" t="str">
        <f>IF(COUNTIF(Table2[[#This Row],[Developers]], "Valve*")&gt;0, "Valve", "Community")</f>
        <v>Community</v>
      </c>
      <c r="G182" s="5">
        <v>23.197299999999998</v>
      </c>
      <c r="H182" t="s">
        <v>8</v>
      </c>
    </row>
    <row r="183" spans="1:8" x14ac:dyDescent="0.25">
      <c r="A183" t="s">
        <v>188</v>
      </c>
      <c r="B183" t="s">
        <v>599</v>
      </c>
      <c r="C183" s="1" t="s">
        <v>596</v>
      </c>
      <c r="D183" s="1">
        <v>45208</v>
      </c>
      <c r="E183" s="1" t="s">
        <v>602</v>
      </c>
      <c r="F183" s="5" t="str">
        <f>IF(COUNTIF(Table2[[#This Row],[Developers]], "Valve*")&gt;0, "Valve", "Community")</f>
        <v>Community</v>
      </c>
      <c r="G183" s="5">
        <v>22.825900000000001</v>
      </c>
      <c r="H183" s="1" t="s">
        <v>8</v>
      </c>
    </row>
    <row r="184" spans="1:8" x14ac:dyDescent="0.25">
      <c r="A184" t="s">
        <v>222</v>
      </c>
      <c r="B184" t="s">
        <v>600</v>
      </c>
      <c r="C184" t="s">
        <v>596</v>
      </c>
      <c r="D184" s="1">
        <v>45208</v>
      </c>
      <c r="E184" s="1" t="s">
        <v>601</v>
      </c>
      <c r="F184" s="5" t="str">
        <f>IF(COUNTIF(Table2[[#This Row],[Developers]], "Valve*")&gt;0, "Valve", "Community")</f>
        <v>Community</v>
      </c>
      <c r="G184" s="5">
        <v>16.262899999999998</v>
      </c>
      <c r="H184" t="s">
        <v>6</v>
      </c>
    </row>
  </sheetData>
  <conditionalFormatting sqref="A1:A1048576">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4AC2-6741-48C0-BE43-0A5F5F963EEC}">
  <sheetPr>
    <tabColor theme="3"/>
  </sheetPr>
  <dimension ref="A1:C68"/>
  <sheetViews>
    <sheetView workbookViewId="0">
      <selection activeCell="E66" sqref="E66"/>
    </sheetView>
  </sheetViews>
  <sheetFormatPr defaultRowHeight="15" x14ac:dyDescent="0.25"/>
  <cols>
    <col min="1" max="1" width="18.28515625" bestFit="1" customWidth="1"/>
    <col min="2" max="2" width="16.85546875" customWidth="1"/>
    <col min="3" max="3" width="10.5703125" bestFit="1" customWidth="1"/>
  </cols>
  <sheetData>
    <row r="1" spans="1:3" x14ac:dyDescent="0.25">
      <c r="A1" s="2" t="s">
        <v>293</v>
      </c>
      <c r="B1" s="2" t="s">
        <v>292</v>
      </c>
      <c r="C1" s="2" t="s">
        <v>294</v>
      </c>
    </row>
    <row r="2" spans="1:3" x14ac:dyDescent="0.25">
      <c r="A2" t="s">
        <v>322</v>
      </c>
      <c r="B2" t="s">
        <v>346</v>
      </c>
      <c r="C2" t="s">
        <v>345</v>
      </c>
    </row>
    <row r="3" spans="1:3" x14ac:dyDescent="0.25">
      <c r="A3" t="s">
        <v>92</v>
      </c>
      <c r="B3" t="s">
        <v>98</v>
      </c>
      <c r="C3" t="s">
        <v>345</v>
      </c>
    </row>
    <row r="4" spans="1:3" x14ac:dyDescent="0.25">
      <c r="A4" t="s">
        <v>146</v>
      </c>
      <c r="B4" t="s">
        <v>348</v>
      </c>
      <c r="C4" t="s">
        <v>345</v>
      </c>
    </row>
    <row r="5" spans="1:3" x14ac:dyDescent="0.25">
      <c r="A5" t="s">
        <v>151</v>
      </c>
      <c r="B5" t="s">
        <v>157</v>
      </c>
      <c r="C5" t="s">
        <v>345</v>
      </c>
    </row>
    <row r="6" spans="1:3" x14ac:dyDescent="0.25">
      <c r="A6" t="s">
        <v>323</v>
      </c>
      <c r="B6" t="s">
        <v>349</v>
      </c>
      <c r="C6" t="s">
        <v>345</v>
      </c>
    </row>
    <row r="7" spans="1:3" x14ac:dyDescent="0.25">
      <c r="A7" t="s">
        <v>324</v>
      </c>
      <c r="B7" t="s">
        <v>350</v>
      </c>
      <c r="C7" t="s">
        <v>345</v>
      </c>
    </row>
    <row r="8" spans="1:3" x14ac:dyDescent="0.25">
      <c r="A8" t="s">
        <v>325</v>
      </c>
      <c r="B8" t="s">
        <v>351</v>
      </c>
      <c r="C8" t="s">
        <v>345</v>
      </c>
    </row>
    <row r="9" spans="1:3" x14ac:dyDescent="0.25">
      <c r="A9" t="s">
        <v>82</v>
      </c>
      <c r="B9" t="s">
        <v>80</v>
      </c>
      <c r="C9" t="s">
        <v>345</v>
      </c>
    </row>
    <row r="10" spans="1:3" x14ac:dyDescent="0.25">
      <c r="A10" t="s">
        <v>326</v>
      </c>
      <c r="B10" t="s">
        <v>352</v>
      </c>
      <c r="C10" t="s">
        <v>345</v>
      </c>
    </row>
    <row r="11" spans="1:3" x14ac:dyDescent="0.25">
      <c r="A11" t="s">
        <v>165</v>
      </c>
      <c r="B11" t="s">
        <v>347</v>
      </c>
      <c r="C11" t="s">
        <v>345</v>
      </c>
    </row>
    <row r="12" spans="1:3" x14ac:dyDescent="0.25">
      <c r="A12" t="s">
        <v>260</v>
      </c>
      <c r="B12" t="s">
        <v>116</v>
      </c>
      <c r="C12" t="s">
        <v>345</v>
      </c>
    </row>
    <row r="13" spans="1:3" x14ac:dyDescent="0.25">
      <c r="A13" t="s">
        <v>327</v>
      </c>
      <c r="B13" t="s">
        <v>353</v>
      </c>
      <c r="C13" t="s">
        <v>345</v>
      </c>
    </row>
    <row r="14" spans="1:3" x14ac:dyDescent="0.25">
      <c r="A14" t="s">
        <v>328</v>
      </c>
      <c r="B14" t="s">
        <v>354</v>
      </c>
      <c r="C14" t="s">
        <v>345</v>
      </c>
    </row>
    <row r="15" spans="1:3" x14ac:dyDescent="0.25">
      <c r="A15" t="s">
        <v>329</v>
      </c>
      <c r="B15" t="s">
        <v>116</v>
      </c>
      <c r="C15" t="s">
        <v>345</v>
      </c>
    </row>
    <row r="16" spans="1:3" x14ac:dyDescent="0.25">
      <c r="A16" t="s">
        <v>330</v>
      </c>
      <c r="B16" t="s">
        <v>116</v>
      </c>
      <c r="C16" t="s">
        <v>345</v>
      </c>
    </row>
    <row r="17" spans="1:3" x14ac:dyDescent="0.25">
      <c r="A17" t="s">
        <v>137</v>
      </c>
      <c r="B17" t="s">
        <v>116</v>
      </c>
      <c r="C17" t="s">
        <v>345</v>
      </c>
    </row>
    <row r="18" spans="1:3" x14ac:dyDescent="0.25">
      <c r="A18" t="s">
        <v>331</v>
      </c>
      <c r="B18" t="s">
        <v>355</v>
      </c>
      <c r="C18" t="s">
        <v>345</v>
      </c>
    </row>
    <row r="19" spans="1:3" x14ac:dyDescent="0.25">
      <c r="A19" t="s">
        <v>332</v>
      </c>
      <c r="B19" t="s">
        <v>116</v>
      </c>
      <c r="C19" t="s">
        <v>345</v>
      </c>
    </row>
    <row r="20" spans="1:3" x14ac:dyDescent="0.25">
      <c r="A20" t="s">
        <v>333</v>
      </c>
      <c r="B20" t="s">
        <v>116</v>
      </c>
      <c r="C20" t="s">
        <v>345</v>
      </c>
    </row>
    <row r="21" spans="1:3" x14ac:dyDescent="0.25">
      <c r="A21" t="s">
        <v>155</v>
      </c>
      <c r="B21" t="s">
        <v>356</v>
      </c>
      <c r="C21" t="s">
        <v>345</v>
      </c>
    </row>
    <row r="22" spans="1:3" x14ac:dyDescent="0.25">
      <c r="A22" t="s">
        <v>334</v>
      </c>
      <c r="B22" t="s">
        <v>116</v>
      </c>
      <c r="C22" t="s">
        <v>345</v>
      </c>
    </row>
    <row r="23" spans="1:3" x14ac:dyDescent="0.25">
      <c r="A23" t="s">
        <v>130</v>
      </c>
      <c r="B23" t="s">
        <v>357</v>
      </c>
      <c r="C23" t="s">
        <v>345</v>
      </c>
    </row>
    <row r="24" spans="1:3" x14ac:dyDescent="0.25">
      <c r="A24" t="s">
        <v>335</v>
      </c>
      <c r="B24" t="s">
        <v>358</v>
      </c>
      <c r="C24" t="s">
        <v>345</v>
      </c>
    </row>
    <row r="25" spans="1:3" x14ac:dyDescent="0.25">
      <c r="A25" t="s">
        <v>163</v>
      </c>
      <c r="B25" t="s">
        <v>116</v>
      </c>
      <c r="C25" t="s">
        <v>345</v>
      </c>
    </row>
    <row r="26" spans="1:3" x14ac:dyDescent="0.25">
      <c r="A26" t="s">
        <v>336</v>
      </c>
      <c r="B26" t="s">
        <v>116</v>
      </c>
      <c r="C26" t="s">
        <v>345</v>
      </c>
    </row>
    <row r="27" spans="1:3" x14ac:dyDescent="0.25">
      <c r="A27" t="s">
        <v>74</v>
      </c>
      <c r="B27" t="s">
        <v>359</v>
      </c>
      <c r="C27" t="s">
        <v>345</v>
      </c>
    </row>
    <row r="28" spans="1:3" x14ac:dyDescent="0.25">
      <c r="A28" t="s">
        <v>337</v>
      </c>
      <c r="B28" t="s">
        <v>116</v>
      </c>
      <c r="C28" t="s">
        <v>345</v>
      </c>
    </row>
    <row r="29" spans="1:3" x14ac:dyDescent="0.25">
      <c r="A29" t="s">
        <v>45</v>
      </c>
      <c r="B29" t="s">
        <v>47</v>
      </c>
      <c r="C29" t="s">
        <v>345</v>
      </c>
    </row>
    <row r="30" spans="1:3" x14ac:dyDescent="0.25">
      <c r="A30" t="s">
        <v>338</v>
      </c>
      <c r="B30" t="s">
        <v>116</v>
      </c>
      <c r="C30" t="s">
        <v>345</v>
      </c>
    </row>
    <row r="31" spans="1:3" x14ac:dyDescent="0.25">
      <c r="A31" t="s">
        <v>339</v>
      </c>
      <c r="B31" t="s">
        <v>360</v>
      </c>
      <c r="C31" t="s">
        <v>345</v>
      </c>
    </row>
    <row r="32" spans="1:3" x14ac:dyDescent="0.25">
      <c r="A32" t="s">
        <v>340</v>
      </c>
      <c r="B32" t="s">
        <v>116</v>
      </c>
      <c r="C32" t="s">
        <v>345</v>
      </c>
    </row>
    <row r="33" spans="1:3" x14ac:dyDescent="0.25">
      <c r="A33" t="s">
        <v>341</v>
      </c>
      <c r="B33" t="s">
        <v>361</v>
      </c>
      <c r="C33" t="s">
        <v>345</v>
      </c>
    </row>
    <row r="34" spans="1:3" x14ac:dyDescent="0.25">
      <c r="A34" t="s">
        <v>13</v>
      </c>
      <c r="B34" t="s">
        <v>116</v>
      </c>
      <c r="C34" t="s">
        <v>345</v>
      </c>
    </row>
    <row r="35" spans="1:3" x14ac:dyDescent="0.25">
      <c r="A35" t="s">
        <v>342</v>
      </c>
      <c r="B35" t="s">
        <v>362</v>
      </c>
      <c r="C35" t="s">
        <v>345</v>
      </c>
    </row>
    <row r="36" spans="1:3" x14ac:dyDescent="0.25">
      <c r="A36" t="s">
        <v>20</v>
      </c>
      <c r="B36" t="s">
        <v>116</v>
      </c>
      <c r="C36" t="s">
        <v>345</v>
      </c>
    </row>
    <row r="37" spans="1:3" x14ac:dyDescent="0.25">
      <c r="A37" t="s">
        <v>343</v>
      </c>
      <c r="B37" t="s">
        <v>190</v>
      </c>
      <c r="C37" t="s">
        <v>345</v>
      </c>
    </row>
    <row r="38" spans="1:3" x14ac:dyDescent="0.25">
      <c r="A38" t="s">
        <v>102</v>
      </c>
      <c r="B38" t="s">
        <v>363</v>
      </c>
      <c r="C38" t="s">
        <v>345</v>
      </c>
    </row>
    <row r="39" spans="1:3" x14ac:dyDescent="0.25">
      <c r="A39" t="s">
        <v>121</v>
      </c>
      <c r="B39" t="s">
        <v>116</v>
      </c>
      <c r="C39" t="s">
        <v>345</v>
      </c>
    </row>
    <row r="40" spans="1:3" x14ac:dyDescent="0.25">
      <c r="A40" t="s">
        <v>134</v>
      </c>
      <c r="B40" t="s">
        <v>364</v>
      </c>
      <c r="C40" t="s">
        <v>345</v>
      </c>
    </row>
    <row r="41" spans="1:3" x14ac:dyDescent="0.25">
      <c r="A41" t="s">
        <v>139</v>
      </c>
      <c r="B41" t="s">
        <v>116</v>
      </c>
      <c r="C41" t="s">
        <v>345</v>
      </c>
    </row>
    <row r="42" spans="1:3" x14ac:dyDescent="0.25">
      <c r="A42" t="s">
        <v>344</v>
      </c>
      <c r="B42" t="s">
        <v>84</v>
      </c>
      <c r="C42" t="s">
        <v>345</v>
      </c>
    </row>
    <row r="43" spans="1:3" x14ac:dyDescent="0.25">
      <c r="A43" t="s">
        <v>161</v>
      </c>
      <c r="B43" t="s">
        <v>116</v>
      </c>
      <c r="C43" t="s">
        <v>345</v>
      </c>
    </row>
    <row r="44" spans="1:3" x14ac:dyDescent="0.25">
      <c r="A44" t="s">
        <v>167</v>
      </c>
      <c r="B44" t="s">
        <v>116</v>
      </c>
      <c r="C44" t="s">
        <v>345</v>
      </c>
    </row>
    <row r="45" spans="1:3" x14ac:dyDescent="0.25">
      <c r="A45" t="s">
        <v>53</v>
      </c>
      <c r="B45" t="s">
        <v>116</v>
      </c>
      <c r="C45" t="s">
        <v>345</v>
      </c>
    </row>
    <row r="46" spans="1:3" x14ac:dyDescent="0.25">
      <c r="A46" t="s">
        <v>110</v>
      </c>
      <c r="B46" t="s">
        <v>108</v>
      </c>
      <c r="C46" t="s">
        <v>345</v>
      </c>
    </row>
    <row r="47" spans="1:3" x14ac:dyDescent="0.25">
      <c r="A47" t="s">
        <v>188</v>
      </c>
      <c r="B47" t="s">
        <v>116</v>
      </c>
      <c r="C47" t="s">
        <v>345</v>
      </c>
    </row>
    <row r="48" spans="1:3" x14ac:dyDescent="0.25">
      <c r="A48" t="s">
        <v>197</v>
      </c>
      <c r="B48" t="s">
        <v>365</v>
      </c>
      <c r="C48" t="s">
        <v>345</v>
      </c>
    </row>
    <row r="49" spans="1:3" x14ac:dyDescent="0.25">
      <c r="A49" t="s">
        <v>202</v>
      </c>
      <c r="B49" t="s">
        <v>366</v>
      </c>
      <c r="C49" t="s">
        <v>345</v>
      </c>
    </row>
    <row r="50" spans="1:3" x14ac:dyDescent="0.25">
      <c r="A50" t="s">
        <v>222</v>
      </c>
      <c r="B50" t="s">
        <v>116</v>
      </c>
      <c r="C50" t="s">
        <v>345</v>
      </c>
    </row>
    <row r="51" spans="1:3" x14ac:dyDescent="0.25">
      <c r="A51" t="s">
        <v>28</v>
      </c>
      <c r="B51" t="s">
        <v>22</v>
      </c>
      <c r="C51" t="s">
        <v>373</v>
      </c>
    </row>
    <row r="52" spans="1:3" x14ac:dyDescent="0.25">
      <c r="A52" t="s">
        <v>198</v>
      </c>
      <c r="B52" t="s">
        <v>190</v>
      </c>
      <c r="C52" t="s">
        <v>373</v>
      </c>
    </row>
    <row r="53" spans="1:3" x14ac:dyDescent="0.25">
      <c r="A53" t="s">
        <v>512</v>
      </c>
      <c r="B53" t="s">
        <v>116</v>
      </c>
      <c r="C53" t="s">
        <v>373</v>
      </c>
    </row>
    <row r="54" spans="1:3" x14ac:dyDescent="0.25">
      <c r="A54" t="s">
        <v>367</v>
      </c>
      <c r="B54" t="s">
        <v>340</v>
      </c>
      <c r="C54" t="s">
        <v>373</v>
      </c>
    </row>
    <row r="55" spans="1:3" x14ac:dyDescent="0.25">
      <c r="A55" t="s">
        <v>368</v>
      </c>
      <c r="B55" t="s">
        <v>15</v>
      </c>
      <c r="C55" t="s">
        <v>373</v>
      </c>
    </row>
    <row r="56" spans="1:3" x14ac:dyDescent="0.25">
      <c r="A56" t="s">
        <v>176</v>
      </c>
      <c r="B56" t="s">
        <v>374</v>
      </c>
      <c r="C56" t="s">
        <v>373</v>
      </c>
    </row>
    <row r="57" spans="1:3" x14ac:dyDescent="0.25">
      <c r="A57" t="s">
        <v>70</v>
      </c>
      <c r="B57" t="s">
        <v>84</v>
      </c>
      <c r="C57" t="s">
        <v>373</v>
      </c>
    </row>
    <row r="58" spans="1:3" x14ac:dyDescent="0.25">
      <c r="A58" t="s">
        <v>369</v>
      </c>
      <c r="B58" t="s">
        <v>375</v>
      </c>
      <c r="C58" t="s">
        <v>373</v>
      </c>
    </row>
    <row r="59" spans="1:3" x14ac:dyDescent="0.25">
      <c r="A59" t="s">
        <v>78</v>
      </c>
      <c r="B59" t="s">
        <v>376</v>
      </c>
      <c r="C59" t="s">
        <v>373</v>
      </c>
    </row>
    <row r="60" spans="1:3" x14ac:dyDescent="0.25">
      <c r="A60" t="s">
        <v>16</v>
      </c>
      <c r="B60" t="s">
        <v>116</v>
      </c>
      <c r="C60" t="s">
        <v>373</v>
      </c>
    </row>
    <row r="61" spans="1:3" x14ac:dyDescent="0.25">
      <c r="A61" t="s">
        <v>185</v>
      </c>
      <c r="B61" t="s">
        <v>185</v>
      </c>
      <c r="C61" t="s">
        <v>373</v>
      </c>
    </row>
    <row r="62" spans="1:3" x14ac:dyDescent="0.25">
      <c r="A62" t="s">
        <v>68</v>
      </c>
      <c r="B62" t="s">
        <v>116</v>
      </c>
      <c r="C62" t="s">
        <v>373</v>
      </c>
    </row>
    <row r="63" spans="1:3" x14ac:dyDescent="0.25">
      <c r="A63" t="s">
        <v>370</v>
      </c>
      <c r="B63" t="s">
        <v>377</v>
      </c>
      <c r="C63" t="s">
        <v>373</v>
      </c>
    </row>
    <row r="64" spans="1:3" x14ac:dyDescent="0.25">
      <c r="A64" t="s">
        <v>18</v>
      </c>
      <c r="B64" t="s">
        <v>18</v>
      </c>
      <c r="C64" t="s">
        <v>373</v>
      </c>
    </row>
    <row r="65" spans="1:3" x14ac:dyDescent="0.25">
      <c r="A65" t="s">
        <v>361</v>
      </c>
      <c r="B65" t="s">
        <v>341</v>
      </c>
      <c r="C65" t="s">
        <v>373</v>
      </c>
    </row>
    <row r="66" spans="1:3" x14ac:dyDescent="0.25">
      <c r="A66" t="s">
        <v>371</v>
      </c>
      <c r="B66" t="s">
        <v>116</v>
      </c>
      <c r="C66" t="s">
        <v>373</v>
      </c>
    </row>
    <row r="67" spans="1:3" x14ac:dyDescent="0.25">
      <c r="A67" t="s">
        <v>372</v>
      </c>
      <c r="B67" t="s">
        <v>350</v>
      </c>
      <c r="C67" t="s">
        <v>373</v>
      </c>
    </row>
    <row r="68" spans="1:3" x14ac:dyDescent="0.25">
      <c r="A68" t="s">
        <v>32</v>
      </c>
      <c r="B68" t="s">
        <v>30</v>
      </c>
      <c r="C68" t="s">
        <v>373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09961-A897-45FC-B0C7-87A06C32F89C}">
  <sheetPr>
    <tabColor theme="3"/>
  </sheetPr>
  <dimension ref="A1:B70"/>
  <sheetViews>
    <sheetView workbookViewId="0">
      <selection activeCell="K27" sqref="K27"/>
    </sheetView>
  </sheetViews>
  <sheetFormatPr defaultRowHeight="15" x14ac:dyDescent="0.25"/>
  <cols>
    <col min="1" max="1" width="28.140625" bestFit="1" customWidth="1"/>
    <col min="2" max="2" width="155.85546875" bestFit="1" customWidth="1"/>
  </cols>
  <sheetData>
    <row r="1" spans="1:2" x14ac:dyDescent="0.25">
      <c r="A1" s="2" t="s">
        <v>12</v>
      </c>
      <c r="B1" s="2" t="s">
        <v>229</v>
      </c>
    </row>
    <row r="2" spans="1:2" x14ac:dyDescent="0.25">
      <c r="A2" t="s">
        <v>1</v>
      </c>
      <c r="B2" t="s">
        <v>117</v>
      </c>
    </row>
    <row r="3" spans="1:2" x14ac:dyDescent="0.25">
      <c r="A3" t="s">
        <v>14</v>
      </c>
      <c r="B3" t="s">
        <v>118</v>
      </c>
    </row>
    <row r="4" spans="1:2" x14ac:dyDescent="0.25">
      <c r="A4" t="s">
        <v>119</v>
      </c>
      <c r="B4" t="s">
        <v>120</v>
      </c>
    </row>
    <row r="5" spans="1:2" x14ac:dyDescent="0.25">
      <c r="A5" t="s">
        <v>121</v>
      </c>
      <c r="B5" t="s">
        <v>122</v>
      </c>
    </row>
    <row r="6" spans="1:2" x14ac:dyDescent="0.25">
      <c r="A6" t="s">
        <v>38</v>
      </c>
      <c r="B6" t="s">
        <v>123</v>
      </c>
    </row>
    <row r="7" spans="1:2" x14ac:dyDescent="0.25">
      <c r="A7" t="s">
        <v>124</v>
      </c>
      <c r="B7" t="s">
        <v>125</v>
      </c>
    </row>
    <row r="8" spans="1:2" x14ac:dyDescent="0.25">
      <c r="A8" t="s">
        <v>126</v>
      </c>
      <c r="B8" t="s">
        <v>127</v>
      </c>
    </row>
    <row r="9" spans="1:2" x14ac:dyDescent="0.25">
      <c r="A9" t="s">
        <v>128</v>
      </c>
      <c r="B9" t="s">
        <v>129</v>
      </c>
    </row>
    <row r="10" spans="1:2" x14ac:dyDescent="0.25">
      <c r="A10" t="s">
        <v>130</v>
      </c>
      <c r="B10" t="s">
        <v>131</v>
      </c>
    </row>
    <row r="11" spans="1:2" x14ac:dyDescent="0.25">
      <c r="A11" t="s">
        <v>132</v>
      </c>
      <c r="B11" t="s">
        <v>133</v>
      </c>
    </row>
    <row r="12" spans="1:2" x14ac:dyDescent="0.25">
      <c r="A12" t="s">
        <v>70</v>
      </c>
      <c r="B12" t="s">
        <v>224</v>
      </c>
    </row>
    <row r="13" spans="1:2" x14ac:dyDescent="0.25">
      <c r="A13" t="s">
        <v>134</v>
      </c>
      <c r="B13" t="s">
        <v>135</v>
      </c>
    </row>
    <row r="14" spans="1:2" x14ac:dyDescent="0.25">
      <c r="A14" t="s">
        <v>13</v>
      </c>
      <c r="B14" t="s">
        <v>136</v>
      </c>
    </row>
    <row r="15" spans="1:2" x14ac:dyDescent="0.25">
      <c r="A15" t="s">
        <v>137</v>
      </c>
      <c r="B15" t="s">
        <v>225</v>
      </c>
    </row>
    <row r="16" spans="1:2" x14ac:dyDescent="0.25">
      <c r="A16" t="s">
        <v>108</v>
      </c>
      <c r="B16" t="s">
        <v>138</v>
      </c>
    </row>
    <row r="17" spans="1:2" x14ac:dyDescent="0.25">
      <c r="A17" t="s">
        <v>139</v>
      </c>
      <c r="B17" t="s">
        <v>140</v>
      </c>
    </row>
    <row r="18" spans="1:2" x14ac:dyDescent="0.25">
      <c r="A18" t="s">
        <v>141</v>
      </c>
      <c r="B18" t="s">
        <v>142</v>
      </c>
    </row>
    <row r="19" spans="1:2" x14ac:dyDescent="0.25">
      <c r="A19" t="s">
        <v>143</v>
      </c>
      <c r="B19" t="s">
        <v>144</v>
      </c>
    </row>
    <row r="20" spans="1:2" x14ac:dyDescent="0.25">
      <c r="A20" t="s">
        <v>15</v>
      </c>
      <c r="B20" t="s">
        <v>145</v>
      </c>
    </row>
    <row r="21" spans="1:2" x14ac:dyDescent="0.25">
      <c r="A21" t="s">
        <v>146</v>
      </c>
      <c r="B21" t="s">
        <v>147</v>
      </c>
    </row>
    <row r="22" spans="1:2" x14ac:dyDescent="0.25">
      <c r="A22" t="s">
        <v>148</v>
      </c>
      <c r="B22" t="s">
        <v>226</v>
      </c>
    </row>
    <row r="23" spans="1:2" x14ac:dyDescent="0.25">
      <c r="A23" t="s">
        <v>149</v>
      </c>
      <c r="B23" t="s">
        <v>150</v>
      </c>
    </row>
    <row r="24" spans="1:2" x14ac:dyDescent="0.25">
      <c r="A24" t="s">
        <v>78</v>
      </c>
      <c r="B24" t="s">
        <v>227</v>
      </c>
    </row>
    <row r="25" spans="1:2" x14ac:dyDescent="0.25">
      <c r="A25" t="s">
        <v>151</v>
      </c>
      <c r="B25" t="s">
        <v>228</v>
      </c>
    </row>
    <row r="26" spans="1:2" x14ac:dyDescent="0.25">
      <c r="A26" t="s">
        <v>45</v>
      </c>
      <c r="B26" t="s">
        <v>152</v>
      </c>
    </row>
    <row r="27" spans="1:2" x14ac:dyDescent="0.25">
      <c r="A27" t="s">
        <v>86</v>
      </c>
      <c r="B27" t="s">
        <v>153</v>
      </c>
    </row>
    <row r="28" spans="1:2" x14ac:dyDescent="0.25">
      <c r="A28" t="s">
        <v>20</v>
      </c>
      <c r="B28" t="s">
        <v>230</v>
      </c>
    </row>
    <row r="29" spans="1:2" x14ac:dyDescent="0.25">
      <c r="A29" t="s">
        <v>114</v>
      </c>
      <c r="B29" t="s">
        <v>154</v>
      </c>
    </row>
    <row r="30" spans="1:2" x14ac:dyDescent="0.25">
      <c r="A30" t="s">
        <v>155</v>
      </c>
      <c r="B30" t="s">
        <v>156</v>
      </c>
    </row>
    <row r="31" spans="1:2" x14ac:dyDescent="0.25">
      <c r="A31" t="s">
        <v>157</v>
      </c>
      <c r="B31" t="s">
        <v>158</v>
      </c>
    </row>
    <row r="32" spans="1:2" x14ac:dyDescent="0.25">
      <c r="A32" t="s">
        <v>159</v>
      </c>
      <c r="B32" t="s">
        <v>160</v>
      </c>
    </row>
    <row r="33" spans="1:2" x14ac:dyDescent="0.25">
      <c r="A33" t="s">
        <v>161</v>
      </c>
      <c r="B33" t="s">
        <v>162</v>
      </c>
    </row>
    <row r="34" spans="1:2" x14ac:dyDescent="0.25">
      <c r="A34" t="s">
        <v>163</v>
      </c>
      <c r="B34" t="s">
        <v>164</v>
      </c>
    </row>
    <row r="35" spans="1:2" x14ac:dyDescent="0.25">
      <c r="A35" t="s">
        <v>165</v>
      </c>
      <c r="B35" t="s">
        <v>166</v>
      </c>
    </row>
    <row r="36" spans="1:2" x14ac:dyDescent="0.25">
      <c r="A36" t="s">
        <v>167</v>
      </c>
      <c r="B36" t="s">
        <v>168</v>
      </c>
    </row>
    <row r="37" spans="1:2" x14ac:dyDescent="0.25">
      <c r="A37" t="s">
        <v>169</v>
      </c>
      <c r="B37" t="s">
        <v>170</v>
      </c>
    </row>
    <row r="38" spans="1:2" x14ac:dyDescent="0.25">
      <c r="A38" t="s">
        <v>24</v>
      </c>
      <c r="B38" t="s">
        <v>231</v>
      </c>
    </row>
    <row r="39" spans="1:2" x14ac:dyDescent="0.25">
      <c r="A39" t="s">
        <v>171</v>
      </c>
      <c r="B39" t="s">
        <v>172</v>
      </c>
    </row>
    <row r="40" spans="1:2" x14ac:dyDescent="0.25">
      <c r="A40" t="s">
        <v>173</v>
      </c>
      <c r="B40" t="s">
        <v>232</v>
      </c>
    </row>
    <row r="41" spans="1:2" x14ac:dyDescent="0.25">
      <c r="A41" t="s">
        <v>174</v>
      </c>
      <c r="B41" t="s">
        <v>175</v>
      </c>
    </row>
    <row r="42" spans="1:2" x14ac:dyDescent="0.25">
      <c r="A42" t="s">
        <v>176</v>
      </c>
      <c r="B42" t="s">
        <v>177</v>
      </c>
    </row>
    <row r="43" spans="1:2" x14ac:dyDescent="0.25">
      <c r="A43" t="s">
        <v>178</v>
      </c>
      <c r="B43" t="s">
        <v>179</v>
      </c>
    </row>
    <row r="44" spans="1:2" x14ac:dyDescent="0.25">
      <c r="A44" t="s">
        <v>55</v>
      </c>
      <c r="B44" t="s">
        <v>180</v>
      </c>
    </row>
    <row r="45" spans="1:2" x14ac:dyDescent="0.25">
      <c r="A45" t="s">
        <v>181</v>
      </c>
      <c r="B45" t="s">
        <v>182</v>
      </c>
    </row>
    <row r="46" spans="1:2" x14ac:dyDescent="0.25">
      <c r="A46" t="s">
        <v>183</v>
      </c>
      <c r="B46" t="s">
        <v>184</v>
      </c>
    </row>
    <row r="47" spans="1:2" x14ac:dyDescent="0.25">
      <c r="A47" t="s">
        <v>185</v>
      </c>
      <c r="B47" t="s">
        <v>186</v>
      </c>
    </row>
    <row r="48" spans="1:2" x14ac:dyDescent="0.25">
      <c r="A48" t="s">
        <v>110</v>
      </c>
      <c r="B48" t="s">
        <v>187</v>
      </c>
    </row>
    <row r="49" spans="1:2" x14ac:dyDescent="0.25">
      <c r="A49" t="s">
        <v>188</v>
      </c>
      <c r="B49" t="s">
        <v>189</v>
      </c>
    </row>
    <row r="50" spans="1:2" x14ac:dyDescent="0.25">
      <c r="A50" t="s">
        <v>190</v>
      </c>
      <c r="B50" t="s">
        <v>233</v>
      </c>
    </row>
    <row r="51" spans="1:2" x14ac:dyDescent="0.25">
      <c r="A51" t="s">
        <v>191</v>
      </c>
      <c r="B51" t="s">
        <v>192</v>
      </c>
    </row>
    <row r="52" spans="1:2" x14ac:dyDescent="0.25">
      <c r="A52" t="s">
        <v>193</v>
      </c>
      <c r="B52" t="s">
        <v>194</v>
      </c>
    </row>
    <row r="53" spans="1:2" x14ac:dyDescent="0.25">
      <c r="A53" t="s">
        <v>195</v>
      </c>
      <c r="B53" t="s">
        <v>196</v>
      </c>
    </row>
    <row r="54" spans="1:2" x14ac:dyDescent="0.25">
      <c r="A54" t="s">
        <v>197</v>
      </c>
      <c r="B54" t="s">
        <v>234</v>
      </c>
    </row>
    <row r="55" spans="1:2" x14ac:dyDescent="0.25">
      <c r="A55" t="s">
        <v>198</v>
      </c>
      <c r="B55" t="s">
        <v>199</v>
      </c>
    </row>
    <row r="56" spans="1:2" x14ac:dyDescent="0.25">
      <c r="A56" t="s">
        <v>200</v>
      </c>
      <c r="B56" t="s">
        <v>201</v>
      </c>
    </row>
    <row r="57" spans="1:2" x14ac:dyDescent="0.25">
      <c r="A57" t="s">
        <v>202</v>
      </c>
      <c r="B57" t="s">
        <v>235</v>
      </c>
    </row>
    <row r="58" spans="1:2" x14ac:dyDescent="0.25">
      <c r="A58" t="s">
        <v>112</v>
      </c>
      <c r="B58" t="s">
        <v>203</v>
      </c>
    </row>
    <row r="59" spans="1:2" x14ac:dyDescent="0.25">
      <c r="A59" t="s">
        <v>204</v>
      </c>
      <c r="B59" t="s">
        <v>205</v>
      </c>
    </row>
    <row r="60" spans="1:2" x14ac:dyDescent="0.25">
      <c r="A60" t="s">
        <v>106</v>
      </c>
      <c r="B60" t="s">
        <v>236</v>
      </c>
    </row>
    <row r="61" spans="1:2" x14ac:dyDescent="0.25">
      <c r="A61" t="s">
        <v>206</v>
      </c>
      <c r="B61" t="s">
        <v>207</v>
      </c>
    </row>
    <row r="62" spans="1:2" x14ac:dyDescent="0.25">
      <c r="A62" t="s">
        <v>208</v>
      </c>
      <c r="B62" t="s">
        <v>209</v>
      </c>
    </row>
    <row r="63" spans="1:2" x14ac:dyDescent="0.25">
      <c r="A63" t="s">
        <v>210</v>
      </c>
      <c r="B63" t="s">
        <v>211</v>
      </c>
    </row>
    <row r="64" spans="1:2" x14ac:dyDescent="0.25">
      <c r="A64" t="s">
        <v>212</v>
      </c>
      <c r="B64" t="s">
        <v>213</v>
      </c>
    </row>
    <row r="65" spans="1:2" x14ac:dyDescent="0.25">
      <c r="A65" t="s">
        <v>214</v>
      </c>
      <c r="B65" t="s">
        <v>215</v>
      </c>
    </row>
    <row r="66" spans="1:2" x14ac:dyDescent="0.25">
      <c r="A66" t="s">
        <v>216</v>
      </c>
      <c r="B66" t="s">
        <v>217</v>
      </c>
    </row>
    <row r="67" spans="1:2" x14ac:dyDescent="0.25">
      <c r="A67" t="s">
        <v>59</v>
      </c>
      <c r="B67" t="s">
        <v>218</v>
      </c>
    </row>
    <row r="68" spans="1:2" x14ac:dyDescent="0.25">
      <c r="A68" t="s">
        <v>219</v>
      </c>
      <c r="B68" t="s">
        <v>220</v>
      </c>
    </row>
    <row r="69" spans="1:2" x14ac:dyDescent="0.25">
      <c r="A69" t="s">
        <v>221</v>
      </c>
      <c r="B69" t="s">
        <v>237</v>
      </c>
    </row>
    <row r="70" spans="1:2" x14ac:dyDescent="0.25">
      <c r="A70" t="s">
        <v>222</v>
      </c>
      <c r="B70" t="s">
        <v>223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A40D-D892-48C7-B304-126179825C06}">
  <sheetPr>
    <tabColor theme="4"/>
  </sheetPr>
  <dimension ref="A4:L22"/>
  <sheetViews>
    <sheetView workbookViewId="0">
      <selection activeCell="L5" sqref="L5"/>
    </sheetView>
  </sheetViews>
  <sheetFormatPr defaultRowHeight="15" x14ac:dyDescent="0.25"/>
  <cols>
    <col min="1" max="1" width="34.7109375" bestFit="1" customWidth="1"/>
    <col min="2" max="2" width="4" bestFit="1" customWidth="1"/>
    <col min="5" max="5" width="18.140625" bestFit="1" customWidth="1"/>
    <col min="7" max="7" width="23.42578125" bestFit="1" customWidth="1"/>
    <col min="12" max="12" width="12.5703125" bestFit="1" customWidth="1"/>
  </cols>
  <sheetData>
    <row r="4" spans="1:12" x14ac:dyDescent="0.25">
      <c r="A4" s="2" t="s">
        <v>627</v>
      </c>
      <c r="E4" s="2" t="s">
        <v>630</v>
      </c>
      <c r="G4" s="2" t="s">
        <v>632</v>
      </c>
      <c r="L4" s="2" t="s">
        <v>638</v>
      </c>
    </row>
    <row r="5" spans="1:12" x14ac:dyDescent="0.25">
      <c r="A5" t="s">
        <v>271</v>
      </c>
      <c r="B5">
        <f>COUNTIF(MainMapData!E2:E184, "Valve*")</f>
        <v>61</v>
      </c>
      <c r="E5" t="str" cm="1">
        <f t="array" ref="E5:E22">_xlfn.UNIQUE(MainMapData!$C$2:$C$184)</f>
        <v>Capture the Flag</v>
      </c>
      <c r="G5" t="str" cm="1">
        <f t="array" ref="G5:G19">_xlfn._xlws.FILTER(Table2[Developers], Table2[GameMode]=Dashboard!I25)</f>
        <v>Valve</v>
      </c>
      <c r="H5" t="s">
        <v>633</v>
      </c>
      <c r="I5" t="s">
        <v>634</v>
      </c>
      <c r="J5">
        <f>COUNTIF(_xlfn.ANCHORARRAY(G5), "Valve*")</f>
        <v>4</v>
      </c>
      <c r="L5" cm="1">
        <f t="array" ref="L5:L21">_xlfn._xlws.SORT(_xlfn.UNIQUE(YEAR(Table2[DateAdded(MM/DD/YYYY)])))</f>
        <v>2007</v>
      </c>
    </row>
    <row r="6" spans="1:12" x14ac:dyDescent="0.25">
      <c r="A6" t="s">
        <v>628</v>
      </c>
      <c r="B6">
        <f>COUNTIF(MainMapData!E2:E184, "&lt;&gt;Valve*")</f>
        <v>122</v>
      </c>
      <c r="E6" t="str">
        <v>Arena</v>
      </c>
      <c r="G6" t="str">
        <v xml:space="preserve"> Miguel "BANG!" Melara
The Ronin
Michael Egan
Aeon "Void" Bollig
Martin "Chaofanatic" Ellis
Ryan "Freeflow" Leitao
Harlen "UEAKCrash" Linke
James "Retro" Wright</v>
      </c>
      <c r="H6" t="s">
        <v>633</v>
      </c>
      <c r="I6" t="s">
        <v>635</v>
      </c>
      <c r="J6">
        <f>COUNTIF(_xlfn.ANCHORARRAY(G5), "&lt;&gt;Valve*")</f>
        <v>11</v>
      </c>
      <c r="L6">
        <v>2008</v>
      </c>
    </row>
    <row r="7" spans="1:12" x14ac:dyDescent="0.25">
      <c r="E7" t="str">
        <v>Attack/Defend</v>
      </c>
      <c r="G7" t="str">
        <v>Lauren "Yrrzy" Godfrey
Ase "pont" Kirkham
Liam "Diva Dan" Moffitt
Benjamin "Benjamoose" Rudman
Kimberly "iiboharz" Riswick
Freyja</v>
      </c>
      <c r="H7" t="s">
        <v>633</v>
      </c>
      <c r="L7">
        <v>2009</v>
      </c>
    </row>
    <row r="8" spans="1:12" x14ac:dyDescent="0.25">
      <c r="E8" t="str">
        <v>Control Point</v>
      </c>
      <c r="G8" t="str">
        <v>Valve</v>
      </c>
      <c r="H8" t="s">
        <v>633</v>
      </c>
      <c r="L8">
        <v>2010</v>
      </c>
    </row>
    <row r="9" spans="1:12" x14ac:dyDescent="0.25">
      <c r="E9" t="str">
        <v>King of the Hill</v>
      </c>
      <c r="G9" t="str">
        <v>Harlen "UEAKCrash" Linke
Aeon "Void" Bollig
Juniper
Freyja
Zoey Smith</v>
      </c>
      <c r="H9" t="s">
        <v>633</v>
      </c>
      <c r="L9">
        <v>2011</v>
      </c>
    </row>
    <row r="10" spans="1:12" x14ac:dyDescent="0.25">
      <c r="E10" t="str">
        <v>Mann vs. Machine</v>
      </c>
      <c r="G10" t="str">
        <v>Valentin "ElectroSheep" Levillain
Simon "Em" Aublet</v>
      </c>
      <c r="H10" t="s">
        <v>633</v>
      </c>
      <c r="L10">
        <v>2012</v>
      </c>
    </row>
    <row r="11" spans="1:12" x14ac:dyDescent="0.25">
      <c r="E11" t="str">
        <v>Mannpower</v>
      </c>
      <c r="G11" t="str">
        <v>Andrew "Dr. Spud" Thompson
Fay L. "nineaxis" Fabry
Alex "Rexy" Kreeger
Jim "Timberghost" Wiser</v>
      </c>
      <c r="H11" t="s">
        <v>633</v>
      </c>
      <c r="L11">
        <v>2013</v>
      </c>
    </row>
    <row r="12" spans="1:12" x14ac:dyDescent="0.25">
      <c r="E12" t="str">
        <v>N/A</v>
      </c>
      <c r="G12" t="str">
        <v>Matthew "Panckakebro" Hiller
Elián "iron" Rodríguez
Phe
Denis "xB33" Varchulik
Ryan "Chill" Foy
Caleb "Pixenal" Dawson
William "Cheesypuff" Bartley-Bolster
Battoign
Bailey "Glitch2" Hodges
EmNudge
Oliver "OverPovered" Pennanen
James "Piratefoodog" Russell</v>
      </c>
      <c r="H12" t="s">
        <v>633</v>
      </c>
      <c r="L12">
        <v>2014</v>
      </c>
    </row>
    <row r="13" spans="1:12" x14ac:dyDescent="0.25">
      <c r="E13" t="str">
        <v>PASS Time</v>
      </c>
      <c r="G13" t="str">
        <v>Andrew "Dr. Spud" Thompson
Fay L. "nineaxis" Fabry
Mark "Shmitz" Major</v>
      </c>
      <c r="H13" t="s">
        <v>633</v>
      </c>
      <c r="L13">
        <v>2015</v>
      </c>
    </row>
    <row r="14" spans="1:12" x14ac:dyDescent="0.25">
      <c r="E14" t="str">
        <v>Payload</v>
      </c>
      <c r="G14" t="str">
        <v>Chris "Another Bad Pun" Williams
Bec "phi" Ailes
James "chin" Hayes
Eric "Erk" Browning
Liam "Diva Dan" Moffitt
Stuffy360
Aeon "Void" Bollig
Nickolas "KrazyZark" Fenech
Emil Sharafeev</v>
      </c>
      <c r="H14" t="s">
        <v>633</v>
      </c>
      <c r="L14">
        <v>2016</v>
      </c>
    </row>
    <row r="15" spans="1:12" x14ac:dyDescent="0.25">
      <c r="E15" t="str">
        <v>Payload Race</v>
      </c>
      <c r="G15" t="str">
        <v>Valve</v>
      </c>
      <c r="H15" t="s">
        <v>633</v>
      </c>
      <c r="L15">
        <v>2017</v>
      </c>
    </row>
    <row r="16" spans="1:12" x14ac:dyDescent="0.25">
      <c r="E16" t="str">
        <v>Player Destruction</v>
      </c>
      <c r="G16" t="str">
        <v>Nickolas "Krazy" Fenech
Andrew "Dr. Spud" Thompson
Fay L. "Nineaxis" Fabry
Mark "Shmitz" Major
Zoey Smith
Tumby
E-Arkham
donhonk
Louie "bakscratch" Turner
Nassim "NassimO" Sadoun
Thijs "Evil_Knevil" Van
Aeon "Void" Bollig
Lauren "Yrrzy" Godfrey
Zach "Exactol" Matuson
Alex "Rexy" Kreeger
Tyler "Yyler" King</v>
      </c>
      <c r="H16" t="s">
        <v>633</v>
      </c>
      <c r="L16">
        <v>2018</v>
      </c>
    </row>
    <row r="17" spans="5:12" x14ac:dyDescent="0.25">
      <c r="E17" t="str">
        <v>Robot Destruction</v>
      </c>
      <c r="G17" t="str">
        <v>Flobster</v>
      </c>
      <c r="L17">
        <v>2019</v>
      </c>
    </row>
    <row r="18" spans="5:12" x14ac:dyDescent="0.25">
      <c r="E18" t="str">
        <v>Special Delivery</v>
      </c>
      <c r="G18" t="str">
        <v>Stuffy360
Bill Johnston
Chickenman
Alex "FGD5" Stewart</v>
      </c>
      <c r="L18">
        <v>2020</v>
      </c>
    </row>
    <row r="19" spans="5:12" x14ac:dyDescent="0.25">
      <c r="E19" t="str">
        <v>Test</v>
      </c>
      <c r="G19" t="str">
        <v>Valve</v>
      </c>
      <c r="L19">
        <v>2021</v>
      </c>
    </row>
    <row r="20" spans="5:12" x14ac:dyDescent="0.25">
      <c r="E20" t="str">
        <v>Training Mode</v>
      </c>
      <c r="L20">
        <v>2022</v>
      </c>
    </row>
    <row r="21" spans="5:12" x14ac:dyDescent="0.25">
      <c r="E21" t="str">
        <v>Versus Saxton Hale</v>
      </c>
      <c r="L21">
        <v>2023</v>
      </c>
    </row>
    <row r="22" spans="5:12" x14ac:dyDescent="0.25">
      <c r="E22" t="str">
        <v>Zombie Infection</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E471-1653-474A-A1F5-446D84F658AC}">
  <dimension ref="A3:D22"/>
  <sheetViews>
    <sheetView workbookViewId="0">
      <selection activeCell="A6" sqref="A6"/>
    </sheetView>
  </sheetViews>
  <sheetFormatPr defaultRowHeight="15" x14ac:dyDescent="0.25"/>
  <cols>
    <col min="1" max="1" width="19" bestFit="1" customWidth="1"/>
    <col min="2" max="2" width="16.28515625" bestFit="1" customWidth="1"/>
    <col min="3" max="4" width="11.28515625" bestFit="1" customWidth="1"/>
    <col min="5" max="18" width="5" bestFit="1" customWidth="1"/>
    <col min="19" max="20" width="11.28515625" bestFit="1" customWidth="1"/>
    <col min="21" max="21" width="15.7109375" bestFit="1" customWidth="1"/>
    <col min="22" max="22" width="12.5703125" bestFit="1" customWidth="1"/>
    <col min="23" max="23" width="15.7109375" bestFit="1" customWidth="1"/>
    <col min="24" max="24" width="11.5703125" bestFit="1" customWidth="1"/>
    <col min="25" max="25" width="14.7109375" bestFit="1" customWidth="1"/>
    <col min="26" max="26" width="11.5703125" bestFit="1" customWidth="1"/>
    <col min="27" max="27" width="14.7109375" bestFit="1" customWidth="1"/>
    <col min="28" max="28" width="10.5703125" bestFit="1" customWidth="1"/>
    <col min="29" max="29" width="13.7109375" bestFit="1" customWidth="1"/>
    <col min="30" max="30" width="12.5703125" bestFit="1" customWidth="1"/>
    <col min="31" max="31" width="15.7109375" bestFit="1" customWidth="1"/>
    <col min="32" max="32" width="12.5703125" bestFit="1" customWidth="1"/>
    <col min="33" max="33" width="15.7109375" bestFit="1" customWidth="1"/>
    <col min="34" max="34" width="11.5703125" bestFit="1" customWidth="1"/>
    <col min="35" max="35" width="14.7109375" bestFit="1" customWidth="1"/>
    <col min="36" max="36" width="11.5703125" bestFit="1" customWidth="1"/>
    <col min="37" max="37" width="14.7109375" bestFit="1" customWidth="1"/>
    <col min="38" max="38" width="11.5703125" bestFit="1" customWidth="1"/>
    <col min="39" max="39" width="14.7109375" bestFit="1" customWidth="1"/>
    <col min="40" max="40" width="11.5703125" bestFit="1" customWidth="1"/>
    <col min="41" max="41" width="14.7109375" bestFit="1" customWidth="1"/>
    <col min="42" max="42" width="12.5703125" bestFit="1" customWidth="1"/>
    <col min="43" max="43" width="15.7109375" bestFit="1" customWidth="1"/>
    <col min="44" max="44" width="12.5703125" bestFit="1" customWidth="1"/>
    <col min="45" max="45" width="15.7109375" bestFit="1" customWidth="1"/>
    <col min="46" max="46" width="12.5703125" bestFit="1" customWidth="1"/>
    <col min="47" max="47" width="15.7109375" bestFit="1" customWidth="1"/>
    <col min="48" max="48" width="11.5703125" bestFit="1" customWidth="1"/>
    <col min="49" max="49" width="14.7109375" bestFit="1" customWidth="1"/>
    <col min="50" max="50" width="11.5703125" bestFit="1" customWidth="1"/>
    <col min="51" max="51" width="14.7109375" bestFit="1" customWidth="1"/>
    <col min="52" max="52" width="11.5703125" bestFit="1" customWidth="1"/>
    <col min="53" max="53" width="14.7109375" bestFit="1" customWidth="1"/>
    <col min="54" max="54" width="12.5703125" bestFit="1" customWidth="1"/>
    <col min="55" max="55" width="15.7109375" bestFit="1" customWidth="1"/>
    <col min="56" max="56" width="12.5703125" bestFit="1" customWidth="1"/>
    <col min="57" max="57" width="15.7109375" bestFit="1" customWidth="1"/>
    <col min="58" max="58" width="11.5703125" bestFit="1" customWidth="1"/>
    <col min="59" max="59" width="14.7109375" bestFit="1" customWidth="1"/>
    <col min="60" max="60" width="12.5703125" bestFit="1" customWidth="1"/>
    <col min="61" max="61" width="15.7109375" bestFit="1" customWidth="1"/>
    <col min="62" max="62" width="12.5703125" bestFit="1" customWidth="1"/>
    <col min="63" max="63" width="15.7109375" bestFit="1" customWidth="1"/>
    <col min="64" max="64" width="10.5703125" bestFit="1" customWidth="1"/>
    <col min="65" max="65" width="13.7109375" bestFit="1" customWidth="1"/>
    <col min="66" max="66" width="12.5703125" bestFit="1" customWidth="1"/>
    <col min="67" max="67" width="15.7109375" bestFit="1" customWidth="1"/>
    <col min="68" max="68" width="12.5703125" bestFit="1" customWidth="1"/>
    <col min="69" max="69" width="15.7109375" bestFit="1" customWidth="1"/>
    <col min="70" max="70" width="11.5703125" bestFit="1" customWidth="1"/>
    <col min="71" max="71" width="14.7109375" bestFit="1" customWidth="1"/>
    <col min="72" max="72" width="10.5703125" bestFit="1" customWidth="1"/>
    <col min="73" max="73" width="13.7109375" bestFit="1" customWidth="1"/>
    <col min="74" max="74" width="11.5703125" bestFit="1" customWidth="1"/>
    <col min="75" max="75" width="14.7109375" bestFit="1" customWidth="1"/>
    <col min="76" max="76" width="11.5703125" bestFit="1" customWidth="1"/>
    <col min="77" max="77" width="14.7109375" bestFit="1" customWidth="1"/>
    <col min="78" max="78" width="12.5703125" bestFit="1" customWidth="1"/>
    <col min="79" max="79" width="15.7109375" bestFit="1" customWidth="1"/>
    <col min="80" max="80" width="12.5703125" bestFit="1" customWidth="1"/>
    <col min="81" max="81" width="15.7109375" bestFit="1" customWidth="1"/>
    <col min="82" max="82" width="12.5703125" bestFit="1" customWidth="1"/>
    <col min="83" max="83" width="15.7109375" bestFit="1" customWidth="1"/>
    <col min="84" max="84" width="10.5703125" bestFit="1" customWidth="1"/>
    <col min="85" max="85" width="13.7109375" bestFit="1" customWidth="1"/>
    <col min="86" max="86" width="12.5703125" bestFit="1" customWidth="1"/>
    <col min="87" max="87" width="15.7109375" bestFit="1" customWidth="1"/>
    <col min="88" max="88" width="12.5703125" bestFit="1" customWidth="1"/>
    <col min="89" max="89" width="15.7109375" bestFit="1" customWidth="1"/>
    <col min="90" max="90" width="12.5703125" bestFit="1" customWidth="1"/>
    <col min="91" max="91" width="15.7109375" bestFit="1" customWidth="1"/>
    <col min="92" max="92" width="12.5703125" bestFit="1" customWidth="1"/>
    <col min="93" max="93" width="15.7109375" bestFit="1" customWidth="1"/>
    <col min="94" max="94" width="11.5703125" bestFit="1" customWidth="1"/>
    <col min="95" max="95" width="14.7109375" bestFit="1" customWidth="1"/>
    <col min="96" max="96" width="11.5703125" bestFit="1" customWidth="1"/>
    <col min="97" max="97" width="14.7109375" bestFit="1" customWidth="1"/>
    <col min="98" max="98" width="11.5703125" bestFit="1" customWidth="1"/>
    <col min="99" max="99" width="14.7109375" bestFit="1" customWidth="1"/>
    <col min="100" max="100" width="11.5703125" bestFit="1" customWidth="1"/>
    <col min="101" max="101" width="14.7109375" bestFit="1" customWidth="1"/>
    <col min="102" max="102" width="11.5703125" bestFit="1" customWidth="1"/>
    <col min="103" max="103" width="14.7109375" bestFit="1" customWidth="1"/>
    <col min="104" max="104" width="11.5703125" bestFit="1" customWidth="1"/>
    <col min="105" max="105" width="14.7109375" bestFit="1" customWidth="1"/>
    <col min="106" max="106" width="11.5703125" bestFit="1" customWidth="1"/>
    <col min="107" max="107" width="14.7109375" bestFit="1" customWidth="1"/>
    <col min="108" max="108" width="11.5703125" bestFit="1" customWidth="1"/>
    <col min="109" max="109" width="14.7109375" bestFit="1" customWidth="1"/>
    <col min="110" max="110" width="11.5703125" bestFit="1" customWidth="1"/>
    <col min="111" max="111" width="14.7109375" bestFit="1" customWidth="1"/>
    <col min="112" max="112" width="11.5703125" bestFit="1" customWidth="1"/>
    <col min="113" max="113" width="14.7109375" bestFit="1" customWidth="1"/>
    <col min="114" max="114" width="11.28515625" bestFit="1" customWidth="1"/>
  </cols>
  <sheetData>
    <row r="3" spans="1:4" x14ac:dyDescent="0.25">
      <c r="A3" s="7" t="s">
        <v>629</v>
      </c>
      <c r="B3" s="7" t="s">
        <v>642</v>
      </c>
    </row>
    <row r="4" spans="1:4" x14ac:dyDescent="0.25">
      <c r="A4" s="7" t="s">
        <v>631</v>
      </c>
      <c r="B4" t="s">
        <v>271</v>
      </c>
      <c r="C4" t="s">
        <v>628</v>
      </c>
      <c r="D4" t="s">
        <v>609</v>
      </c>
    </row>
    <row r="5" spans="1:4" x14ac:dyDescent="0.25">
      <c r="A5" s="8" t="s">
        <v>610</v>
      </c>
      <c r="B5">
        <v>6</v>
      </c>
      <c r="D5">
        <v>6</v>
      </c>
    </row>
    <row r="6" spans="1:4" x14ac:dyDescent="0.25">
      <c r="A6" s="8" t="s">
        <v>616</v>
      </c>
      <c r="B6">
        <v>9</v>
      </c>
      <c r="C6">
        <v>3</v>
      </c>
      <c r="D6">
        <v>12</v>
      </c>
    </row>
    <row r="7" spans="1:4" x14ac:dyDescent="0.25">
      <c r="A7" s="8" t="s">
        <v>624</v>
      </c>
      <c r="B7">
        <v>10</v>
      </c>
      <c r="C7">
        <v>7</v>
      </c>
      <c r="D7">
        <v>17</v>
      </c>
    </row>
    <row r="8" spans="1:4" x14ac:dyDescent="0.25">
      <c r="A8" s="8" t="s">
        <v>623</v>
      </c>
      <c r="B8">
        <v>8</v>
      </c>
      <c r="C8">
        <v>4</v>
      </c>
      <c r="D8">
        <v>12</v>
      </c>
    </row>
    <row r="9" spans="1:4" x14ac:dyDescent="0.25">
      <c r="A9" s="8" t="s">
        <v>612</v>
      </c>
      <c r="B9">
        <v>5</v>
      </c>
      <c r="C9">
        <v>4</v>
      </c>
      <c r="D9">
        <v>9</v>
      </c>
    </row>
    <row r="10" spans="1:4" x14ac:dyDescent="0.25">
      <c r="A10" s="8" t="s">
        <v>618</v>
      </c>
      <c r="B10">
        <v>8</v>
      </c>
      <c r="C10">
        <v>1</v>
      </c>
      <c r="D10">
        <v>9</v>
      </c>
    </row>
    <row r="11" spans="1:4" x14ac:dyDescent="0.25">
      <c r="A11" s="8" t="s">
        <v>625</v>
      </c>
      <c r="B11">
        <v>3</v>
      </c>
      <c r="C11">
        <v>3</v>
      </c>
      <c r="D11">
        <v>6</v>
      </c>
    </row>
    <row r="12" spans="1:4" x14ac:dyDescent="0.25">
      <c r="A12" s="8" t="s">
        <v>614</v>
      </c>
      <c r="B12">
        <v>5</v>
      </c>
      <c r="D12">
        <v>5</v>
      </c>
    </row>
    <row r="13" spans="1:4" x14ac:dyDescent="0.25">
      <c r="A13" s="8" t="s">
        <v>611</v>
      </c>
      <c r="B13">
        <v>5</v>
      </c>
      <c r="C13">
        <v>15</v>
      </c>
      <c r="D13">
        <v>20</v>
      </c>
    </row>
    <row r="14" spans="1:4" x14ac:dyDescent="0.25">
      <c r="A14" s="8" t="s">
        <v>621</v>
      </c>
      <c r="B14">
        <v>1</v>
      </c>
      <c r="C14">
        <v>5</v>
      </c>
      <c r="D14">
        <v>6</v>
      </c>
    </row>
    <row r="15" spans="1:4" x14ac:dyDescent="0.25">
      <c r="A15" s="8" t="s">
        <v>617</v>
      </c>
      <c r="B15">
        <v>1</v>
      </c>
      <c r="C15">
        <v>5</v>
      </c>
      <c r="D15">
        <v>6</v>
      </c>
    </row>
    <row r="16" spans="1:4" x14ac:dyDescent="0.25">
      <c r="A16" s="8" t="s">
        <v>622</v>
      </c>
      <c r="C16">
        <v>6</v>
      </c>
      <c r="D16">
        <v>6</v>
      </c>
    </row>
    <row r="17" spans="1:4" x14ac:dyDescent="0.25">
      <c r="A17" s="8" t="s">
        <v>626</v>
      </c>
      <c r="C17">
        <v>2</v>
      </c>
      <c r="D17">
        <v>2</v>
      </c>
    </row>
    <row r="18" spans="1:4" x14ac:dyDescent="0.25">
      <c r="A18" s="8" t="s">
        <v>619</v>
      </c>
      <c r="C18">
        <v>8</v>
      </c>
      <c r="D18">
        <v>8</v>
      </c>
    </row>
    <row r="19" spans="1:4" x14ac:dyDescent="0.25">
      <c r="A19" s="8" t="s">
        <v>613</v>
      </c>
      <c r="C19">
        <v>12</v>
      </c>
      <c r="D19">
        <v>12</v>
      </c>
    </row>
    <row r="20" spans="1:4" x14ac:dyDescent="0.25">
      <c r="A20" s="8" t="s">
        <v>620</v>
      </c>
      <c r="C20">
        <v>11</v>
      </c>
      <c r="D20">
        <v>11</v>
      </c>
    </row>
    <row r="21" spans="1:4" x14ac:dyDescent="0.25">
      <c r="A21" s="8" t="s">
        <v>615</v>
      </c>
      <c r="C21">
        <v>36</v>
      </c>
      <c r="D21">
        <v>36</v>
      </c>
    </row>
    <row r="22" spans="1:4" x14ac:dyDescent="0.25">
      <c r="A22" s="8" t="s">
        <v>609</v>
      </c>
      <c r="B22">
        <v>61</v>
      </c>
      <c r="C22">
        <v>122</v>
      </c>
      <c r="D22">
        <v>183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AFF59-7003-45F4-A476-BB58908ED4AC}">
  <dimension ref="A2:B8"/>
  <sheetViews>
    <sheetView workbookViewId="0">
      <selection activeCell="A2" sqref="A2"/>
    </sheetView>
  </sheetViews>
  <sheetFormatPr defaultRowHeight="15" x14ac:dyDescent="0.25"/>
  <cols>
    <col min="1" max="1" width="30.5703125" bestFit="1" customWidth="1"/>
    <col min="2" max="2" width="19" bestFit="1" customWidth="1"/>
    <col min="3" max="3" width="4.28515625" bestFit="1" customWidth="1"/>
    <col min="4" max="4" width="4.5703125" bestFit="1" customWidth="1"/>
    <col min="5" max="5" width="4.140625" bestFit="1" customWidth="1"/>
    <col min="6" max="6" width="4.85546875" bestFit="1" customWidth="1"/>
    <col min="7" max="7" width="4" bestFit="1" customWidth="1"/>
    <col min="8" max="8" width="3.42578125" bestFit="1" customWidth="1"/>
    <col min="9" max="9" width="4.42578125" bestFit="1" customWidth="1"/>
    <col min="10" max="10" width="4" bestFit="1" customWidth="1"/>
    <col min="11" max="11" width="4.5703125" bestFit="1" customWidth="1"/>
    <col min="12" max="12" width="4.28515625" bestFit="1" customWidth="1"/>
    <col min="13" max="13" width="11.28515625" bestFit="1" customWidth="1"/>
    <col min="14" max="15" width="9.7109375" bestFit="1" customWidth="1"/>
    <col min="16" max="16" width="8.7109375" bestFit="1" customWidth="1"/>
    <col min="17" max="17" width="9.7109375" bestFit="1" customWidth="1"/>
    <col min="18" max="20" width="8.7109375" bestFit="1" customWidth="1"/>
    <col min="21" max="26" width="9.7109375" bestFit="1" customWidth="1"/>
    <col min="27" max="34" width="10.7109375" bestFit="1" customWidth="1"/>
    <col min="35" max="35" width="9.7109375" bestFit="1" customWidth="1"/>
    <col min="36" max="40" width="10.7109375" bestFit="1" customWidth="1"/>
    <col min="41" max="44" width="9.7109375" bestFit="1" customWidth="1"/>
    <col min="45" max="52" width="10.7109375" bestFit="1" customWidth="1"/>
    <col min="53" max="56" width="9.7109375" bestFit="1" customWidth="1"/>
    <col min="57" max="57" width="11.28515625" bestFit="1" customWidth="1"/>
  </cols>
  <sheetData>
    <row r="2" spans="1:2" x14ac:dyDescent="0.25">
      <c r="A2" s="7" t="s">
        <v>637</v>
      </c>
      <c r="B2" t="s" vm="1">
        <v>636</v>
      </c>
    </row>
    <row r="4" spans="1:2" x14ac:dyDescent="0.25">
      <c r="A4" s="7" t="s">
        <v>631</v>
      </c>
      <c r="B4" t="s">
        <v>629</v>
      </c>
    </row>
    <row r="5" spans="1:2" x14ac:dyDescent="0.25">
      <c r="A5" s="8" t="s">
        <v>373</v>
      </c>
      <c r="B5">
        <v>18</v>
      </c>
    </row>
    <row r="6" spans="1:2" x14ac:dyDescent="0.25">
      <c r="A6" s="8" t="s">
        <v>345</v>
      </c>
      <c r="B6">
        <v>48</v>
      </c>
    </row>
    <row r="7" spans="1:2" x14ac:dyDescent="0.25">
      <c r="A7" s="8" t="s">
        <v>639</v>
      </c>
      <c r="B7">
        <v>117</v>
      </c>
    </row>
    <row r="8" spans="1:2" x14ac:dyDescent="0.25">
      <c r="A8" s="8" t="s">
        <v>609</v>
      </c>
      <c r="B8">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520A-0081-446D-8FBE-6885AFABA836}">
  <dimension ref="A2:B20"/>
  <sheetViews>
    <sheetView workbookViewId="0">
      <selection activeCell="B2" sqref="B2"/>
    </sheetView>
  </sheetViews>
  <sheetFormatPr defaultRowHeight="15" x14ac:dyDescent="0.25"/>
  <cols>
    <col min="1" max="1" width="24.7109375" bestFit="1" customWidth="1"/>
    <col min="2" max="2" width="22.42578125" bestFit="1" customWidth="1"/>
    <col min="3" max="3" width="9" bestFit="1" customWidth="1"/>
    <col min="4" max="4" width="11.28515625" bestFit="1" customWidth="1"/>
    <col min="5" max="12" width="8" bestFit="1" customWidth="1"/>
    <col min="13" max="13" width="7" bestFit="1" customWidth="1"/>
    <col min="14" max="26" width="8" bestFit="1" customWidth="1"/>
    <col min="27" max="27" width="4" bestFit="1" customWidth="1"/>
    <col min="28" max="36" width="8" bestFit="1" customWidth="1"/>
    <col min="37" max="37" width="9" bestFit="1" customWidth="1"/>
    <col min="38" max="53" width="8" bestFit="1" customWidth="1"/>
    <col min="54" max="56" width="7" bestFit="1" customWidth="1"/>
    <col min="57" max="57" width="8" bestFit="1" customWidth="1"/>
    <col min="58" max="58" width="7" bestFit="1" customWidth="1"/>
    <col min="59" max="70" width="8" bestFit="1" customWidth="1"/>
    <col min="71" max="71" width="7" bestFit="1" customWidth="1"/>
    <col min="72" max="72" width="8" bestFit="1" customWidth="1"/>
    <col min="73" max="73" width="7" bestFit="1" customWidth="1"/>
    <col min="74" max="82" width="8" bestFit="1" customWidth="1"/>
    <col min="83" max="83" width="7" bestFit="1" customWidth="1"/>
    <col min="84" max="95" width="8" bestFit="1" customWidth="1"/>
    <col min="96" max="96" width="7" bestFit="1" customWidth="1"/>
    <col min="97" max="102" width="8" bestFit="1" customWidth="1"/>
    <col min="103" max="103" width="7" bestFit="1" customWidth="1"/>
    <col min="104" max="105" width="8" bestFit="1" customWidth="1"/>
    <col min="106" max="106" width="7" bestFit="1" customWidth="1"/>
    <col min="107" max="107" width="8" bestFit="1" customWidth="1"/>
    <col min="108" max="108" width="9" bestFit="1" customWidth="1"/>
    <col min="109" max="120" width="8" bestFit="1" customWidth="1"/>
    <col min="121" max="121" width="9" bestFit="1" customWidth="1"/>
    <col min="122" max="143" width="8" bestFit="1" customWidth="1"/>
    <col min="144" max="144" width="7" bestFit="1" customWidth="1"/>
    <col min="145" max="153" width="8" bestFit="1" customWidth="1"/>
    <col min="154" max="154" width="7" bestFit="1" customWidth="1"/>
    <col min="155" max="155" width="8" bestFit="1" customWidth="1"/>
    <col min="156" max="156" width="7" bestFit="1" customWidth="1"/>
    <col min="157" max="176" width="8" bestFit="1" customWidth="1"/>
    <col min="177" max="177" width="4.5703125" bestFit="1" customWidth="1"/>
    <col min="178" max="178" width="11.28515625" bestFit="1" customWidth="1"/>
    <col min="179" max="179" width="5.28515625" bestFit="1" customWidth="1"/>
    <col min="180" max="180" width="12.42578125" bestFit="1" customWidth="1"/>
    <col min="181" max="181" width="22" bestFit="1" customWidth="1"/>
    <col min="182" max="182" width="7.28515625" bestFit="1" customWidth="1"/>
    <col min="183" max="183" width="8.7109375" bestFit="1" customWidth="1"/>
    <col min="184" max="184" width="6.5703125" bestFit="1" customWidth="1"/>
    <col min="185" max="185" width="11.28515625" bestFit="1" customWidth="1"/>
  </cols>
  <sheetData>
    <row r="2" spans="1:2" x14ac:dyDescent="0.25">
      <c r="A2" s="7" t="s">
        <v>4</v>
      </c>
      <c r="B2" t="s">
        <v>2</v>
      </c>
    </row>
    <row r="4" spans="1:2" x14ac:dyDescent="0.25">
      <c r="A4" s="7" t="s">
        <v>631</v>
      </c>
      <c r="B4" t="s">
        <v>640</v>
      </c>
    </row>
    <row r="5" spans="1:2" x14ac:dyDescent="0.25">
      <c r="A5" s="8" t="s">
        <v>18</v>
      </c>
      <c r="B5" s="10">
        <v>7.3284599999999998</v>
      </c>
    </row>
    <row r="6" spans="1:2" x14ac:dyDescent="0.25">
      <c r="A6" s="8" t="s">
        <v>30</v>
      </c>
      <c r="B6" s="10">
        <v>8.6437500000000007</v>
      </c>
    </row>
    <row r="7" spans="1:2" x14ac:dyDescent="0.25">
      <c r="A7" s="8" t="s">
        <v>32</v>
      </c>
      <c r="B7" s="10">
        <v>9.5668699999999998</v>
      </c>
    </row>
    <row r="8" spans="1:2" x14ac:dyDescent="0.25">
      <c r="A8" s="8" t="s">
        <v>14</v>
      </c>
      <c r="B8" s="10">
        <v>11.5053</v>
      </c>
    </row>
    <row r="9" spans="1:2" x14ac:dyDescent="0.25">
      <c r="A9" s="8" t="s">
        <v>1</v>
      </c>
      <c r="B9" s="10">
        <v>11.588900000000001</v>
      </c>
    </row>
    <row r="10" spans="1:2" x14ac:dyDescent="0.25">
      <c r="A10" s="8" t="s">
        <v>28</v>
      </c>
      <c r="B10" s="10">
        <v>12.727</v>
      </c>
    </row>
    <row r="11" spans="1:2" x14ac:dyDescent="0.25">
      <c r="A11" s="8" t="s">
        <v>368</v>
      </c>
      <c r="B11" s="10">
        <v>13.032</v>
      </c>
    </row>
    <row r="12" spans="1:2" x14ac:dyDescent="0.25">
      <c r="A12" s="8" t="s">
        <v>15</v>
      </c>
      <c r="B12" s="10">
        <v>13.158799999999999</v>
      </c>
    </row>
    <row r="13" spans="1:2" x14ac:dyDescent="0.25">
      <c r="A13" s="8" t="s">
        <v>22</v>
      </c>
      <c r="B13" s="10">
        <v>13.6485</v>
      </c>
    </row>
    <row r="14" spans="1:2" x14ac:dyDescent="0.25">
      <c r="A14" s="8" t="s">
        <v>24</v>
      </c>
      <c r="B14" s="10">
        <v>15.3225</v>
      </c>
    </row>
    <row r="15" spans="1:2" x14ac:dyDescent="0.25">
      <c r="A15" s="8" t="s">
        <v>20</v>
      </c>
      <c r="B15" s="10">
        <v>15.895799999999999</v>
      </c>
    </row>
    <row r="16" spans="1:2" x14ac:dyDescent="0.25">
      <c r="A16" s="8" t="s">
        <v>26</v>
      </c>
      <c r="B16" s="10">
        <v>16.3767</v>
      </c>
    </row>
    <row r="17" spans="1:2" x14ac:dyDescent="0.25">
      <c r="A17" s="8" t="s">
        <v>13</v>
      </c>
      <c r="B17" s="10">
        <v>17.739599999999999</v>
      </c>
    </row>
    <row r="18" spans="1:2" x14ac:dyDescent="0.25">
      <c r="A18" s="8" t="s">
        <v>16</v>
      </c>
      <c r="B18" s="10">
        <v>19.273900000000001</v>
      </c>
    </row>
    <row r="19" spans="1:2" x14ac:dyDescent="0.25">
      <c r="A19" s="8" t="s">
        <v>34</v>
      </c>
      <c r="B19" s="10">
        <v>23.425000000000001</v>
      </c>
    </row>
    <row r="20" spans="1:2" x14ac:dyDescent="0.25">
      <c r="A20" s="8" t="s">
        <v>609</v>
      </c>
      <c r="B20" s="10">
        <v>209.23308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12A69-E807-4745-8B19-2E64ECCE5D63}">
  <dimension ref="A4:D24"/>
  <sheetViews>
    <sheetView workbookViewId="0">
      <selection activeCell="K36" sqref="K36"/>
    </sheetView>
  </sheetViews>
  <sheetFormatPr defaultRowHeight="15" x14ac:dyDescent="0.25"/>
  <cols>
    <col min="1" max="1" width="26" bestFit="1" customWidth="1"/>
    <col min="2" max="2" width="16.28515625" bestFit="1" customWidth="1"/>
    <col min="3" max="4" width="12" bestFit="1" customWidth="1"/>
    <col min="5" max="5" width="12.7109375" bestFit="1" customWidth="1"/>
    <col min="6" max="6" width="14.140625" bestFit="1" customWidth="1"/>
    <col min="7" max="7" width="17.42578125" bestFit="1" customWidth="1"/>
    <col min="8" max="8" width="12" bestFit="1" customWidth="1"/>
    <col min="9" max="9" width="5" bestFit="1" customWidth="1"/>
    <col min="10" max="11" width="12" bestFit="1" customWidth="1"/>
    <col min="12" max="12" width="12.5703125" bestFit="1" customWidth="1"/>
    <col min="13" max="13" width="17.5703125" bestFit="1" customWidth="1"/>
    <col min="14" max="14" width="17.28515625" bestFit="1" customWidth="1"/>
    <col min="15" max="15" width="15.28515625" bestFit="1" customWidth="1"/>
    <col min="16" max="16" width="7" bestFit="1" customWidth="1"/>
    <col min="17" max="17" width="14" bestFit="1" customWidth="1"/>
    <col min="18" max="18" width="18.140625" bestFit="1" customWidth="1"/>
    <col min="19" max="19" width="16.28515625" bestFit="1" customWidth="1"/>
    <col min="20" max="20" width="12" bestFit="1" customWidth="1"/>
  </cols>
  <sheetData>
    <row r="4" spans="1:4" x14ac:dyDescent="0.25">
      <c r="A4" s="7" t="s">
        <v>641</v>
      </c>
      <c r="B4" s="7" t="s">
        <v>642</v>
      </c>
    </row>
    <row r="5" spans="1:4" x14ac:dyDescent="0.25">
      <c r="A5" s="7" t="s">
        <v>631</v>
      </c>
      <c r="B5" t="s">
        <v>271</v>
      </c>
      <c r="C5" t="s">
        <v>628</v>
      </c>
      <c r="D5" t="s">
        <v>609</v>
      </c>
    </row>
    <row r="6" spans="1:4" x14ac:dyDescent="0.25">
      <c r="A6" s="8" t="s">
        <v>40</v>
      </c>
      <c r="B6">
        <v>8.8145814285714277</v>
      </c>
      <c r="C6">
        <v>7.7188320000000008</v>
      </c>
      <c r="D6">
        <v>8.3580191666666668</v>
      </c>
    </row>
    <row r="7" spans="1:4" x14ac:dyDescent="0.25">
      <c r="A7" s="8" t="s">
        <v>65</v>
      </c>
      <c r="B7">
        <v>20.515011666666666</v>
      </c>
      <c r="C7">
        <v>16.904383684210526</v>
      </c>
      <c r="D7">
        <v>17.770934399999998</v>
      </c>
    </row>
    <row r="8" spans="1:4" x14ac:dyDescent="0.25">
      <c r="A8" s="8" t="s">
        <v>2</v>
      </c>
      <c r="B8">
        <v>16.137350000000001</v>
      </c>
      <c r="C8">
        <v>13.153061818181817</v>
      </c>
      <c r="D8">
        <v>13.948872000000001</v>
      </c>
    </row>
    <row r="9" spans="1:4" x14ac:dyDescent="0.25">
      <c r="A9" s="8" t="s">
        <v>240</v>
      </c>
      <c r="B9">
        <v>23.322916666666668</v>
      </c>
      <c r="C9">
        <v>19.597000000000005</v>
      </c>
      <c r="D9">
        <v>20.838972222222221</v>
      </c>
    </row>
    <row r="10" spans="1:4" x14ac:dyDescent="0.25">
      <c r="A10" s="8" t="s">
        <v>379</v>
      </c>
      <c r="B10">
        <v>10.90349</v>
      </c>
      <c r="C10">
        <v>13.192983478260873</v>
      </c>
      <c r="D10">
        <v>12.658768333333338</v>
      </c>
    </row>
    <row r="11" spans="1:4" x14ac:dyDescent="0.25">
      <c r="A11" s="8" t="s">
        <v>420</v>
      </c>
      <c r="B11">
        <v>14.294714285714287</v>
      </c>
      <c r="D11">
        <v>14.294714285714287</v>
      </c>
    </row>
    <row r="12" spans="1:4" x14ac:dyDescent="0.25">
      <c r="A12" s="8" t="s">
        <v>454</v>
      </c>
      <c r="B12">
        <v>22.099066666666662</v>
      </c>
      <c r="D12">
        <v>22.099066666666662</v>
      </c>
    </row>
    <row r="13" spans="1:4" x14ac:dyDescent="0.25">
      <c r="A13" s="8" t="s">
        <v>116</v>
      </c>
      <c r="B13">
        <v>2.23</v>
      </c>
      <c r="D13">
        <v>2.23</v>
      </c>
    </row>
    <row r="14" spans="1:4" x14ac:dyDescent="0.25">
      <c r="A14" s="8" t="s">
        <v>465</v>
      </c>
      <c r="B14">
        <v>28.034833333333335</v>
      </c>
      <c r="D14">
        <v>28.034833333333335</v>
      </c>
    </row>
    <row r="15" spans="1:4" x14ac:dyDescent="0.25">
      <c r="A15" s="8" t="s">
        <v>471</v>
      </c>
      <c r="B15">
        <v>21.492449999999995</v>
      </c>
      <c r="C15">
        <v>21.838937037037031</v>
      </c>
      <c r="D15">
        <v>21.775939393939392</v>
      </c>
    </row>
    <row r="16" spans="1:4" x14ac:dyDescent="0.25">
      <c r="A16" s="8" t="s">
        <v>541</v>
      </c>
      <c r="B16">
        <v>10.128579999999999</v>
      </c>
      <c r="C16">
        <v>13.191266666666666</v>
      </c>
      <c r="D16">
        <v>11.966191999999999</v>
      </c>
    </row>
    <row r="17" spans="1:4" x14ac:dyDescent="0.25">
      <c r="A17" s="8" t="s">
        <v>553</v>
      </c>
      <c r="C17">
        <v>14.250533333333331</v>
      </c>
      <c r="D17">
        <v>14.250533333333331</v>
      </c>
    </row>
    <row r="18" spans="1:4" x14ac:dyDescent="0.25">
      <c r="A18" s="8" t="s">
        <v>572</v>
      </c>
      <c r="B18">
        <v>16.029900000000001</v>
      </c>
      <c r="D18">
        <v>16.029900000000001</v>
      </c>
    </row>
    <row r="19" spans="1:4" x14ac:dyDescent="0.25">
      <c r="A19" s="8" t="s">
        <v>574</v>
      </c>
      <c r="B19">
        <v>14.269</v>
      </c>
      <c r="D19">
        <v>14.269</v>
      </c>
    </row>
    <row r="20" spans="1:4" x14ac:dyDescent="0.25">
      <c r="A20" s="8" t="s">
        <v>578</v>
      </c>
      <c r="B20">
        <v>0.83750000000000002</v>
      </c>
      <c r="D20">
        <v>0.83750000000000002</v>
      </c>
    </row>
    <row r="21" spans="1:4" x14ac:dyDescent="0.25">
      <c r="A21" s="8" t="s">
        <v>581</v>
      </c>
      <c r="B21">
        <v>10.09104</v>
      </c>
      <c r="D21">
        <v>10.09104</v>
      </c>
    </row>
    <row r="22" spans="1:4" x14ac:dyDescent="0.25">
      <c r="A22" s="8" t="s">
        <v>585</v>
      </c>
      <c r="C22">
        <v>10.626445</v>
      </c>
      <c r="D22">
        <v>10.626445</v>
      </c>
    </row>
    <row r="23" spans="1:4" x14ac:dyDescent="0.25">
      <c r="A23" s="8" t="s">
        <v>596</v>
      </c>
      <c r="C23">
        <v>19.070540000000001</v>
      </c>
      <c r="D23">
        <v>19.070540000000001</v>
      </c>
    </row>
    <row r="24" spans="1:4" x14ac:dyDescent="0.25">
      <c r="A24" s="8" t="s">
        <v>609</v>
      </c>
      <c r="B24">
        <v>16.087888103448275</v>
      </c>
      <c r="C24">
        <v>16.427136694915259</v>
      </c>
      <c r="D24">
        <v>16.315338863636363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MainMapData</vt:lpstr>
      <vt:lpstr>EventMapList</vt:lpstr>
      <vt:lpstr>WaterMapData</vt:lpstr>
      <vt:lpstr>Data Storage</vt:lpstr>
      <vt:lpstr>MapCountPivot</vt:lpstr>
      <vt:lpstr>HolidayCountPivot</vt:lpstr>
      <vt:lpstr>MapSizePivot</vt:lpstr>
      <vt:lpstr>AvgMapSizePivot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Byrd</dc:creator>
  <cp:lastModifiedBy>Dennis Byrd</cp:lastModifiedBy>
  <dcterms:created xsi:type="dcterms:W3CDTF">2024-03-25T14:16:25Z</dcterms:created>
  <dcterms:modified xsi:type="dcterms:W3CDTF">2024-05-30T14:10:47Z</dcterms:modified>
</cp:coreProperties>
</file>