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3 - Homework/HW 03/AMPL Models/"/>
    </mc:Choice>
  </mc:AlternateContent>
  <xr:revisionPtr revIDLastSave="874" documentId="8_{F9186C4A-4D24-4C11-A94A-4E97A374E8E9}" xr6:coauthVersionLast="46" xr6:coauthVersionMax="46" xr10:uidLastSave="{6F0D1871-18DA-414B-951F-368227AA7017}"/>
  <bookViews>
    <workbookView xWindow="-120" yWindow="-120" windowWidth="29040" windowHeight="15840" xr2:uid="{2581705E-783A-44E8-BFE7-0D5AB3EE4BE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7" i="1"/>
  <c r="N4" i="1"/>
  <c r="O4" i="1"/>
  <c r="R6" i="1"/>
  <c r="R8" i="1"/>
  <c r="N5" i="1"/>
  <c r="N6" i="1"/>
  <c r="N7" i="1"/>
  <c r="N8" i="1"/>
  <c r="O5" i="1"/>
  <c r="O7" i="1"/>
  <c r="O6" i="1"/>
  <c r="O8" i="1"/>
  <c r="P8" i="1"/>
  <c r="S8" i="1"/>
  <c r="P7" i="1"/>
  <c r="S7" i="1"/>
  <c r="P6" i="1"/>
  <c r="S6" i="1"/>
  <c r="P5" i="1"/>
  <c r="S5" i="1"/>
  <c r="Q8" i="1"/>
  <c r="Q5" i="1"/>
  <c r="Q6" i="1"/>
  <c r="Q7" i="1"/>
  <c r="L8" i="1"/>
  <c r="M8" i="1"/>
  <c r="G17" i="1"/>
  <c r="I9" i="1"/>
  <c r="F9" i="1"/>
</calcChain>
</file>

<file path=xl/sharedStrings.xml><?xml version="1.0" encoding="utf-8"?>
<sst xmlns="http://schemas.openxmlformats.org/spreadsheetml/2006/main" count="74" uniqueCount="63">
  <si>
    <t>A</t>
  </si>
  <si>
    <t>B</t>
  </si>
  <si>
    <t>C</t>
  </si>
  <si>
    <r>
      <t>S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</si>
  <si>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F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</si>
  <si>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C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</si>
  <si>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U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</si>
  <si>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ixed Cost to Operate, 
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</si>
  <si>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Fixed Cost to </t>
    </r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tart, </t>
    </r>
    <r>
      <rPr>
        <b/>
        <i/>
        <sz val="11"/>
        <color theme="1"/>
        <rFont val="Calibri"/>
        <family val="2"/>
        <scheme val="minor"/>
      </rPr>
      <t>per Day</t>
    </r>
  </si>
  <si>
    <r>
      <t xml:space="preserve">Max. Megawatts Generated,
</t>
    </r>
    <r>
      <rPr>
        <b/>
        <i/>
        <sz val="11"/>
        <color theme="1"/>
        <rFont val="Calibri"/>
        <family val="2"/>
        <scheme val="minor"/>
      </rPr>
      <t xml:space="preserve"> per Period</t>
    </r>
  </si>
  <si>
    <r>
      <t xml:space="preserve">Variable </t>
    </r>
    <r>
      <rPr>
        <b/>
        <u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ost per Megawatt, 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</si>
  <si>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Demand of Megawatts, 
</t>
    </r>
    <r>
      <rPr>
        <b/>
        <i/>
        <sz val="11"/>
        <color theme="1"/>
        <rFont val="Calibri"/>
        <family val="2"/>
        <scheme val="minor"/>
      </rPr>
      <t>per Period</t>
    </r>
  </si>
  <si>
    <t>Upper</t>
  </si>
  <si>
    <t>Cost</t>
  </si>
  <si>
    <t>Sets</t>
  </si>
  <si>
    <r>
      <t>demand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</si>
  <si>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Sum</t>
  </si>
  <si>
    <t>Average</t>
  </si>
  <si>
    <t>Running Total</t>
  </si>
  <si>
    <t>Count</t>
  </si>
  <si>
    <t>Period</t>
  </si>
  <si>
    <t>p in PERIODS</t>
  </si>
  <si>
    <t>i in GENERATORS</t>
  </si>
  <si>
    <t>Generator 
(Name)</t>
  </si>
  <si>
    <t>Total Demand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</si>
  <si>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</si>
  <si>
    <r>
      <t>B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</si>
  <si>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</si>
  <si>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</si>
  <si>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</si>
  <si>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</si>
  <si>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>watts</t>
    </r>
    <r>
      <rPr>
        <vertAlign val="subscript"/>
        <sz val="11"/>
        <color theme="1"/>
        <rFont val="Calibri"/>
        <family val="2"/>
        <scheme val="minor"/>
      </rPr>
      <t>i,p</t>
    </r>
  </si>
  <si>
    <t>Decision Vars</t>
  </si>
  <si>
    <t>Number of watts to produce per generator</t>
  </si>
  <si>
    <t>Objective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</si>
  <si>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</si>
  <si>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t>Minimize cost</t>
  </si>
  <si>
    <t>Constraints</t>
  </si>
  <si>
    <t>C1: meet demand</t>
  </si>
  <si>
    <t>C2: &lt;= Upper</t>
  </si>
  <si>
    <r>
      <t>SUM{i in GENERATORS}(watts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== demand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, for each period p in PERIODS</t>
    </r>
  </si>
  <si>
    <r>
      <t>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&lt;= upper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for each generator i in GENERATORS</t>
    </r>
  </si>
  <si>
    <t>x</t>
  </si>
  <si>
    <t>GENERATORS</t>
  </si>
  <si>
    <t>PERIODS</t>
  </si>
  <si>
    <t>M</t>
  </si>
  <si>
    <t>Set of generators that can be used (A,B,C)</t>
  </si>
  <si>
    <t>2 possible perionds (1, 2) that the generators can be turned on for</t>
  </si>
  <si>
    <t>Value to map watts used by each generator i in GENERATORS</t>
  </si>
  <si>
    <t>C3: map watts to ys</t>
  </si>
  <si>
    <r>
      <t xml:space="preserve">1 if Generator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is used, 0 if not turned on at all {Binary: 0,1}</t>
    </r>
  </si>
  <si>
    <r>
      <t>SUM{i in GENERATORS}[ 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SUM{p in PERIODS}(y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)*F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+ 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]</t>
    </r>
  </si>
  <si>
    <r>
      <t>SUM(watts</t>
    </r>
    <r>
      <rPr>
        <vertAlign val="subscript"/>
        <sz val="11"/>
        <color theme="1"/>
        <rFont val="Calibri"/>
        <family val="2"/>
        <scheme val="minor"/>
      </rPr>
      <t xml:space="preserve">i,p) </t>
    </r>
    <r>
      <rPr>
        <sz val="11"/>
        <color theme="1"/>
        <rFont val="Calibri"/>
        <family val="2"/>
        <scheme val="minor"/>
      </rPr>
      <t>&lt;= 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>i</t>
    </r>
  </si>
  <si>
    <t>Total</t>
  </si>
  <si>
    <t>Day</t>
  </si>
  <si>
    <t>Variable</t>
  </si>
  <si>
    <t>Period 1</t>
  </si>
  <si>
    <t>Period 2</t>
  </si>
  <si>
    <t>Variable Cost</t>
  </si>
  <si>
    <t>Variable Production</t>
  </si>
  <si>
    <t>Total Cost</t>
  </si>
  <si>
    <t>Model not counting per period</t>
  </si>
  <si>
    <t>F needs to be per period per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</si>
</sst>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6" formatCode="_([$$-409]* #,##0_);_([$$-409]* \(#,##0\);_([$$-409]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i/>
      <vertAlign val="subscript"/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Continuous" wrapText="1"/>
    </xf>
    <xf numFmtId="0" fontId="2" fillId="7" borderId="0" xfId="0" applyFont="1" applyFill="1" applyAlignment="1">
      <alignment horizontal="centerContinuous" wrapText="1"/>
    </xf>
    <xf numFmtId="0" fontId="2" fillId="8" borderId="0" xfId="0" applyFont="1" applyFill="1" applyAlignment="1">
      <alignment horizontal="centerContinuous" wrapText="1"/>
    </xf>
    <xf numFmtId="0" fontId="1" fillId="9" borderId="0" xfId="0" applyFont="1" applyFill="1" applyAlignment="1">
      <alignment horizontal="centerContinuous" wrapText="1"/>
    </xf>
    <xf numFmtId="41" fontId="0" fillId="0" borderId="13" xfId="0" applyNumberFormat="1" applyFill="1" applyBorder="1"/>
    <xf numFmtId="41" fontId="0" fillId="0" borderId="14" xfId="0" applyNumberFormat="1" applyFill="1" applyBorder="1"/>
    <xf numFmtId="41" fontId="0" fillId="0" borderId="15" xfId="0" applyNumberFormat="1" applyBorder="1"/>
    <xf numFmtId="41" fontId="0" fillId="0" borderId="16" xfId="0" applyNumberFormat="1" applyBorder="1"/>
    <xf numFmtId="41" fontId="0" fillId="0" borderId="0" xfId="0" applyNumberFormat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12" fillId="0" borderId="0" xfId="0" applyFont="1" applyAlignment="1">
      <alignment horizontal="center"/>
    </xf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6" fillId="2" borderId="1" xfId="0" applyFont="1" applyFill="1" applyBorder="1" applyAlignment="1">
      <alignment horizontal="center" wrapText="1"/>
    </xf>
    <xf numFmtId="41" fontId="0" fillId="3" borderId="0" xfId="0" applyNumberFormat="1" applyFill="1"/>
    <xf numFmtId="166" fontId="6" fillId="2" borderId="2" xfId="0" applyNumberFormat="1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centerContinuous"/>
    </xf>
    <xf numFmtId="166" fontId="6" fillId="3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PA Analytical Theme">
  <a:themeElements>
    <a:clrScheme name="Custom 15">
      <a:dk1>
        <a:srgbClr val="393939"/>
      </a:dk1>
      <a:lt1>
        <a:sysClr val="window" lastClr="FFFFFF"/>
      </a:lt1>
      <a:dk2>
        <a:srgbClr val="393939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4CE3-6374-400F-883E-506732118FF2}">
  <dimension ref="B1:S33"/>
  <sheetViews>
    <sheetView showGridLines="0" tabSelected="1" topLeftCell="C1" zoomScale="115" zoomScaleNormal="115" workbookViewId="0">
      <selection activeCell="S8" sqref="S8"/>
    </sheetView>
  </sheetViews>
  <sheetFormatPr defaultRowHeight="15" outlineLevelRow="1" x14ac:dyDescent="0.25"/>
  <cols>
    <col min="1" max="1" width="2.7109375" customWidth="1"/>
    <col min="2" max="2" width="16.7109375" customWidth="1"/>
    <col min="3" max="6" width="15.7109375" customWidth="1"/>
    <col min="7" max="8" width="12.7109375" customWidth="1"/>
    <col min="9" max="9" width="15.7109375" customWidth="1"/>
    <col min="12" max="13" width="11.28515625" bestFit="1" customWidth="1"/>
    <col min="14" max="15" width="13.28515625" bestFit="1" customWidth="1"/>
    <col min="16" max="16" width="12.42578125" bestFit="1" customWidth="1"/>
    <col min="17" max="18" width="11.28515625" bestFit="1" customWidth="1"/>
    <col min="19" max="19" width="12.42578125" bestFit="1" customWidth="1"/>
  </cols>
  <sheetData>
    <row r="1" spans="2:19" s="29" customFormat="1" x14ac:dyDescent="0.25">
      <c r="C1" s="29" t="s">
        <v>42</v>
      </c>
      <c r="D1" s="29" t="s">
        <v>42</v>
      </c>
      <c r="E1" s="29" t="s">
        <v>42</v>
      </c>
      <c r="F1" s="29" t="s">
        <v>42</v>
      </c>
      <c r="I1" s="29" t="s">
        <v>42</v>
      </c>
    </row>
    <row r="2" spans="2:19" x14ac:dyDescent="0.25">
      <c r="B2" s="17" t="s">
        <v>14</v>
      </c>
      <c r="C2" s="16" t="s">
        <v>13</v>
      </c>
      <c r="D2" s="16"/>
      <c r="E2" s="16"/>
      <c r="F2" s="15" t="s">
        <v>12</v>
      </c>
      <c r="H2" s="17" t="s">
        <v>14</v>
      </c>
      <c r="I2" s="14" t="s">
        <v>24</v>
      </c>
    </row>
    <row r="3" spans="2:19" ht="45" x14ac:dyDescent="0.25">
      <c r="B3" s="8" t="s">
        <v>23</v>
      </c>
      <c r="C3" s="10" t="s">
        <v>8</v>
      </c>
      <c r="D3" s="10" t="s">
        <v>7</v>
      </c>
      <c r="E3" s="10" t="s">
        <v>10</v>
      </c>
      <c r="F3" s="12" t="s">
        <v>9</v>
      </c>
      <c r="H3" s="8" t="s">
        <v>20</v>
      </c>
      <c r="I3" s="2" t="s">
        <v>11</v>
      </c>
      <c r="L3" s="40" t="s">
        <v>59</v>
      </c>
      <c r="M3" s="40"/>
      <c r="N3" s="40" t="s">
        <v>58</v>
      </c>
      <c r="O3" s="40"/>
      <c r="P3" s="14" t="s">
        <v>60</v>
      </c>
      <c r="Q3" s="14"/>
      <c r="R3" s="14"/>
      <c r="S3" s="14"/>
    </row>
    <row r="4" spans="2:19" s="1" customFormat="1" ht="18" x14ac:dyDescent="0.35">
      <c r="B4" s="9" t="s">
        <v>22</v>
      </c>
      <c r="C4" s="11" t="s">
        <v>3</v>
      </c>
      <c r="D4" s="11" t="s">
        <v>4</v>
      </c>
      <c r="E4" s="11" t="s">
        <v>5</v>
      </c>
      <c r="F4" s="13" t="s">
        <v>6</v>
      </c>
      <c r="H4" s="9" t="s">
        <v>21</v>
      </c>
      <c r="I4" s="3" t="s">
        <v>15</v>
      </c>
      <c r="L4" s="39" t="s">
        <v>56</v>
      </c>
      <c r="M4" s="39" t="s">
        <v>57</v>
      </c>
      <c r="N4" s="39" t="str">
        <f t="shared" ref="N4:O4" si="0">L4</f>
        <v>Period 1</v>
      </c>
      <c r="O4" s="39" t="str">
        <f t="shared" si="0"/>
        <v>Period 2</v>
      </c>
      <c r="P4" s="36" t="s">
        <v>55</v>
      </c>
      <c r="Q4" s="36" t="s">
        <v>54</v>
      </c>
      <c r="R4" s="36" t="s">
        <v>20</v>
      </c>
      <c r="S4" s="36" t="s">
        <v>53</v>
      </c>
    </row>
    <row r="5" spans="2:19" x14ac:dyDescent="0.25">
      <c r="B5" s="5" t="s">
        <v>0</v>
      </c>
      <c r="C5" s="30">
        <v>3000</v>
      </c>
      <c r="D5" s="30">
        <v>700</v>
      </c>
      <c r="E5" s="30">
        <v>5</v>
      </c>
      <c r="F5" s="31">
        <v>2100</v>
      </c>
      <c r="H5" s="18">
        <v>1</v>
      </c>
      <c r="I5" s="20">
        <v>2900</v>
      </c>
      <c r="K5" t="s">
        <v>0</v>
      </c>
      <c r="L5" s="22">
        <v>0</v>
      </c>
      <c r="M5" s="22">
        <v>2100</v>
      </c>
      <c r="N5" s="22">
        <f>L5 * $E5</f>
        <v>0</v>
      </c>
      <c r="O5" s="22">
        <f t="shared" ref="O5:O8" si="1">M5 * $E5</f>
        <v>10500</v>
      </c>
      <c r="P5" s="22">
        <f>O5 + N5</f>
        <v>10500</v>
      </c>
      <c r="Q5" s="22">
        <f t="shared" ref="Q5:Q7" si="2">C5</f>
        <v>3000</v>
      </c>
      <c r="R5" s="22">
        <f>D5 * COUNTIFS(L5:M5,  "&gt;0")</f>
        <v>700</v>
      </c>
      <c r="S5" s="37">
        <f>SUM(P5:R5)</f>
        <v>14200</v>
      </c>
    </row>
    <row r="6" spans="2:19" x14ac:dyDescent="0.25">
      <c r="B6" s="6" t="s">
        <v>1</v>
      </c>
      <c r="C6" s="32">
        <v>2000</v>
      </c>
      <c r="D6" s="32">
        <v>500</v>
      </c>
      <c r="E6" s="32">
        <v>4</v>
      </c>
      <c r="F6" s="33">
        <v>1800</v>
      </c>
      <c r="H6" s="19">
        <v>2</v>
      </c>
      <c r="I6" s="21">
        <v>3900</v>
      </c>
      <c r="K6" t="s">
        <v>1</v>
      </c>
      <c r="L6" s="22">
        <v>0</v>
      </c>
      <c r="M6" s="22">
        <v>1800</v>
      </c>
      <c r="N6" s="22">
        <f t="shared" ref="N6:N8" si="3">L6 * $E6</f>
        <v>0</v>
      </c>
      <c r="O6" s="22">
        <f t="shared" si="1"/>
        <v>7200</v>
      </c>
      <c r="P6" s="22">
        <f t="shared" ref="P6:P8" si="4">O6 + N6</f>
        <v>7200</v>
      </c>
      <c r="Q6" s="22">
        <f t="shared" si="2"/>
        <v>2000</v>
      </c>
      <c r="R6" s="22">
        <f t="shared" ref="R6:R7" si="5">D6 * COUNTIFS(L6:M6,  "&gt;0")</f>
        <v>500</v>
      </c>
      <c r="S6" s="37">
        <f t="shared" ref="S6:S8" si="6">SUM(P6:R6)</f>
        <v>9700</v>
      </c>
    </row>
    <row r="7" spans="2:19" x14ac:dyDescent="0.25">
      <c r="B7" s="7" t="s">
        <v>2</v>
      </c>
      <c r="C7" s="34">
        <v>1000</v>
      </c>
      <c r="D7" s="34">
        <v>900</v>
      </c>
      <c r="E7" s="34">
        <v>7</v>
      </c>
      <c r="F7" s="35">
        <v>3000</v>
      </c>
      <c r="K7" t="s">
        <v>2</v>
      </c>
      <c r="L7" s="22">
        <v>2900</v>
      </c>
      <c r="M7" s="22">
        <v>0</v>
      </c>
      <c r="N7" s="22">
        <f t="shared" si="3"/>
        <v>20300</v>
      </c>
      <c r="O7" s="22">
        <f t="shared" si="1"/>
        <v>0</v>
      </c>
      <c r="P7" s="22">
        <f t="shared" si="4"/>
        <v>20300</v>
      </c>
      <c r="Q7" s="22">
        <f t="shared" si="2"/>
        <v>1000</v>
      </c>
      <c r="R7" s="22">
        <f t="shared" si="5"/>
        <v>900</v>
      </c>
      <c r="S7" s="37">
        <f t="shared" si="6"/>
        <v>22200</v>
      </c>
    </row>
    <row r="8" spans="2:19" x14ac:dyDescent="0.25">
      <c r="K8" t="s">
        <v>53</v>
      </c>
      <c r="L8" s="41">
        <f>SUM(L5:L7)</f>
        <v>2900</v>
      </c>
      <c r="M8" s="41">
        <f>SUM(M5:M7)</f>
        <v>3900</v>
      </c>
      <c r="N8" s="41">
        <f>SUM(N5:N7)</f>
        <v>20300</v>
      </c>
      <c r="O8" s="41">
        <f>SUM(O5:O7)</f>
        <v>17700</v>
      </c>
      <c r="P8" s="38">
        <f t="shared" si="4"/>
        <v>38000</v>
      </c>
      <c r="Q8" s="38">
        <f>SUM(Q5:Q7)</f>
        <v>6000</v>
      </c>
      <c r="R8" s="38">
        <f>SUM(R5:R7)</f>
        <v>2100</v>
      </c>
      <c r="S8" s="38">
        <f t="shared" si="6"/>
        <v>46100</v>
      </c>
    </row>
    <row r="9" spans="2:19" x14ac:dyDescent="0.25">
      <c r="F9" s="22">
        <f>SUM(F5:F7)</f>
        <v>6900</v>
      </c>
      <c r="I9" s="22">
        <f>SUM(I5:I6)</f>
        <v>6800</v>
      </c>
    </row>
    <row r="10" spans="2:19" x14ac:dyDescent="0.25">
      <c r="F10" s="22"/>
      <c r="I10" s="22"/>
      <c r="R10" t="s">
        <v>61</v>
      </c>
    </row>
    <row r="11" spans="2:19" x14ac:dyDescent="0.25">
      <c r="B11" s="28" t="s">
        <v>14</v>
      </c>
      <c r="F11" s="22"/>
      <c r="I11" s="22"/>
    </row>
    <row r="12" spans="2:19" x14ac:dyDescent="0.25">
      <c r="B12" t="s">
        <v>43</v>
      </c>
      <c r="C12" t="s">
        <v>46</v>
      </c>
      <c r="F12" s="22"/>
      <c r="I12" s="22"/>
      <c r="R12" t="s">
        <v>62</v>
      </c>
    </row>
    <row r="13" spans="2:19" x14ac:dyDescent="0.25">
      <c r="B13" t="s">
        <v>44</v>
      </c>
      <c r="C13" t="s">
        <v>47</v>
      </c>
      <c r="F13" s="22"/>
      <c r="I13" s="22"/>
    </row>
    <row r="14" spans="2:19" x14ac:dyDescent="0.25">
      <c r="B14" t="s">
        <v>45</v>
      </c>
      <c r="C14" t="s">
        <v>48</v>
      </c>
      <c r="F14" s="22"/>
      <c r="I14" s="22"/>
    </row>
    <row r="15" spans="2:19" x14ac:dyDescent="0.25">
      <c r="F15" s="22"/>
      <c r="G15">
        <v>1800</v>
      </c>
      <c r="I15" s="22"/>
    </row>
    <row r="16" spans="2:19" x14ac:dyDescent="0.25">
      <c r="B16" s="28" t="s">
        <v>32</v>
      </c>
      <c r="F16" s="22"/>
      <c r="G16">
        <v>1100</v>
      </c>
      <c r="I16" s="22"/>
    </row>
    <row r="17" spans="2:9" ht="18" x14ac:dyDescent="0.35">
      <c r="B17" s="23" t="s">
        <v>31</v>
      </c>
      <c r="C17" s="23" t="s">
        <v>33</v>
      </c>
      <c r="D17" s="23"/>
      <c r="E17" s="23"/>
      <c r="F17" s="22"/>
      <c r="G17">
        <f>SUM(G15:G16)</f>
        <v>2900</v>
      </c>
      <c r="I17" s="22"/>
    </row>
    <row r="18" spans="2:9" ht="18" x14ac:dyDescent="0.35">
      <c r="B18" s="23" t="s">
        <v>35</v>
      </c>
      <c r="C18" s="23" t="s">
        <v>50</v>
      </c>
      <c r="D18" s="23"/>
      <c r="E18" s="23"/>
      <c r="F18" s="22"/>
      <c r="I18" s="22"/>
    </row>
    <row r="20" spans="2:9" x14ac:dyDescent="0.25">
      <c r="B20" s="28" t="s">
        <v>34</v>
      </c>
    </row>
    <row r="21" spans="2:9" ht="18" x14ac:dyDescent="0.35">
      <c r="B21" t="s">
        <v>36</v>
      </c>
      <c r="C21" t="s">
        <v>51</v>
      </c>
    </row>
    <row r="22" spans="2:9" ht="18" hidden="1" outlineLevel="1" x14ac:dyDescent="0.35">
      <c r="B22" t="s">
        <v>25</v>
      </c>
      <c r="C22" t="s">
        <v>28</v>
      </c>
    </row>
    <row r="23" spans="2:9" ht="18" hidden="1" outlineLevel="1" x14ac:dyDescent="0.35">
      <c r="B23" t="s">
        <v>26</v>
      </c>
      <c r="C23" t="s">
        <v>29</v>
      </c>
    </row>
    <row r="24" spans="2:9" ht="18" hidden="1" outlineLevel="1" x14ac:dyDescent="0.35">
      <c r="B24" t="s">
        <v>27</v>
      </c>
      <c r="C24" t="s">
        <v>30</v>
      </c>
    </row>
    <row r="25" spans="2:9" collapsed="1" x14ac:dyDescent="0.25"/>
    <row r="26" spans="2:9" x14ac:dyDescent="0.25">
      <c r="B26" s="28" t="s">
        <v>37</v>
      </c>
      <c r="C26" s="4"/>
    </row>
    <row r="27" spans="2:9" ht="18" x14ac:dyDescent="0.35">
      <c r="B27" s="24" t="s">
        <v>38</v>
      </c>
      <c r="C27" s="26" t="s">
        <v>40</v>
      </c>
      <c r="D27" s="25"/>
      <c r="E27" s="25"/>
      <c r="F27" s="27"/>
    </row>
    <row r="28" spans="2:9" ht="18" x14ac:dyDescent="0.35">
      <c r="B28" s="24" t="s">
        <v>39</v>
      </c>
      <c r="C28" s="26" t="s">
        <v>41</v>
      </c>
      <c r="D28" s="25"/>
      <c r="E28" s="25"/>
      <c r="F28" s="27"/>
    </row>
    <row r="29" spans="2:9" ht="18" x14ac:dyDescent="0.35">
      <c r="B29" s="24" t="s">
        <v>49</v>
      </c>
      <c r="C29" s="26" t="s">
        <v>52</v>
      </c>
      <c r="D29" s="25"/>
      <c r="E29" s="25"/>
      <c r="F29" s="27"/>
    </row>
    <row r="30" spans="2:9" x14ac:dyDescent="0.25">
      <c r="B30" s="24"/>
      <c r="C30" s="26"/>
      <c r="D30" s="25"/>
      <c r="E30" s="25"/>
      <c r="F30" s="27"/>
    </row>
    <row r="31" spans="2:9" x14ac:dyDescent="0.25">
      <c r="B31" s="24"/>
      <c r="C31" s="26"/>
      <c r="D31" s="25"/>
      <c r="E31" s="25"/>
      <c r="F31" s="27"/>
    </row>
    <row r="32" spans="2:9" x14ac:dyDescent="0.25">
      <c r="B32" s="24"/>
      <c r="C32" s="26"/>
      <c r="D32" s="25"/>
      <c r="E32" s="25"/>
      <c r="F32" s="27"/>
    </row>
    <row r="33" spans="2:6" x14ac:dyDescent="0.25">
      <c r="B33" s="24"/>
      <c r="C33" s="26"/>
      <c r="D33" s="25"/>
      <c r="E33" s="25"/>
      <c r="F3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2022-03-05T20:23:53Z</dcterms:created>
  <dcterms:modified xsi:type="dcterms:W3CDTF">2022-03-05T23:43:15Z</dcterms:modified>
</cp:coreProperties>
</file>