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73BED577-9A18-4048-96B1-EC0243E277E9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'Problem 1 LP'!#REF!</definedName>
    <definedName name="solver_lhs2" localSheetId="1" hidden="1">'Problem 1 LP'!#REF!</definedName>
    <definedName name="solver_lhs3" localSheetId="1" hidden="1">'Problem 1 LP'!#REF!</definedName>
    <definedName name="solver_lhs4" localSheetId="1" hidden="1">'Problem 1 LP'!#REF!</definedName>
    <definedName name="solver_lhs5" localSheetId="1" hidden="1">'Problem 1 LP'!#REF!</definedName>
    <definedName name="solver_lhs6" localSheetId="1" hidden="1">'Problem 1 LP'!#REF!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LP'!#REF!</definedName>
    <definedName name="solver_rhs5" localSheetId="1" hidden="1">'Problem 1 LP'!#REF!</definedName>
    <definedName name="solver_rhs6" localSheetId="1" hidden="1">'Problem 1 LP'!#REF!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9" l="1"/>
  <c r="M7" i="9"/>
  <c r="M6" i="9"/>
  <c r="L8" i="9"/>
  <c r="L7" i="9"/>
  <c r="L6" i="9"/>
  <c r="AD8" i="9"/>
  <c r="AD7" i="9"/>
  <c r="AD6" i="9"/>
  <c r="M9" i="9"/>
  <c r="L9" i="9"/>
  <c r="L11" i="9"/>
  <c r="L2" i="9"/>
  <c r="M2" i="9"/>
  <c r="AD9" i="9"/>
  <c r="X8" i="9"/>
  <c r="Y8" i="9"/>
  <c r="Z8" i="9"/>
  <c r="X7" i="9"/>
  <c r="Y7" i="9"/>
  <c r="Z7" i="9"/>
  <c r="X6" i="9"/>
  <c r="Y6" i="9"/>
  <c r="Z6" i="9"/>
  <c r="S6" i="9"/>
  <c r="Q8" i="9"/>
  <c r="Q7" i="9"/>
  <c r="Q6" i="9"/>
  <c r="S8" i="9"/>
  <c r="S7" i="9"/>
  <c r="T8" i="9"/>
  <c r="T7" i="9"/>
  <c r="T6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<sst xmlns="http://schemas.openxmlformats.org/spreadsheetml/2006/main" count="587" uniqueCount="261">
  <si>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</si>
  <si>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</si>
  <si>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</si>
  <si>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</si>
  <si>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</si>
  <si>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</si>
  <si>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</si>
  <si>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</si>
  <si>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</si>
  <si>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</si>
  <si>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</si>
  <si>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</si>
  <si>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</si>
  <si>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</si>
  <si>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</si>
  <si>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</si>
  <si>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</si>
  <si>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</si>
  <si>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</si>
  <si>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</si>
  <si>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</si>
  <si>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</si>
  <si>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</si>
  <si>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</si>
  <si>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</si>
  <si>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</si>
  <si>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</si>
  <si>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</si>
  <si>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</si>
  <si>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</si>
  <si>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</si>
  <si>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</si>
  <si>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</si>
  <si>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</si>
  <si>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</si>
  <si>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</si>
  <si>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</si>
  <si>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</si>
  <si>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</si>
  <si>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</si>
  <si>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</si>
  <si>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</si>
  <si>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</si>
  <si>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</si>
  <si>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</si>
  <si>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</si>
  <si>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</si>
  <si>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</si>
  <si>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</si>
  <si>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</si>
  <si>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</si>
  <si>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</si>
  <si>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</si>
  <si>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</si>
  <si>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</si>
  <si>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</si>
  <si>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</si>
  <si>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</si>
  <si>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</si>
  <si>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</si>
  <si>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</si>
  <si>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</si>
  <si>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</si>
  <si>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</si>
  <si>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</si>
  <si>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</si>
  <si>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</si>
  <si>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</si>
  <si>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</si>
  <si>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</si>
  <si>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</si>
  <si>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</si>
  <si>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</si>
  <si>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</si>
  <si>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</si>
  <si>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</si>
  <si>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</si>
  <si>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</si>
  <si>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</si>
  <si>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</si>
  <si>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</si>
  <si>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</si>
  <si>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</si>
  <si>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</si>
  <si>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</si>
  <si>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</si>
  <si>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</si>
  <si>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</si>
  <si>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</si>
  <si>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</si>
  <si>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</si>
  <si>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</si>
  <si>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</si>
  <si>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</si>
  <si>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</si>
  <si>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</si>
  <si>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</si>
  <si>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</si>
  <si>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</si>
  <si>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</si>
  <si>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</si>
  <si>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</si>
  <si>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</si>
  <si>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</si>
  <si>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</si>
  <si>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</si>
  <si>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</si>
  <si>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</si>
  <si>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</si>
  <si>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</si>
  <si>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</si>
  <si>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</si>
  <si>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</si>
  <si>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</si>
  <si>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</si>
  <si>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</si>
  <si>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</si>
  <si>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</si>
  <si>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</si>
  <si>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</si>
  <si>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</si>
  <si>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</si>
  <si>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</si>
  <si>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</si>
  <si>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</si>
  <si>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</si>
  <si>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</si>
  <si>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</si>
  <si>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</si>
  <si>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</si>
  <si>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</si>
  <si>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</si>
  <si>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</si>
  <si>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</si>
  <si>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</si>
  <si>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</si>
  <si>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</si>
  <si>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</si>
  <si>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</si>
  <si>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</si>
  <si>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</si>
  <si>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</si>
  <si>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</si>
  <si>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</si>
  <si>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</si>
  <si>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</si>
  <si>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</si>
  <si>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</si>
  <si>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</si>
  <si>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</si>
  <si>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</si>
  <si>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</si>
  <si>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</si>
  <si>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</si>
  <si>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</si>
  <si>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</si>
  <si>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</si>
  <si>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</si>
  <si>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</si>
  <si>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</si>
  <si>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</si>
  <si>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</si>
  <si>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</si>
  <si>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</si>
  <si>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</si>
  <si>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</si>
  <si>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</si>
  <si>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</si>
  <si>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</si>
  <si>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</si>
  <si>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</si>
  <si>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</si>
  <si>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</si>
  <si>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</si>
  <si>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</si>
  <si>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</si>
  <si>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</si>
  <si>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</si>
  <si>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</si>
  <si>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</si>
  <si>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</si>
  <si>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</si>
  <si>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</si>
  <si>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</si>
  <si>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</si>
  <si>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</si>
  <si>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</si>
  <si>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</si>
  <si>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</si>
  <si>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</si>
  <si>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</si>
  <si>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</si>
  <si>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</si>
  <si>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</si>
  <si>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</si>
  <si>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</si>
  <si>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</si>
  <si>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</si>
  <si>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</si>
  <si>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</si>
  <si>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</si>
  <si>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</si>
  <si>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</si>
  <si>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</si>
  <si>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</si>
  <si>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</si>
  <si>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</si>
  <si>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</si>
  <si>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</si>
  <si>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</si>
  <si>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</si>
  <si>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</si>
  <si>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</si>
  <si>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</si>
  <si>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</si>
  <si>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</si>
  <si>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</si>
  <si>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</si>
  <si>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</si>
  <si>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</si>
  <si>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</si>
  <si>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</si>
  <si>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</si>
  <si>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</si>
  <si>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</si>
  <si>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</si>
  <si>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</si>
  <si>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</si>
  <si>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</si>
  <si>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</si>
  <si>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</si>
  <si>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</si>
  <si>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</si>
  <si>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</si>
  <si>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</si>
  <si>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</si>
  <si>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</si>
  <si>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</si>
  <si>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</si>
  <si>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</si>
  <si>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</si>
  <si>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 xml:space="preserve">&gt;= </t>
  </si>
  <si>
    <t>LHS</t>
  </si>
  <si>
    <t>RHS</t>
  </si>
  <si>
    <t>Product Grade Limit</t>
  </si>
  <si>
    <t>Avg Grade of Fruit</t>
  </si>
  <si>
    <t>Weight A</t>
  </si>
  <si>
    <t>Weight B</t>
  </si>
  <si>
    <t>Weighted Avg Limit</t>
  </si>
  <si>
    <t>Total Lbs</t>
  </si>
  <si>
    <t>inequality Holds?</t>
  </si>
  <si>
    <t>Equation using the produce var</t>
  </si>
  <si>
    <t>Calculated Weighted Avg Points by Product</t>
  </si>
  <si>
    <t>Calculated Net Profit</t>
  </si>
  <si>
    <t>Equation:</t>
  </si>
  <si>
    <r>
      <t>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 xml:space="preserve">f,p </t>
    </r>
    <r>
      <rPr>
        <i/>
        <sz val="11"/>
        <color theme="1"/>
        <rFont val="Calibri"/>
        <family val="2"/>
        <scheme val="minor"/>
      </rPr>
      <t>* avgGradeOfFruit</t>
    </r>
    <r>
      <rPr>
        <i/>
        <vertAlign val="subscript"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) &gt;= productGradeLimit</t>
    </r>
    <r>
      <rPr>
        <i/>
        <vertAlign val="subscript"/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 xml:space="preserve"> * 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>f,p</t>
    </r>
    <r>
      <rPr>
        <i/>
        <sz val="11"/>
        <color theme="1"/>
        <rFont val="Calibri"/>
        <family val="2"/>
        <scheme val="minor"/>
      </rPr>
      <t>), for all p in PRODUCTS</t>
    </r>
  </si>
  <si>
    <t>gradeA</t>
  </si>
  <si>
    <t>raisins</t>
  </si>
  <si>
    <t>juice</t>
  </si>
  <si>
    <t>jelly</t>
  </si>
  <si>
    <t>gradeB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</si>
</sst>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0" formatCode="_(* #,##0.0000_);_(* \(#,##0.0000\);_(* &quot;-&quot;??_);_(@_)"/>
  </numFmts>
  <fonts count="4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41" fontId="36" fillId="3" borderId="0" xfId="0" applyNumberFormat="1" applyFont="1" applyFill="1" applyBorder="1" applyAlignment="1"/>
    <xf numFmtId="41" fontId="34" fillId="11" borderId="42" xfId="3" applyNumberFormat="1" applyFill="1"/>
    <xf numFmtId="41" fontId="35" fillId="13" borderId="43" xfId="4" applyNumberFormat="1"/>
    <xf numFmtId="41" fontId="0" fillId="0" borderId="0" xfId="0" applyNumberFormat="1" applyAlignment="1">
      <alignment horizontal="center"/>
    </xf>
    <xf numFmtId="0" fontId="34" fillId="12" borderId="42" xfId="3" applyNumberFormat="1" applyAlignment="1">
      <alignment horizontal="center"/>
    </xf>
    <xf numFmtId="0" fontId="28" fillId="15" borderId="0" xfId="0" applyFont="1" applyFill="1" applyAlignment="1">
      <alignment horizontal="center"/>
    </xf>
    <xf numFmtId="9" fontId="0" fillId="0" borderId="51" xfId="2" applyFont="1" applyBorder="1"/>
    <xf numFmtId="43" fontId="0" fillId="0" borderId="11" xfId="1" applyFont="1" applyBorder="1"/>
    <xf numFmtId="43" fontId="0" fillId="0" borderId="52" xfId="1" applyFont="1" applyBorder="1"/>
    <xf numFmtId="164" fontId="36" fillId="3" borderId="44" xfId="1" applyNumberFormat="1" applyFont="1" applyFill="1" applyBorder="1" applyAlignment="1"/>
    <xf numFmtId="0" fontId="36" fillId="4" borderId="0" xfId="0" applyFont="1" applyFill="1" applyBorder="1" applyAlignment="1">
      <alignment horizontal="center" wrapText="1"/>
    </xf>
    <xf numFmtId="0" fontId="36" fillId="4" borderId="2" xfId="0" applyFont="1" applyFill="1" applyBorder="1" applyAlignment="1">
      <alignment horizontal="center" wrapText="1"/>
    </xf>
    <xf numFmtId="43" fontId="0" fillId="0" borderId="14" xfId="1" applyFont="1" applyBorder="1"/>
    <xf numFmtId="0" fontId="39" fillId="8" borderId="44" xfId="0" applyFont="1" applyFill="1" applyBorder="1" applyAlignment="1">
      <alignment horizontal="centerContinuous" wrapText="1"/>
    </xf>
    <xf numFmtId="0" fontId="39" fillId="2" borderId="0" xfId="0" applyFont="1" applyFill="1" applyBorder="1" applyAlignment="1">
      <alignment horizontal="centerContinuous" wrapText="1"/>
    </xf>
    <xf numFmtId="0" fontId="39" fillId="2" borderId="0" xfId="0" applyFont="1" applyFill="1" applyAlignment="1">
      <alignment horizontal="centerContinuous" wrapText="1"/>
    </xf>
    <xf numFmtId="0" fontId="40" fillId="0" borderId="0" xfId="0" applyFont="1" applyAlignment="1">
      <alignment horizontal="right"/>
    </xf>
    <xf numFmtId="0" fontId="40" fillId="0" borderId="0" xfId="0" applyFont="1"/>
    <xf numFmtId="43" fontId="0" fillId="0" borderId="53" xfId="1" applyFont="1" applyBorder="1"/>
    <xf numFmtId="43" fontId="0" fillId="0" borderId="38" xfId="1" applyFont="1" applyBorder="1"/>
    <xf numFmtId="43" fontId="0" fillId="0" borderId="39" xfId="1" applyFont="1" applyBorder="1"/>
    <xf numFmtId="0" fontId="36" fillId="3" borderId="0" xfId="0" applyFont="1" applyFill="1" applyBorder="1" applyAlignment="1"/>
    <xf numFmtId="0" fontId="0" fillId="0" borderId="46" xfId="0" applyBorder="1"/>
    <xf numFmtId="0" fontId="0" fillId="0" borderId="54" xfId="0" applyBorder="1"/>
    <xf numFmtId="0" fontId="0" fillId="0" borderId="47" xfId="0" applyBorder="1" applyAlignment="1">
      <alignment wrapText="1"/>
    </xf>
    <xf numFmtId="170" fontId="0" fillId="9" borderId="51" xfId="1" applyNumberFormat="1" applyFont="1" applyFill="1" applyBorder="1"/>
    <xf numFmtId="169" fontId="0" fillId="0" borderId="13" xfId="1" applyNumberFormat="1" applyFont="1" applyBorder="1"/>
    <xf numFmtId="169" fontId="0" fillId="0" borderId="10" xfId="1" applyNumberFormat="1" applyFont="1" applyBorder="1"/>
    <xf numFmtId="169" fontId="0" fillId="0" borderId="7" xfId="1" applyNumberFormat="1" applyFont="1" applyBorder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opLeftCell="A4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E31"/>
  <sheetViews>
    <sheetView showGridLines="0" tabSelected="1" topLeftCell="J4" zoomScale="115" zoomScaleNormal="115" workbookViewId="0">
      <selection activeCell="Z6" sqref="Z6"/>
    </sheetView>
  </sheetViews>
  <sheetFormatPr defaultRowHeight="15" outlineLevelCol="1" x14ac:dyDescent="0.25"/>
  <cols>
    <col min="1" max="1" width="2.7109375" hidden="1" customWidth="1" outlineLevel="1"/>
    <col min="2" max="2" width="8" hidden="1" customWidth="1" outlineLevel="1"/>
    <col min="3" max="4" width="12.7109375" hidden="1" customWidth="1" outlineLevel="1"/>
    <col min="5" max="6" width="2.7109375" hidden="1" customWidth="1" outlineLevel="1"/>
    <col min="7" max="8" width="12.7109375" hidden="1" customWidth="1" outlineLevel="1"/>
    <col min="9" max="9" width="2.7109375" hidden="1" customWidth="1" outlineLevel="1"/>
    <col min="10" max="10" width="2.7109375" customWidth="1" collapsed="1"/>
    <col min="11" max="11" width="14.85546875" bestFit="1" customWidth="1"/>
    <col min="12" max="13" width="12.7109375" customWidth="1"/>
    <col min="14" max="14" width="2.7109375" customWidth="1"/>
    <col min="15" max="15" width="12.7109375" customWidth="1"/>
    <col min="16" max="16" width="2.7109375" customWidth="1"/>
    <col min="17" max="17" width="12.7109375" customWidth="1"/>
    <col min="18" max="18" width="3.7109375" customWidth="1"/>
    <col min="19" max="19" width="12.7109375" customWidth="1"/>
    <col min="20" max="20" width="12.7109375" style="185" customWidth="1"/>
    <col min="21" max="21" width="2.7109375" customWidth="1"/>
    <col min="22" max="22" width="11.7109375" customWidth="1" outlineLevel="1"/>
    <col min="23" max="23" width="3.7109375" customWidth="1" outlineLevel="1"/>
    <col min="24" max="24" width="11.7109375" customWidth="1"/>
    <col min="25" max="25" width="12.7109375" customWidth="1"/>
    <col min="26" max="26" width="20.7109375" bestFit="1" customWidth="1"/>
    <col min="27" max="27" width="3.7109375" customWidth="1"/>
    <col min="28" max="28" width="14.85546875" hidden="1" customWidth="1" outlineLevel="1"/>
    <col min="29" max="29" width="12.7109375" style="96" customWidth="1" collapsed="1"/>
    <col min="30" max="30" width="13.5703125" bestFit="1" customWidth="1"/>
    <col min="31" max="31" width="4.42578125" style="185" bestFit="1" customWidth="1"/>
    <col min="32" max="32" width="14.7109375" customWidth="1"/>
    <col min="33" max="33" width="4.7109375" customWidth="1"/>
    <col min="36" max="37" width="12.7109375" customWidth="1"/>
  </cols>
  <sheetData>
    <row r="2" spans="11:30" x14ac:dyDescent="0.25">
      <c r="L2" s="185" t="str">
        <f t="shared" ref="L2:M2" si="0">L5</f>
        <v>Grade A</v>
      </c>
      <c r="M2" s="185" t="str">
        <f t="shared" si="0"/>
        <v>Grade B</v>
      </c>
    </row>
    <row r="3" spans="11:30" x14ac:dyDescent="0.25">
      <c r="K3" s="184" t="s">
        <v>245</v>
      </c>
      <c r="L3" s="186">
        <v>9</v>
      </c>
      <c r="M3" s="186">
        <v>5</v>
      </c>
      <c r="AB3" s="184"/>
    </row>
    <row r="4" spans="11:30" x14ac:dyDescent="0.25">
      <c r="Q4" s="163" t="s">
        <v>251</v>
      </c>
      <c r="R4" s="163"/>
      <c r="S4" s="163"/>
      <c r="T4" s="163"/>
      <c r="X4" s="202" t="s">
        <v>252</v>
      </c>
      <c r="Y4" s="202"/>
      <c r="Z4" s="202"/>
      <c r="AC4" s="203" t="s">
        <v>253</v>
      </c>
      <c r="AD4" s="204"/>
    </row>
    <row r="5" spans="11:30" ht="30" x14ac:dyDescent="0.25">
      <c r="K5" s="149" t="s">
        <v>194</v>
      </c>
      <c r="L5" s="149" t="s">
        <v>197</v>
      </c>
      <c r="M5" s="149" t="s">
        <v>196</v>
      </c>
      <c r="O5" s="149" t="s">
        <v>193</v>
      </c>
      <c r="Q5" s="199" t="s">
        <v>242</v>
      </c>
      <c r="R5" s="200"/>
      <c r="S5" s="199" t="s">
        <v>243</v>
      </c>
      <c r="T5" s="200" t="s">
        <v>250</v>
      </c>
      <c r="V5" s="155" t="s">
        <v>244</v>
      </c>
      <c r="X5" s="194" t="s">
        <v>246</v>
      </c>
      <c r="Y5" s="194" t="s">
        <v>247</v>
      </c>
      <c r="Z5" s="194" t="s">
        <v>248</v>
      </c>
      <c r="AB5" s="155" t="s">
        <v>194</v>
      </c>
      <c r="AC5" s="149" t="s">
        <v>230</v>
      </c>
      <c r="AD5" s="149" t="s">
        <v>229</v>
      </c>
    </row>
    <row r="6" spans="11:30" x14ac:dyDescent="0.25">
      <c r="K6" t="s">
        <v>201</v>
      </c>
      <c r="L6" s="190">
        <f t="shared" ref="L6:L8" si="1">N17</f>
        <v>1</v>
      </c>
      <c r="M6" s="190">
        <f t="shared" ref="M6:M8" si="2">N20</f>
        <v>0</v>
      </c>
      <c r="O6" s="215">
        <v>6.5</v>
      </c>
      <c r="Q6" s="150">
        <f>SUMPRODUCT(L6:M6, $L$3:$M$3)</f>
        <v>9</v>
      </c>
      <c r="R6" s="150" t="s">
        <v>241</v>
      </c>
      <c r="S6" s="192">
        <f>$V6 * SUM($L6,$M6)</f>
        <v>8</v>
      </c>
      <c r="T6" s="185" t="b">
        <f>Q6 &gt;= S6</f>
        <v>1</v>
      </c>
      <c r="V6" s="193">
        <v>8</v>
      </c>
      <c r="X6" s="195">
        <f>L6 / SUM($L6:$M6)</f>
        <v>1</v>
      </c>
      <c r="Y6" s="195">
        <f>M6 / SUM($L6:$M6)</f>
        <v>0</v>
      </c>
      <c r="Z6" s="214">
        <f>X6 * L$3 + Y6 * M$3</f>
        <v>9</v>
      </c>
      <c r="AB6" s="211" t="s">
        <v>201</v>
      </c>
      <c r="AC6" s="207">
        <v>0.35</v>
      </c>
      <c r="AD6" s="201">
        <f>AC6 * SUM(L6:M6)</f>
        <v>0.35</v>
      </c>
    </row>
    <row r="7" spans="11:30" x14ac:dyDescent="0.25">
      <c r="K7" t="s">
        <v>191</v>
      </c>
      <c r="L7" s="190">
        <f t="shared" si="1"/>
        <v>66428</v>
      </c>
      <c r="M7" s="190">
        <f t="shared" si="2"/>
        <v>106428</v>
      </c>
      <c r="O7" s="216">
        <v>14</v>
      </c>
      <c r="Q7" s="150">
        <f>SUMPRODUCT(L7:M7, $L$3:$M$3)</f>
        <v>1129992</v>
      </c>
      <c r="R7" s="150" t="s">
        <v>241</v>
      </c>
      <c r="S7" s="192">
        <f>$V7 * SUM($L7,$M7)</f>
        <v>1037136</v>
      </c>
      <c r="T7" s="185" t="b">
        <f>Q7 &gt;= S7</f>
        <v>1</v>
      </c>
      <c r="V7" s="193">
        <v>6</v>
      </c>
      <c r="X7" s="195">
        <f t="shared" ref="X7:X8" si="3">L7 / SUM($L7:$M7)</f>
        <v>0.38429675568102928</v>
      </c>
      <c r="Y7" s="195">
        <f t="shared" ref="Y7:Y8" si="4">M7 / SUM($L7:$M7)</f>
        <v>0.61570324431897072</v>
      </c>
      <c r="Z7" s="214">
        <f>X7 * L$3 + Y7 * M$3</f>
        <v>6.5371870227241171</v>
      </c>
      <c r="AB7" s="212" t="s">
        <v>191</v>
      </c>
      <c r="AC7" s="208">
        <v>-0.14000000000000001</v>
      </c>
      <c r="AD7" s="196">
        <f t="shared" ref="AD7:AD8" si="5">AC7 * SUM(L7:M7)</f>
        <v>-24199.840000000004</v>
      </c>
    </row>
    <row r="8" spans="11:30" x14ac:dyDescent="0.25">
      <c r="K8" s="156" t="s">
        <v>192</v>
      </c>
      <c r="L8" s="190">
        <f t="shared" si="1"/>
        <v>0</v>
      </c>
      <c r="M8" s="190">
        <f t="shared" si="2"/>
        <v>210000</v>
      </c>
      <c r="O8" s="217">
        <v>18</v>
      </c>
      <c r="Q8" s="150">
        <f>SUMPRODUCT(L8:M8, $L$3:$M$3)</f>
        <v>1050000</v>
      </c>
      <c r="R8" s="150" t="s">
        <v>241</v>
      </c>
      <c r="S8" s="192">
        <f>$V8 * SUM($L8,$M8)</f>
        <v>0</v>
      </c>
      <c r="T8" s="185" t="b">
        <f>Q8 &gt;= S8</f>
        <v>1</v>
      </c>
      <c r="V8" s="193">
        <v>0</v>
      </c>
      <c r="X8" s="195">
        <f t="shared" si="3"/>
        <v>0</v>
      </c>
      <c r="Y8" s="195">
        <f t="shared" si="4"/>
        <v>1</v>
      </c>
      <c r="Z8" s="214">
        <f>X8 * L$3 + Y8 * M$3</f>
        <v>5</v>
      </c>
      <c r="AB8" s="213" t="s">
        <v>192</v>
      </c>
      <c r="AC8" s="209">
        <v>0.43</v>
      </c>
      <c r="AD8" s="197">
        <f t="shared" si="5"/>
        <v>90300</v>
      </c>
    </row>
    <row r="9" spans="11:30" x14ac:dyDescent="0.25">
      <c r="K9" s="148" t="s">
        <v>240</v>
      </c>
      <c r="L9" s="152">
        <f>SUMPRODUCT(L6:L8, $O$6:$O$8)</f>
        <v>929998.5</v>
      </c>
      <c r="M9" s="152">
        <f>SUMPRODUCT(M6:M8, $O$6:$O$8)</f>
        <v>5269992</v>
      </c>
      <c r="O9" s="189"/>
      <c r="Q9" s="150"/>
      <c r="R9" s="150"/>
      <c r="S9" s="192"/>
      <c r="AB9" s="210"/>
      <c r="AC9" s="189"/>
      <c r="AD9" s="198">
        <f>SUM(AD6:AD8)</f>
        <v>66100.509999999995</v>
      </c>
    </row>
    <row r="11" spans="11:30" ht="18" x14ac:dyDescent="0.35">
      <c r="K11" s="184" t="s">
        <v>249</v>
      </c>
      <c r="L11" s="191">
        <f>SUM(L9:M9)</f>
        <v>6199990.5</v>
      </c>
      <c r="Q11" s="205" t="s">
        <v>254</v>
      </c>
      <c r="R11" s="206" t="s">
        <v>255</v>
      </c>
      <c r="AB11" s="184"/>
    </row>
    <row r="14" spans="11:30" x14ac:dyDescent="0.25">
      <c r="T14"/>
    </row>
    <row r="15" spans="11:30" x14ac:dyDescent="0.25">
      <c r="T15"/>
    </row>
    <row r="16" spans="11:30" x14ac:dyDescent="0.25">
      <c r="T16"/>
    </row>
    <row r="17" spans="12:20" x14ac:dyDescent="0.25">
      <c r="L17" t="s">
        <v>256</v>
      </c>
      <c r="M17" t="s">
        <v>257</v>
      </c>
      <c r="N17">
        <v>1</v>
      </c>
      <c r="T17"/>
    </row>
    <row r="18" spans="12:20" x14ac:dyDescent="0.25">
      <c r="L18" t="s">
        <v>256</v>
      </c>
      <c r="M18" t="s">
        <v>258</v>
      </c>
      <c r="N18">
        <v>66428</v>
      </c>
      <c r="T18"/>
    </row>
    <row r="19" spans="12:20" x14ac:dyDescent="0.25">
      <c r="L19" t="s">
        <v>256</v>
      </c>
      <c r="M19" t="s">
        <v>259</v>
      </c>
      <c r="N19">
        <v>0</v>
      </c>
      <c r="T19"/>
    </row>
    <row r="20" spans="12:20" x14ac:dyDescent="0.25">
      <c r="L20" t="s">
        <v>260</v>
      </c>
      <c r="M20" t="s">
        <v>257</v>
      </c>
      <c r="N20">
        <v>0</v>
      </c>
      <c r="T20"/>
    </row>
    <row r="21" spans="12:20" x14ac:dyDescent="0.25">
      <c r="L21" t="s">
        <v>260</v>
      </c>
      <c r="M21" t="s">
        <v>258</v>
      </c>
      <c r="N21">
        <v>106428</v>
      </c>
      <c r="T21"/>
    </row>
    <row r="22" spans="12:20" x14ac:dyDescent="0.25">
      <c r="L22" t="s">
        <v>260</v>
      </c>
      <c r="M22" t="s">
        <v>259</v>
      </c>
      <c r="N22">
        <v>210000</v>
      </c>
      <c r="T22"/>
    </row>
    <row r="23" spans="12:20" x14ac:dyDescent="0.25">
      <c r="T23"/>
    </row>
    <row r="24" spans="12:20" x14ac:dyDescent="0.25">
      <c r="T24"/>
    </row>
    <row r="25" spans="12:20" x14ac:dyDescent="0.25">
      <c r="T25"/>
    </row>
    <row r="26" spans="12:20" x14ac:dyDescent="0.25">
      <c r="T26"/>
    </row>
    <row r="27" spans="12:20" x14ac:dyDescent="0.25">
      <c r="T27"/>
    </row>
    <row r="28" spans="12:20" x14ac:dyDescent="0.25">
      <c r="T28"/>
    </row>
    <row r="29" spans="12:20" x14ac:dyDescent="0.25">
      <c r="T29"/>
    </row>
    <row r="30" spans="12:20" x14ac:dyDescent="0.25">
      <c r="T30"/>
    </row>
    <row r="31" spans="12:20" x14ac:dyDescent="0.25">
      <c r="T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2022-02-23T04:18:32Z</dcterms:modified>
</cp:coreProperties>
</file>