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2/"/>
    </mc:Choice>
  </mc:AlternateContent>
  <xr:revisionPtr revIDLastSave="1796" documentId="8_{DDE69595-AFB4-4123-BB98-2CC2CEAC48BB}" xr6:coauthVersionLast="46" xr6:coauthVersionMax="46" xr10:uidLastSave="{F50076C5-F834-4685-BAD3-E8D975C439CA}"/>
  <bookViews>
    <workbookView xWindow="-120" yWindow="-120" windowWidth="29040" windowHeight="15840" xr2:uid="{EF627D34-B3C1-4C69-93C1-3362B4C646B4}"/>
    <workbookView xWindow="28680" yWindow="-120" windowWidth="29040" windowHeight="15840" xr2:uid="{FE14DA27-A8C1-45F9-9C11-8787018CF8AD}"/>
  </bookViews>
  <sheets>
    <sheet name="Problem 4" sheetId="2" r:id="rId1"/>
    <sheet name="P4 V1" sheetId="1" state="hidden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9" i="2" l="1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13" i="2"/>
  <c r="AQ14" i="2"/>
  <c r="AQ15" i="2"/>
  <c r="AQ16" i="2"/>
  <c r="AQ17" i="2"/>
  <c r="AQ18" i="2"/>
  <c r="AQ6" i="2"/>
  <c r="AQ7" i="2"/>
  <c r="AQ8" i="2"/>
  <c r="AQ9" i="2"/>
  <c r="AQ10" i="2"/>
  <c r="AQ11" i="2"/>
  <c r="AQ20" i="2"/>
  <c r="AQ21" i="2"/>
  <c r="AQ22" i="2"/>
  <c r="AQ23" i="2"/>
  <c r="AQ24" i="2"/>
  <c r="AQ25" i="2"/>
  <c r="AQ26" i="2"/>
  <c r="AQ27" i="2"/>
  <c r="AQ28" i="2"/>
  <c r="AL45" i="2"/>
  <c r="AL44" i="2"/>
  <c r="AL43" i="2"/>
  <c r="AG7" i="2"/>
  <c r="AL34" i="2"/>
  <c r="AG6" i="2"/>
  <c r="AL33" i="2"/>
  <c r="AL28" i="2"/>
  <c r="AL25" i="2"/>
  <c r="AE25" i="2"/>
  <c r="AE26" i="2"/>
  <c r="AL18" i="2"/>
  <c r="AD25" i="2"/>
  <c r="AD26" i="2"/>
  <c r="AN18" i="2"/>
  <c r="AN17" i="2"/>
  <c r="AL16" i="2"/>
  <c r="AN16" i="2"/>
  <c r="AN15" i="2"/>
  <c r="AL14" i="2"/>
  <c r="AN14" i="2"/>
  <c r="AN13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6" i="2" a="1"/>
  <c r="AL6" i="2"/>
  <c r="AL7" i="2"/>
  <c r="AL8" i="2"/>
  <c r="AL9" i="2" a="1"/>
  <c r="AL9" i="2"/>
  <c r="AL10" i="2"/>
  <c r="AL11" i="2"/>
  <c r="AL20" i="2" a="1"/>
  <c r="AL20" i="2"/>
  <c r="AL21" i="2"/>
  <c r="AL23" i="2" a="1"/>
  <c r="AL23" i="2"/>
  <c r="AL24" i="2"/>
  <c r="AL26" i="2" a="1"/>
  <c r="AL26" i="2"/>
  <c r="AL27" i="2"/>
</calcChain>
</file>

<file path=xl/sharedStrings.xml><?xml version="1.0" encoding="utf-8"?>
<sst xmlns="http://schemas.openxmlformats.org/spreadsheetml/2006/main" count="316" uniqueCount="157">
  <si>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</si>
  <si>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</si>
  <si>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</si>
  <si>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</si>
  <si>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</si>
  <si>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</si>
  <si>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</si>
  <si>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</si>
  <si>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</si>
  <si>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</si>
  <si>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</si>
  <si>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</si>
  <si>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</si>
  <si>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</si>
  <si>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</si>
  <si>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</si>
  <si>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</si>
  <si>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</si>
  <si>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</si>
  <si>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</si>
  <si>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</si>
  <si>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</si>
  <si>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</si>
  <si>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</si>
  <si>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</si>
  <si>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</si>
  <si>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</si>
  <si>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</si>
  <si>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</si>
  <si>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</si>
  <si>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</si>
  <si>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</si>
  <si>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</si>
  <si>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</si>
  <si>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</si>
  <si>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</si>
  <si>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</si>
  <si>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</si>
  <si>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</si>
  <si>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</si>
  <si>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</si>
  <si>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</si>
  <si>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</si>
  <si>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</si>
  <si>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</si>
  <si>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</si>
  <si>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</si>
  <si>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</si>
  <si>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</si>
  <si>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</si>
  <si>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</si>
  <si>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</si>
  <si>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</si>
  <si>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</si>
  <si>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</si>
  <si>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</si>
  <si>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</si>
  <si>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</si>
  <si>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</si>
  <si>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</si>
  <si>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</si>
  <si>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</si>
  <si>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</si>
  <si>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</si>
  <si>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</si>
  <si>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</si>
  <si>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</si>
  <si>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</si>
  <si>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</si>
  <si>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</si>
  <si>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</si>
  <si>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</si>
  <si>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</si>
  <si>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</si>
  <si>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</si>
  <si>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</si>
  <si>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</si>
  <si>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</si>
  <si>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</si>
  <si>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</si>
  <si>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</si>
  <si>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</si>
  <si>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</si>
  <si>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</si>
  <si>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</si>
  <si>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</si>
  <si>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</si>
  <si>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</si>
  <si>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</si>
  <si>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</si>
  <si>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</si>
  <si>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</si>
  <si>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</si>
  <si>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</si>
  <si>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</si>
  <si>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Overtime Multiplier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</si>
  <si>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</si>
  <si>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</si>
  <si>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</si>
  <si>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</si>
  <si>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</si>
  <si>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</si>
  <si>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</si>
  <si>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</si>
  <si>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</si>
  <si>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</si>
  <si>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</si>
  <si>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</si>
  <si>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</si>
  <si>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</si>
  <si>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</si>
  <si>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</si>
  <si>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</si>
  <si>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</si>
  <si>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</si>
  <si>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</si>
  <si>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</si>
  <si>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</si>
  <si>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</si>
  <si>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</si>
  <si>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</si>
  <si>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</si>
  <si>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</si>
  <si>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</si>
  <si>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</si>
  <si>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</si>
  <si>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</si>
  <si>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</si>
  <si>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</si>
  <si>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</si>
  <si>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</si>
  <si>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</si>
  <si>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</si>
  <si>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</si>
  <si>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</si>
  <si>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</si>
  <si>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(1000,0,∞)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</si>
  <si>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</si>
  <si>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</si>
  <si>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</si>
  <si>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</si>
  <si>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</si>
  <si>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</si>
  <si>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</si>
  <si>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</si>
  <si>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</si>
  <si>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</si>
  <si>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</si>
  <si>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# 1200 + 2000 - 1000 - 600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</si>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</sst>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6" formatCode="_([$$-409]* #,##0_);_([$$-409]* \(#,##0\);_([$$-409]* &quot;-&quot;??_);_(@_)"/>
  </numFmts>
  <fonts count="2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2" tint="-9.9978637043366805E-2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7" tint="-0.24994659260841701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6" fillId="3" borderId="0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6" fontId="1" fillId="0" borderId="4" xfId="0" applyNumberFormat="1" applyFont="1" applyBorder="1"/>
    <xf numFmtId="166" fontId="1" fillId="0" borderId="7" xfId="0" applyNumberFormat="1" applyFont="1" applyBorder="1"/>
    <xf numFmtId="43" fontId="1" fillId="0" borderId="0" xfId="1" applyFont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3" xfId="0" applyFont="1" applyBorder="1" applyAlignment="1"/>
    <xf numFmtId="0" fontId="1" fillId="0" borderId="9" xfId="0" applyFont="1" applyBorder="1" applyAlignment="1"/>
    <xf numFmtId="0" fontId="16" fillId="4" borderId="0" xfId="0" applyFont="1" applyFill="1" applyBorder="1" applyAlignment="1">
      <alignment horizontal="center" wrapText="1"/>
    </xf>
    <xf numFmtId="164" fontId="4" fillId="5" borderId="4" xfId="0" applyNumberFormat="1" applyFont="1" applyFill="1" applyBorder="1" applyAlignment="1">
      <alignment horizontal="center"/>
    </xf>
    <xf numFmtId="41" fontId="4" fillId="5" borderId="5" xfId="0" applyNumberFormat="1" applyFont="1" applyFill="1" applyBorder="1" applyAlignment="1">
      <alignment horizontal="center"/>
    </xf>
    <xf numFmtId="164" fontId="4" fillId="5" borderId="13" xfId="1" applyNumberFormat="1" applyFont="1" applyFill="1" applyBorder="1" applyAlignment="1">
      <alignment horizontal="center"/>
    </xf>
    <xf numFmtId="164" fontId="4" fillId="5" borderId="14" xfId="1" applyNumberFormat="1" applyFont="1" applyFill="1" applyBorder="1" applyAlignment="1">
      <alignment horizontal="center"/>
    </xf>
    <xf numFmtId="164" fontId="4" fillId="5" borderId="7" xfId="1" applyNumberFormat="1" applyFont="1" applyFill="1" applyBorder="1" applyAlignment="1">
      <alignment horizontal="center"/>
    </xf>
    <xf numFmtId="164" fontId="4" fillId="5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5" fillId="6" borderId="0" xfId="0" applyFont="1" applyFill="1" applyAlignment="1">
      <alignment horizontal="centerContinuous" wrapText="1"/>
    </xf>
    <xf numFmtId="164" fontId="1" fillId="0" borderId="16" xfId="1" applyNumberFormat="1" applyFont="1" applyFill="1" applyBorder="1" applyAlignment="1">
      <alignment horizontal="center"/>
    </xf>
    <xf numFmtId="164" fontId="1" fillId="0" borderId="17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9" borderId="0" xfId="0" applyFont="1" applyFill="1" applyAlignment="1">
      <alignment horizontal="centerContinuous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7" borderId="18" xfId="0" applyFont="1" applyFill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6" fillId="8" borderId="19" xfId="0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5" fillId="11" borderId="0" xfId="0" applyFont="1" applyFill="1" applyAlignment="1">
      <alignment horizontal="centerContinuous" wrapText="1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6" fillId="10" borderId="20" xfId="0" applyFont="1" applyFill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2" fillId="12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3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4</xdr:row>
      <xdr:rowOff>220909</xdr:rowOff>
    </xdr:from>
    <xdr:to>
      <xdr:col>15</xdr:col>
      <xdr:colOff>313083</xdr:colOff>
      <xdr:row>9</xdr:row>
      <xdr:rowOff>75372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9381948" y="1255052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25676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10722547" y="1794605"/>
          <a:ext cx="3079825" cy="929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25676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10722547" y="1794605"/>
          <a:ext cx="3079825" cy="27181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25676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3430678" y="1794605"/>
          <a:ext cx="2903270" cy="9291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25676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3422394" y="1794605"/>
          <a:ext cx="2911554" cy="27181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15</xdr:col>
      <xdr:colOff>313083</xdr:colOff>
      <xdr:row>7</xdr:row>
      <xdr:rowOff>25676</xdr:rowOff>
    </xdr:from>
    <xdr:to>
      <xdr:col>22</xdr:col>
      <xdr:colOff>331301</xdr:colOff>
      <xdr:row>26</xdr:row>
      <xdr:rowOff>44963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10722547" y="1794605"/>
          <a:ext cx="3079825" cy="4672929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4</xdr:row>
      <xdr:rowOff>220909</xdr:rowOff>
    </xdr:from>
    <xdr:to>
      <xdr:col>10</xdr:col>
      <xdr:colOff>326690</xdr:colOff>
      <xdr:row>9</xdr:row>
      <xdr:rowOff>75372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6333948" y="1255052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N52"/>
  <sheetViews>
    <sheetView showGridLines="0" tabSelected="1" topLeftCell="R1" zoomScale="70" zoomScaleNormal="70" workbookViewId="0">
      <selection activeCell="AQ29" sqref="AQ6:AQ29"/>
    </sheetView>
    <sheetView showGridLines="0" tabSelected="1" zoomScale="85" zoomScaleNormal="85" workbookViewId="1"/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95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84" t="s">
        <v>118</v>
      </c>
      <c r="AC2" s="84"/>
      <c r="AD2" s="84"/>
      <c r="AE2" s="84"/>
      <c r="AF2" s="84"/>
      <c r="AG2" s="84"/>
      <c r="AH2" s="1"/>
      <c r="AI2" s="1"/>
      <c r="AJ2" s="2"/>
      <c r="AK2" s="2"/>
      <c r="AL2" s="26"/>
      <c r="AM2" s="26"/>
      <c r="AN2" s="26"/>
      <c r="AO2" s="94"/>
      <c r="AP2" s="26"/>
      <c r="AQ2" s="26"/>
      <c r="AR2" s="88"/>
      <c r="AS2" s="88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94"/>
      <c r="AP3" s="26"/>
      <c r="AQ3" s="26"/>
      <c r="AR3" s="88"/>
      <c r="AS3" s="88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31" t="s">
        <v>109</v>
      </c>
      <c r="AC4" s="31"/>
      <c r="AD4" s="31"/>
      <c r="AE4" s="31"/>
      <c r="AF4" s="31"/>
      <c r="AG4" s="31"/>
    </row>
    <row r="5" spans="1:60" ht="37.5" x14ac:dyDescent="0.3">
      <c r="A5" s="3"/>
      <c r="J5" s="1">
        <v>0</v>
      </c>
      <c r="O5" s="1">
        <v>0</v>
      </c>
      <c r="AB5" s="33" t="s">
        <v>97</v>
      </c>
      <c r="AC5" s="33" t="s">
        <v>99</v>
      </c>
      <c r="AD5" s="33" t="s">
        <v>98</v>
      </c>
      <c r="AE5" s="50" t="s">
        <v>8</v>
      </c>
      <c r="AF5" s="33" t="s">
        <v>100</v>
      </c>
      <c r="AG5" s="50" t="s">
        <v>101</v>
      </c>
      <c r="AK5" s="32"/>
      <c r="AL5" s="32" t="s">
        <v>38</v>
      </c>
      <c r="AM5" s="32" t="s">
        <v>39</v>
      </c>
      <c r="AN5" s="32" t="s">
        <v>10</v>
      </c>
      <c r="AO5" s="2" t="s">
        <v>149</v>
      </c>
      <c r="AQ5" s="90" t="s">
        <v>137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34" t="s">
        <v>4</v>
      </c>
      <c r="AC6" s="40">
        <v>2000</v>
      </c>
      <c r="AD6" s="35">
        <v>12</v>
      </c>
      <c r="AE6" s="51">
        <f>AC6 / AD6</f>
        <v>166.66666666666666</v>
      </c>
      <c r="AF6" s="35">
        <v>100</v>
      </c>
      <c r="AG6" s="52">
        <f>AF6 * AD6</f>
        <v>1200</v>
      </c>
      <c r="AK6" s="2" t="s">
        <v>122</v>
      </c>
      <c r="AL6" s="42">
        <f t="array" ref="AL6:AL8">TRANSPOSE(AC18:AE18)</f>
        <v>191.66666666666666</v>
      </c>
      <c r="AM6" s="1" t="s">
        <v>40</v>
      </c>
      <c r="AN6" s="1" t="s">
        <v>40</v>
      </c>
      <c r="AO6" s="2" t="s">
        <v>150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7" t="s">
        <v>5</v>
      </c>
      <c r="AC7" s="41">
        <v>1700</v>
      </c>
      <c r="AD7" s="38">
        <v>10</v>
      </c>
      <c r="AE7" s="51">
        <f>AC7 / AD7</f>
        <v>170</v>
      </c>
      <c r="AF7" s="38">
        <v>200</v>
      </c>
      <c r="AG7" s="52">
        <f>AF7 * AD7</f>
        <v>2000</v>
      </c>
      <c r="AK7" s="2" t="s">
        <v>141</v>
      </c>
      <c r="AL7" s="42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124</v>
      </c>
      <c r="AL8" s="42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31" t="s">
        <v>102</v>
      </c>
      <c r="AC9" s="31"/>
      <c r="AD9" s="31"/>
      <c r="AE9" s="31"/>
      <c r="AI9" s="3"/>
      <c r="AK9" s="2" t="s">
        <v>123</v>
      </c>
      <c r="AL9" s="42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43"/>
      <c r="AC10" s="43" t="s">
        <v>103</v>
      </c>
      <c r="AD10" s="43" t="s">
        <v>104</v>
      </c>
      <c r="AE10" s="43" t="s">
        <v>105</v>
      </c>
      <c r="AI10" s="3"/>
      <c r="AK10" s="2" t="s">
        <v>142</v>
      </c>
      <c r="AL10" s="42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49" t="s">
        <v>107</v>
      </c>
      <c r="AC11" s="44">
        <v>300</v>
      </c>
      <c r="AD11" s="45">
        <v>250</v>
      </c>
      <c r="AE11" s="46">
        <v>275</v>
      </c>
      <c r="AK11" s="2" t="s">
        <v>125</v>
      </c>
      <c r="AL11" s="42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8" t="s">
        <v>108</v>
      </c>
      <c r="AC12" s="35"/>
      <c r="AD12" s="35"/>
      <c r="AE12" s="36"/>
      <c r="AL12" s="42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7" t="s">
        <v>4</v>
      </c>
      <c r="AC13" s="53">
        <f>AC$11 / $AD6</f>
        <v>25</v>
      </c>
      <c r="AD13" s="53">
        <f>AD$11 / $AD6</f>
        <v>20.833333333333332</v>
      </c>
      <c r="AE13" s="54">
        <f>AE$11 / $AD6</f>
        <v>22.916666666666668</v>
      </c>
      <c r="AK13" s="2" t="s">
        <v>129</v>
      </c>
      <c r="AL13" s="42">
        <v>1</v>
      </c>
      <c r="AM13" s="1" t="s">
        <v>40</v>
      </c>
      <c r="AN13" s="1">
        <f>AC24</f>
        <v>505</v>
      </c>
      <c r="AQ13" s="4" t="str">
        <f t="shared" ref="AQ13:AQ18" si="1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7" t="s">
        <v>5</v>
      </c>
      <c r="AC14" s="55">
        <f>AC$11 / $AD7</f>
        <v>30</v>
      </c>
      <c r="AD14" s="55">
        <f>AD$11 / $AD7</f>
        <v>25</v>
      </c>
      <c r="AE14" s="56">
        <f>AE$11 / $AD7</f>
        <v>27.5</v>
      </c>
      <c r="AK14" s="2" t="s">
        <v>129</v>
      </c>
      <c r="AL14" s="42">
        <f>AE24</f>
        <v>1.5</v>
      </c>
      <c r="AM14" s="1" t="s">
        <v>40</v>
      </c>
      <c r="AN14" s="1">
        <f>AD24</f>
        <v>100</v>
      </c>
      <c r="AO14" s="2" t="s">
        <v>152</v>
      </c>
      <c r="AQ14" s="4" t="str">
        <f t="shared" si="1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130</v>
      </c>
      <c r="AL15" s="42">
        <v>1</v>
      </c>
      <c r="AM15" s="1" t="s">
        <v>40</v>
      </c>
      <c r="AN15" s="1">
        <f>AC25</f>
        <v>465</v>
      </c>
      <c r="AQ15" s="4" t="str">
        <f t="shared" si="1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59" t="s">
        <v>151</v>
      </c>
      <c r="AC16" s="59"/>
      <c r="AD16" s="59"/>
      <c r="AE16" s="59"/>
      <c r="AK16" s="2" t="s">
        <v>130</v>
      </c>
      <c r="AL16" s="42">
        <f>AE25</f>
        <v>1.5</v>
      </c>
      <c r="AM16" s="1" t="s">
        <v>40</v>
      </c>
      <c r="AN16" s="1">
        <f>AD25</f>
        <v>100</v>
      </c>
      <c r="AQ16" s="4" t="str">
        <f t="shared" si="1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67"/>
      <c r="AC17" s="67" t="s">
        <v>103</v>
      </c>
      <c r="AD17" s="67" t="s">
        <v>104</v>
      </c>
      <c r="AE17" s="67" t="s">
        <v>105</v>
      </c>
      <c r="AF17" s="72" t="str">
        <f t="shared" ref="AF17:AH17" si="2">AC17</f>
        <v>Scranton, PA</v>
      </c>
      <c r="AG17" s="72" t="str">
        <f t="shared" si="2"/>
        <v>Utica, NY</v>
      </c>
      <c r="AH17" s="72" t="str">
        <f t="shared" si="2"/>
        <v>Stamford, CT</v>
      </c>
      <c r="AK17" s="2" t="s">
        <v>131</v>
      </c>
      <c r="AL17" s="42">
        <v>1</v>
      </c>
      <c r="AM17" s="1" t="s">
        <v>40</v>
      </c>
      <c r="AN17" s="1">
        <f>AC26</f>
        <v>570</v>
      </c>
      <c r="AQ17" s="4" t="str">
        <f t="shared" si="1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58" t="s">
        <v>4</v>
      </c>
      <c r="AC18" s="60">
        <f>AC13 + $AE6</f>
        <v>191.66666666666666</v>
      </c>
      <c r="AD18" s="60">
        <f>AD13 + $AE6</f>
        <v>187.5</v>
      </c>
      <c r="AE18" s="61">
        <f>AE13 + $AE6</f>
        <v>189.58333333333331</v>
      </c>
      <c r="AF18" s="72" t="str">
        <f>"(" &amp; TEXT(AC18, "#,##0.00") &amp; ",0,∞)"</f>
        <v>(191.67,0,∞)</v>
      </c>
      <c r="AG18" s="72" t="str">
        <f t="shared" ref="AG18:AG19" si="3">"(" &amp; TEXT(AD18, "#,##0.00") &amp; ",0,∞)"</f>
        <v>(187.50,0,∞)</v>
      </c>
      <c r="AH18" s="72" t="str">
        <f t="shared" ref="AH18:AH19" si="4">"(" &amp; TEXT(AE18, "#,##0.00") &amp; ",0,∞)"</f>
        <v>(189.58,0,∞)</v>
      </c>
      <c r="AK18" s="2" t="s">
        <v>131</v>
      </c>
      <c r="AL18" s="42">
        <f>AE26</f>
        <v>1.5</v>
      </c>
      <c r="AM18" s="1" t="s">
        <v>40</v>
      </c>
      <c r="AN18" s="1">
        <f>AD26</f>
        <v>100</v>
      </c>
      <c r="AQ18" s="4" t="str">
        <f t="shared" si="1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57" t="s">
        <v>5</v>
      </c>
      <c r="AC19" s="62">
        <f>AC14 + $AE7</f>
        <v>200</v>
      </c>
      <c r="AD19" s="62">
        <f>AD14 + $AE7</f>
        <v>195</v>
      </c>
      <c r="AE19" s="63">
        <f>AE14 + $AE7</f>
        <v>197.5</v>
      </c>
      <c r="AF19" s="72" t="str">
        <f t="shared" ref="AF19" si="5">"(" &amp; TEXT(AC19, "#,##0.00") &amp; ",0,∞)"</f>
        <v>(200.00,0,∞)</v>
      </c>
      <c r="AG19" s="72" t="str">
        <f t="shared" si="3"/>
        <v>(195.00,0,∞)</v>
      </c>
      <c r="AH19" s="72" t="str">
        <f t="shared" si="4"/>
        <v>(197.50,0,∞)</v>
      </c>
      <c r="AL19" s="42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138</v>
      </c>
      <c r="AL20" s="42">
        <f t="array" ref="AL20:AL21">TRANSPOSE(AG31:AH31)</f>
        <v>98</v>
      </c>
      <c r="AM20" s="1" t="s">
        <v>40</v>
      </c>
      <c r="AN20" s="1" t="s">
        <v>40</v>
      </c>
      <c r="AO20" s="2" t="s">
        <v>153</v>
      </c>
      <c r="AQ20" s="4" t="str">
        <f t="shared" ref="AQ20:AQ29" si="6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119</v>
      </c>
      <c r="AL21" s="91">
        <v>105</v>
      </c>
      <c r="AM21" s="6" t="s">
        <v>40</v>
      </c>
      <c r="AN21" s="6" t="s">
        <v>40</v>
      </c>
      <c r="AQ21" s="4" t="str">
        <f t="shared" si="6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64" t="s">
        <v>110</v>
      </c>
      <c r="AC22" s="64"/>
      <c r="AD22" s="64"/>
      <c r="AE22" s="64"/>
      <c r="AK22" s="2" t="s">
        <v>132</v>
      </c>
      <c r="AL22" s="42">
        <v>1000</v>
      </c>
      <c r="AM22" s="1" t="s">
        <v>40</v>
      </c>
      <c r="AN22" s="1" t="s">
        <v>40</v>
      </c>
      <c r="AQ22" s="4" t="str">
        <f t="shared" si="6"/>
        <v xml:space="preserve">[Scranton,   dummy  ]	1000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136</v>
      </c>
      <c r="W23" s="27"/>
      <c r="AB23" s="71"/>
      <c r="AC23" s="71" t="s">
        <v>106</v>
      </c>
      <c r="AD23" s="71" t="s">
        <v>111</v>
      </c>
      <c r="AE23" s="71" t="s">
        <v>112</v>
      </c>
      <c r="AK23" s="2" t="s">
        <v>139</v>
      </c>
      <c r="AL23" s="42">
        <f t="array" ref="AL23:AL24">TRANSPOSE(AG32:AH32)</f>
        <v>119</v>
      </c>
      <c r="AM23" s="1" t="s">
        <v>40</v>
      </c>
      <c r="AN23" s="1" t="s">
        <v>40</v>
      </c>
      <c r="AQ23" s="4" t="str">
        <f t="shared" si="6"/>
        <v xml:space="preserve">[Utica,      Goggle]	119	.	.	</v>
      </c>
      <c r="BJ23" s="23" t="s">
        <v>83</v>
      </c>
    </row>
    <row r="24" spans="1:62" x14ac:dyDescent="0.3">
      <c r="A24" s="3"/>
      <c r="L24" s="27"/>
      <c r="M24" s="27"/>
      <c r="Q24" s="29"/>
      <c r="R24" s="28"/>
      <c r="S24" s="30" t="s">
        <v>136</v>
      </c>
      <c r="T24" s="30"/>
      <c r="U24" s="30"/>
      <c r="V24" s="30"/>
      <c r="AB24" s="68" t="s">
        <v>50</v>
      </c>
      <c r="AC24" s="69">
        <v>505</v>
      </c>
      <c r="AD24" s="70">
        <v>100</v>
      </c>
      <c r="AE24" s="70">
        <v>1.5</v>
      </c>
      <c r="AK24" s="2" t="s">
        <v>120</v>
      </c>
      <c r="AL24" s="42">
        <v>123</v>
      </c>
      <c r="AM24" s="1" t="s">
        <v>40</v>
      </c>
      <c r="AN24" s="1" t="s">
        <v>40</v>
      </c>
      <c r="AQ24" s="4" t="str">
        <f t="shared" si="6"/>
        <v xml:space="preserve">[Utica,      Faceblock]	123	.	.	</v>
      </c>
      <c r="BJ24" s="23" t="s">
        <v>84</v>
      </c>
    </row>
    <row r="25" spans="1:62" x14ac:dyDescent="0.3">
      <c r="A25" s="3"/>
      <c r="L25" s="27"/>
      <c r="M25" s="27"/>
      <c r="Q25" s="29"/>
      <c r="S25" s="30" t="s">
        <v>136</v>
      </c>
      <c r="T25" s="28"/>
      <c r="U25" s="28"/>
      <c r="V25" s="28"/>
      <c r="AB25" s="47" t="s">
        <v>51</v>
      </c>
      <c r="AC25" s="65">
        <v>465</v>
      </c>
      <c r="AD25" s="66">
        <f t="shared" ref="AD25:AE26" si="7">AD24</f>
        <v>100</v>
      </c>
      <c r="AE25" s="66">
        <f t="shared" si="7"/>
        <v>1.5</v>
      </c>
      <c r="AK25" s="2" t="s">
        <v>133</v>
      </c>
      <c r="AL25" s="42">
        <f>AL$22</f>
        <v>1000</v>
      </c>
      <c r="AM25" s="1" t="s">
        <v>40</v>
      </c>
      <c r="AN25" s="1" t="s">
        <v>40</v>
      </c>
      <c r="AQ25" s="4" t="str">
        <f t="shared" si="6"/>
        <v xml:space="preserve">[Utica,      dummy   ]	1000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7" t="s">
        <v>52</v>
      </c>
      <c r="AC26" s="38">
        <v>570</v>
      </c>
      <c r="AD26" s="39">
        <f t="shared" si="7"/>
        <v>100</v>
      </c>
      <c r="AE26" s="39">
        <f t="shared" si="7"/>
        <v>1.5</v>
      </c>
      <c r="AK26" s="2" t="s">
        <v>140</v>
      </c>
      <c r="AL26" s="42">
        <f t="array" ref="AL26:AL27">TRANSPOSE(AG33:AH33)</f>
        <v>139</v>
      </c>
      <c r="AM26" s="1" t="s">
        <v>40</v>
      </c>
      <c r="AN26" s="1" t="s">
        <v>40</v>
      </c>
      <c r="AQ26" s="4" t="str">
        <f t="shared" si="6"/>
        <v xml:space="preserve">[Stamford,   Goggle]	139	.	.	</v>
      </c>
    </row>
    <row r="27" spans="1:62" s="6" customFormat="1" x14ac:dyDescent="0.3">
      <c r="AB27" s="1"/>
      <c r="AC27" s="1"/>
      <c r="AD27" s="1"/>
      <c r="AE27" s="1"/>
      <c r="AF27" s="1"/>
      <c r="AG27" s="1"/>
      <c r="AH27" s="1"/>
      <c r="AJ27" s="2"/>
      <c r="AK27" s="2" t="s">
        <v>121</v>
      </c>
      <c r="AL27" s="42">
        <v>135</v>
      </c>
      <c r="AM27" s="1" t="s">
        <v>40</v>
      </c>
      <c r="AN27" s="1" t="s">
        <v>40</v>
      </c>
      <c r="AO27" s="18"/>
      <c r="AQ27" s="4" t="str">
        <f t="shared" si="6"/>
        <v xml:space="preserve">[Stamford,   Faceblock]	135	.	.	</v>
      </c>
      <c r="AR27" s="89"/>
      <c r="AS27" s="89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135</v>
      </c>
      <c r="AL28" s="42">
        <f>AL$22</f>
        <v>1000</v>
      </c>
      <c r="AM28" s="1" t="s">
        <v>40</v>
      </c>
      <c r="AN28" s="1" t="s">
        <v>40</v>
      </c>
      <c r="AQ28" s="4" t="str">
        <f t="shared" si="6"/>
        <v xml:space="preserve">[Stamford,   dummy   ]	1000	.	.	</v>
      </c>
    </row>
    <row r="29" spans="1:62" x14ac:dyDescent="0.3">
      <c r="B29" s="85" t="s">
        <v>3</v>
      </c>
      <c r="C29" s="86"/>
      <c r="AB29" s="73" t="s">
        <v>116</v>
      </c>
      <c r="AC29" s="73"/>
      <c r="AD29" s="73"/>
      <c r="AE29" s="73"/>
      <c r="AG29" s="73" t="s">
        <v>117</v>
      </c>
      <c r="AH29" s="73"/>
      <c r="AK29" s="2" t="s">
        <v>147</v>
      </c>
      <c r="AQ29" s="4" t="str">
        <f>_xlfn.TEXTJOIN(CHAR(9), FALSE, AK29,AL29,AM29:AO29)</f>
        <v xml:space="preserve">;				</v>
      </c>
    </row>
    <row r="30" spans="1:62" ht="21" x14ac:dyDescent="0.35">
      <c r="B30" s="85" t="s">
        <v>96</v>
      </c>
      <c r="C30" s="87"/>
      <c r="X30" s="1">
        <v>-1600</v>
      </c>
      <c r="AB30" s="77"/>
      <c r="AC30" s="77" t="s">
        <v>115</v>
      </c>
      <c r="AD30" s="77" t="s">
        <v>113</v>
      </c>
      <c r="AE30" s="77" t="s">
        <v>114</v>
      </c>
      <c r="AG30" s="77" t="str">
        <f>AD30</f>
        <v>Goggle</v>
      </c>
      <c r="AH30" s="77" t="str">
        <f>AE30</f>
        <v>Faceblock</v>
      </c>
    </row>
    <row r="31" spans="1:62" x14ac:dyDescent="0.3">
      <c r="AB31" s="76" t="str">
        <f>AB24</f>
        <v>Scranton</v>
      </c>
      <c r="AC31" s="78">
        <v>90</v>
      </c>
      <c r="AD31" s="78">
        <v>8</v>
      </c>
      <c r="AE31" s="79">
        <v>15</v>
      </c>
      <c r="AG31" s="78">
        <f>$AC31 + AD31</f>
        <v>98</v>
      </c>
      <c r="AH31" s="79">
        <f>$AC31 + AE31</f>
        <v>105</v>
      </c>
      <c r="AK31" s="32"/>
      <c r="AL31" s="32" t="s">
        <v>143</v>
      </c>
      <c r="AO31" s="2" t="s">
        <v>144</v>
      </c>
      <c r="AR31" s="4" t="s">
        <v>144</v>
      </c>
      <c r="AS31" s="4" t="s">
        <v>144</v>
      </c>
    </row>
    <row r="32" spans="1:62" x14ac:dyDescent="0.3">
      <c r="AB32" s="74" t="str">
        <f>AB25</f>
        <v>Utica</v>
      </c>
      <c r="AC32" s="80">
        <v>105</v>
      </c>
      <c r="AD32" s="80">
        <v>14</v>
      </c>
      <c r="AE32" s="81">
        <v>18</v>
      </c>
      <c r="AG32" s="80">
        <f>$AC32 + AD32</f>
        <v>119</v>
      </c>
      <c r="AH32" s="81">
        <f>$AC32 + AE32</f>
        <v>123</v>
      </c>
      <c r="AK32" s="2" t="s">
        <v>154</v>
      </c>
      <c r="AQ32" s="4" t="str">
        <f>_xlfn.TEXTJOIN(CHAR(9), FALSE, AK32,AL32,AM32:AO32)</f>
        <v xml:space="preserve"># Supply				</v>
      </c>
    </row>
    <row r="33" spans="1:43" x14ac:dyDescent="0.3">
      <c r="AB33" s="75" t="str">
        <f>AB26</f>
        <v>Stamford</v>
      </c>
      <c r="AC33" s="82">
        <v>115</v>
      </c>
      <c r="AD33" s="82">
        <v>24</v>
      </c>
      <c r="AE33" s="83">
        <v>20</v>
      </c>
      <c r="AG33" s="82">
        <f>$AC33 + AD33</f>
        <v>139</v>
      </c>
      <c r="AH33" s="83">
        <f>$AC33 + AE33</f>
        <v>135</v>
      </c>
      <c r="AK33" s="2" t="s">
        <v>4</v>
      </c>
      <c r="AL33" s="92">
        <f>AG6</f>
        <v>1200</v>
      </c>
      <c r="AM33" s="93" t="s">
        <v>145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K34" s="2" t="s">
        <v>5</v>
      </c>
      <c r="AL34" s="92">
        <f>AG7</f>
        <v>2000</v>
      </c>
      <c r="AM34" s="93" t="s">
        <v>146</v>
      </c>
      <c r="AQ34" s="4" t="str">
        <f t="shared" ref="AQ34:AQ46" si="8">_xlfn.TEXTJOIN(CHAR(9), FALSE, AK34,AL34,AM34:AO34)</f>
        <v xml:space="preserve">Generalist	2000	# 10 units * 200 labor hours		</v>
      </c>
    </row>
    <row r="35" spans="1:43" x14ac:dyDescent="0.3">
      <c r="A35" s="1"/>
      <c r="B35" s="1"/>
      <c r="AK35" s="2" t="s">
        <v>156</v>
      </c>
      <c r="AQ35" s="4" t="str">
        <f t="shared" si="8"/>
        <v xml:space="preserve"># Transshippment (Plants or OT Multiplier)				</v>
      </c>
    </row>
    <row r="36" spans="1:43" x14ac:dyDescent="0.3">
      <c r="A36" s="1"/>
      <c r="B36" s="1"/>
      <c r="AK36" s="2" t="s">
        <v>126</v>
      </c>
      <c r="AL36" s="1">
        <v>0</v>
      </c>
      <c r="AQ36" s="4" t="str">
        <f t="shared" si="8"/>
        <v xml:space="preserve">ScranMult	0			</v>
      </c>
    </row>
    <row r="37" spans="1:43" x14ac:dyDescent="0.3">
      <c r="A37" s="1"/>
      <c r="B37" s="1"/>
      <c r="AK37" s="2" t="s">
        <v>128</v>
      </c>
      <c r="AL37" s="1">
        <v>0</v>
      </c>
      <c r="AQ37" s="4" t="str">
        <f t="shared" si="8"/>
        <v xml:space="preserve">UticaMult	0			</v>
      </c>
    </row>
    <row r="38" spans="1:43" x14ac:dyDescent="0.3">
      <c r="A38" s="1"/>
      <c r="B38" s="1"/>
      <c r="AK38" s="2" t="s">
        <v>127</v>
      </c>
      <c r="AL38" s="1">
        <v>0</v>
      </c>
      <c r="AQ38" s="4" t="str">
        <f t="shared" si="8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8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8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8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155</v>
      </c>
      <c r="AQ42" s="4" t="str">
        <f t="shared" si="8"/>
        <v xml:space="preserve"># Demand				</v>
      </c>
    </row>
    <row r="43" spans="1:43" x14ac:dyDescent="0.3">
      <c r="C43" s="8"/>
      <c r="D43" s="23"/>
      <c r="AK43" s="2" t="s">
        <v>113</v>
      </c>
      <c r="AL43" s="1">
        <f>X8</f>
        <v>-1000</v>
      </c>
      <c r="AQ43" s="4" t="str">
        <f t="shared" si="8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114</v>
      </c>
      <c r="AL44" s="1">
        <f>X22</f>
        <v>-600</v>
      </c>
      <c r="AM44" s="93" t="s">
        <v>148</v>
      </c>
      <c r="AQ44" s="4" t="str">
        <f t="shared" si="8"/>
        <v xml:space="preserve">Faceblock	-600	# 1200 + 2000 - 1000 - 600		</v>
      </c>
    </row>
    <row r="45" spans="1:43" x14ac:dyDescent="0.3">
      <c r="C45" s="8"/>
      <c r="D45" s="23"/>
      <c r="AK45" s="2" t="s">
        <v>134</v>
      </c>
      <c r="AL45" s="1">
        <f>X30</f>
        <v>-1600</v>
      </c>
      <c r="AQ45" s="4" t="str">
        <f t="shared" si="8"/>
        <v xml:space="preserve">dummy	-1600			</v>
      </c>
    </row>
    <row r="46" spans="1:43" ht="20.25" x14ac:dyDescent="0.35">
      <c r="C46" s="8" t="s">
        <v>16</v>
      </c>
      <c r="D46" s="23" t="s">
        <v>11</v>
      </c>
      <c r="AK46" s="2" t="s">
        <v>147</v>
      </c>
      <c r="AQ46" s="4" t="str">
        <f t="shared" si="8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  <sheetView showGridLines="0" zoomScale="77" zoomScaleNormal="77" workbookViewId="1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4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2022-02-17T16:42:02Z</dcterms:modified>
</cp:coreProperties>
</file>