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carpenter\OneDrive - the Chickasaw Nation\Documents\GitHub\OU-DSA\Systems Optimization\02 - Notes and Assignments\Week 03 - Linear Prog Modeling\ASSN - Linear Programming\"/>
    </mc:Choice>
  </mc:AlternateContent>
  <xr:revisionPtr revIDLastSave="1559" documentId="8_{638C2ED7-B43C-491E-9092-B1C9F23481E0}" xr6:coauthVersionLast="44" xr6:coauthVersionMax="44" xr10:uidLastSave="{A3E2910C-FB62-4961-AA9B-1CE04C2E567A}"/>
  <bookViews>
    <workbookView xWindow="-120" yWindow="-120" windowWidth="29040" windowHeight="15840" xr2:uid="{06447D4D-AC78-48CB-BE90-B95DA1078650}"/>
  </bookViews>
  <sheets>
    <sheet name="Problem 1(d)" sheetId="1" r:id="rId1"/>
    <sheet name="Problem 2(i)" sheetId="2" r:id="rId2"/>
  </sheets>
  <definedNames>
    <definedName name="_xlnm.Print_Area" localSheetId="0">'Problem 1(d)'!$B$2:$G$24</definedName>
    <definedName name="_xlnm.Print_Area" localSheetId="1">'Problem 2(i)'!$B$2:$G$25</definedName>
    <definedName name="solver_adj" localSheetId="0" hidden="1">'Problem 1(d)'!$C$6:$D$6</definedName>
    <definedName name="solver_adj" localSheetId="1" hidden="1">'Problem 2(i)'!$C$6:$D$6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'Problem 1(d)'!$E$13:$E$15</definedName>
    <definedName name="solver_lhs1" localSheetId="1" hidden="1">'Problem 2(i)'!$E$13:$E$15</definedName>
    <definedName name="solver_lhs2" localSheetId="1" hidden="1">'Problem 2(i)'!$E$16:$E$17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'Problem 1(d)'!$E$6</definedName>
    <definedName name="solver_opt" localSheetId="1" hidden="1">'Problem 2(i)'!$E$6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1" hidden="1">1</definedName>
    <definedName name="solver_rhs1" localSheetId="0" hidden="1">'Problem 1(d)'!$G$13:$G$15</definedName>
    <definedName name="solver_rhs1" localSheetId="1" hidden="1">'Problem 2(i)'!$G$13:$G$15</definedName>
    <definedName name="solver_rhs2" localSheetId="1" hidden="1">'Problem 2(i)'!$G$16:$G$17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0.000001</definedName>
    <definedName name="solver_tol" localSheetId="1" hidden="1">0.00000001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2" l="1"/>
  <c r="J15" i="2"/>
  <c r="M15" i="2"/>
  <c r="E14" i="2"/>
  <c r="J14" i="2"/>
  <c r="M14" i="2"/>
  <c r="E13" i="2"/>
  <c r="J13" i="2"/>
  <c r="M13" i="2"/>
  <c r="I15" i="2"/>
  <c r="L15" i="2"/>
  <c r="I14" i="2"/>
  <c r="L14" i="2"/>
  <c r="I13" i="2"/>
  <c r="L13" i="2"/>
  <c r="L6" i="2"/>
  <c r="E17" i="2"/>
  <c r="E16" i="2"/>
  <c r="J9" i="2"/>
  <c r="L6" i="1"/>
  <c r="I9" i="1"/>
  <c r="E15" i="1"/>
  <c r="J15" i="1"/>
  <c r="M15" i="1"/>
  <c r="I15" i="1"/>
  <c r="L15" i="1"/>
  <c r="E14" i="1"/>
  <c r="J14" i="1"/>
  <c r="M14" i="1"/>
  <c r="I14" i="1"/>
  <c r="L14" i="1"/>
  <c r="E13" i="1"/>
  <c r="J13" i="1"/>
  <c r="M13" i="1"/>
  <c r="I13" i="1"/>
  <c r="L13" i="1"/>
  <c r="E9" i="2"/>
  <c r="E6" i="2"/>
  <c r="E9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tc={C1639FA9-4096-4A5B-BF58-EDBA5B1A43C4}</author>
  </authors>
  <commentList>
    <comment ref="B16" authorId="0" shapeId="0" xr:uid="{C1639FA9-4096-4A5B-BF58-EDBA5B1A43C4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variables must be greater than 0.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tc={E0F052D9-B0C6-483D-A50B-B65AEDC9A9EB}</author>
  </authors>
  <commentList>
    <comment ref="B18" authorId="0" shapeId="0" xr:uid="{E0F052D9-B0C6-483D-A50B-B65AEDC9A9EB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variables must be greater than 0.</t>
      </text>
    </comment>
  </commentList>
</comments>
</file>

<file path=xl/sharedStrings.xml><?xml version="1.0" encoding="utf-8"?>
<sst xmlns="http://schemas.openxmlformats.org/spreadsheetml/2006/main" count="59" uniqueCount="35">
  <si>
    <t>Resource</t>
  </si>
  <si>
    <t>Water</t>
  </si>
  <si>
    <t>Electricity</t>
  </si>
  <si>
    <t>Gas</t>
  </si>
  <si>
    <r>
      <t xml:space="preserve">Serrated 
</t>
    </r>
    <r>
      <rPr>
        <i/>
        <sz val="11"/>
        <rFont val="Calibri"/>
        <family val="2"/>
        <scheme val="minor"/>
      </rPr>
      <t>(units of raw resources per bag of seeds)</t>
    </r>
  </si>
  <si>
    <r>
      <t xml:space="preserve">Maximum monthly availability 
</t>
    </r>
    <r>
      <rPr>
        <i/>
        <sz val="11"/>
        <rFont val="Calibri"/>
        <family val="2"/>
        <scheme val="minor"/>
      </rPr>
      <t>(units of Liters, kWh, and cm</t>
    </r>
    <r>
      <rPr>
        <i/>
        <vertAlign val="superscript"/>
        <sz val="11"/>
        <rFont val="Calibri"/>
        <family val="2"/>
        <scheme val="minor"/>
      </rPr>
      <t>3</t>
    </r>
    <r>
      <rPr>
        <i/>
        <sz val="11"/>
        <rFont val="Calibri"/>
        <family val="2"/>
        <scheme val="minor"/>
      </rPr>
      <t>, respectively)</t>
    </r>
  </si>
  <si>
    <r>
      <t xml:space="preserve">Hard </t>
    </r>
    <r>
      <rPr>
        <i/>
        <sz val="11"/>
        <rFont val="Calibri"/>
        <family val="2"/>
        <scheme val="minor"/>
      </rPr>
      <t xml:space="preserve">
(units of resources per bag of seeds)</t>
    </r>
  </si>
  <si>
    <t>Optimal Profit</t>
  </si>
  <si>
    <t xml:space="preserve">&lt;= </t>
  </si>
  <si>
    <t>Total</t>
  </si>
  <si>
    <t>(non-negative note)</t>
  </si>
  <si>
    <t>&gt;= 0</t>
  </si>
  <si>
    <r>
      <t xml:space="preserve">Objective Function </t>
    </r>
    <r>
      <rPr>
        <i/>
        <sz val="11"/>
        <color theme="1"/>
        <rFont val="Calibri"/>
        <family val="2"/>
        <scheme val="minor"/>
      </rPr>
      <t>(profit per seed bag)</t>
    </r>
  </si>
  <si>
    <r>
      <t xml:space="preserve">Descision Variables </t>
    </r>
    <r>
      <rPr>
        <i/>
        <sz val="11"/>
        <color theme="1"/>
        <rFont val="Calibri"/>
        <family val="2"/>
        <scheme val="minor"/>
      </rPr>
      <t>(profit)</t>
    </r>
  </si>
  <si>
    <t>Calculation</t>
  </si>
  <si>
    <t>Hard-Coded Input</t>
  </si>
  <si>
    <t>Notes to Viewer</t>
  </si>
  <si>
    <t>Decision Variable Outcome</t>
  </si>
  <si>
    <t>Assignment 2, Problem 1(d) - Linear Programming in Excel | Daniel Carpenter</t>
  </si>
  <si>
    <t>Assignment 2, Problem 2(i) - Linear Programming in Excel | Daniel Carpenter</t>
  </si>
  <si>
    <t>x</t>
  </si>
  <si>
    <t>y</t>
  </si>
  <si>
    <t>Gasoline</t>
  </si>
  <si>
    <t>Diesel</t>
  </si>
  <si>
    <t>Lubricants</t>
  </si>
  <si>
    <t>Material</t>
  </si>
  <si>
    <t>Maximum Production per Day</t>
  </si>
  <si>
    <r>
      <t xml:space="preserve">Objective Function </t>
    </r>
    <r>
      <rPr>
        <i/>
        <sz val="11"/>
        <color theme="1"/>
        <rFont val="Calibri"/>
        <family val="2"/>
        <scheme val="minor"/>
      </rPr>
      <t>(total cost per barrel)</t>
    </r>
  </si>
  <si>
    <t>&gt;=</t>
  </si>
  <si>
    <t>Constraint of Barrel Production 
per Day</t>
  </si>
  <si>
    <t>slope:</t>
  </si>
  <si>
    <t>Optimal Cost</t>
  </si>
  <si>
    <r>
      <t xml:space="preserve">Descision Variables </t>
    </r>
    <r>
      <rPr>
        <i/>
        <sz val="11"/>
        <color theme="1"/>
        <rFont val="Calibri"/>
        <family val="2"/>
        <scheme val="minor"/>
      </rPr>
      <t>(cost)</t>
    </r>
  </si>
  <si>
    <r>
      <t xml:space="preserve">Saudi Arabia
</t>
    </r>
    <r>
      <rPr>
        <i/>
        <sz val="11"/>
        <rFont val="Calibri"/>
        <family val="2"/>
        <scheme val="minor"/>
      </rPr>
      <t>(barrels of 
crude oil)</t>
    </r>
  </si>
  <si>
    <r>
      <t xml:space="preserve">Venezuela
</t>
    </r>
    <r>
      <rPr>
        <i/>
        <sz val="11"/>
        <rFont val="Calibri"/>
        <family val="2"/>
        <scheme val="minor"/>
      </rPr>
      <t>(barrels of 
crude oil)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</si>
</sst>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.00000_);_(* \(#,##0.00000\);_(* &quot;-&quot;??_);_(@_)"/>
    <numFmt numFmtId="165" formatCode="_(* #,##0.0_);_(* \(#,##0.0\);_(* &quot;-&quot;??_);_(@_)"/>
    <numFmt numFmtId="166" formatCode="_([$$-409]* #,##0.00_);_([$$-409]* \(#,##0.00\);_([$$-409]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1" tint="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44">
    <xf numFmtId="0" fontId="0" fillId="0" borderId="0" xfId="0"/>
    <xf numFmtId="0" fontId="5" fillId="0" borderId="3" xfId="0" applyFont="1" applyFill="1" applyBorder="1" applyAlignment="1">
      <alignment horizontal="center" wrapText="1"/>
    </xf>
    <xf numFmtId="43" fontId="2" fillId="2" borderId="1" xfId="1" applyFont="1" applyFill="1" applyBorder="1"/>
    <xf numFmtId="0" fontId="0" fillId="0" borderId="0" xfId="0" applyAlignment="1">
      <alignment horizontal="right" indent="1"/>
    </xf>
    <xf numFmtId="8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43" fontId="2" fillId="0" borderId="0" xfId="1" applyFont="1" applyFill="1" applyBorder="1"/>
    <xf numFmtId="43" fontId="3" fillId="3" borderId="2" xfId="3" applyNumberFormat="1"/>
    <xf numFmtId="43" fontId="2" fillId="2" borderId="4" xfId="1" applyFont="1" applyFill="1" applyBorder="1"/>
    <xf numFmtId="43" fontId="3" fillId="3" borderId="5" xfId="1" applyFont="1" applyFill="1" applyBorder="1"/>
    <xf numFmtId="0" fontId="0" fillId="0" borderId="6" xfId="0" applyBorder="1"/>
    <xf numFmtId="0" fontId="0" fillId="0" borderId="7" xfId="0" applyBorder="1"/>
    <xf numFmtId="43" fontId="2" fillId="2" borderId="1" xfId="2" applyNumberFormat="1"/>
    <xf numFmtId="0" fontId="8" fillId="0" borderId="0" xfId="0" applyFont="1" applyAlignment="1">
      <alignment horizontal="right" indent="1"/>
    </xf>
    <xf numFmtId="43" fontId="9" fillId="0" borderId="0" xfId="1" applyFont="1"/>
    <xf numFmtId="8" fontId="0" fillId="0" borderId="3" xfId="0" applyNumberFormat="1" applyBorder="1"/>
    <xf numFmtId="0" fontId="0" fillId="0" borderId="3" xfId="0" applyBorder="1"/>
    <xf numFmtId="0" fontId="0" fillId="0" borderId="3" xfId="0" applyFill="1" applyBorder="1"/>
    <xf numFmtId="0" fontId="0" fillId="0" borderId="3" xfId="0" applyBorder="1" applyAlignment="1">
      <alignment horizontal="left" indent="1"/>
    </xf>
    <xf numFmtId="0" fontId="3" fillId="3" borderId="2" xfId="3" applyAlignment="1">
      <alignment horizontal="center"/>
    </xf>
    <xf numFmtId="0" fontId="2" fillId="2" borderId="1" xfId="2" applyAlignment="1">
      <alignment horizontal="center"/>
    </xf>
    <xf numFmtId="0" fontId="3" fillId="4" borderId="2" xfId="3" applyFill="1" applyAlignment="1">
      <alignment horizontal="center"/>
    </xf>
    <xf numFmtId="0" fontId="0" fillId="0" borderId="0" xfId="0" applyBorder="1" applyAlignment="1">
      <alignment horizontal="right" indent="1"/>
    </xf>
    <xf numFmtId="0" fontId="10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/>
    <xf numFmtId="0" fontId="11" fillId="0" borderId="8" xfId="0" applyFont="1" applyBorder="1"/>
    <xf numFmtId="0" fontId="11" fillId="0" borderId="8" xfId="0" applyFont="1" applyFill="1" applyBorder="1"/>
    <xf numFmtId="164" fontId="3" fillId="4" borderId="2" xfId="1" applyNumberFormat="1" applyFont="1" applyFill="1" applyBorder="1"/>
    <xf numFmtId="0" fontId="5" fillId="0" borderId="0" xfId="0" applyFont="1" applyFill="1" applyBorder="1" applyAlignment="1">
      <alignment horizontal="center" wrapText="1"/>
    </xf>
    <xf numFmtId="165" fontId="0" fillId="0" borderId="0" xfId="1" applyNumberFormat="1" applyFont="1"/>
    <xf numFmtId="166" fontId="2" fillId="2" borderId="1" xfId="1" applyNumberFormat="1" applyFont="1" applyFill="1" applyBorder="1"/>
    <xf numFmtId="43" fontId="12" fillId="0" borderId="4" xfId="1" applyFont="1" applyFill="1" applyBorder="1" applyAlignment="1">
      <alignment horizontal="center"/>
    </xf>
    <xf numFmtId="43" fontId="12" fillId="0" borderId="1" xfId="1" applyFont="1" applyFill="1" applyBorder="1" applyAlignment="1">
      <alignment horizontal="center"/>
    </xf>
    <xf numFmtId="0" fontId="12" fillId="0" borderId="0" xfId="0" applyFont="1" applyFill="1"/>
    <xf numFmtId="165" fontId="2" fillId="2" borderId="4" xfId="1" applyNumberFormat="1" applyFont="1" applyFill="1" applyBorder="1"/>
    <xf numFmtId="165" fontId="2" fillId="2" borderId="1" xfId="1" applyNumberFormat="1" applyFont="1" applyFill="1" applyBorder="1"/>
    <xf numFmtId="165" fontId="2" fillId="2" borderId="1" xfId="2" applyNumberFormat="1"/>
    <xf numFmtId="165" fontId="3" fillId="4" borderId="2" xfId="1" applyNumberFormat="1" applyFont="1" applyFill="1" applyBorder="1"/>
    <xf numFmtId="166" fontId="3" fillId="3" borderId="2" xfId="3" applyNumberFormat="1"/>
    <xf numFmtId="41" fontId="0" fillId="0" borderId="0" xfId="0" applyNumberFormat="1"/>
    <xf numFmtId="0" fontId="0" fillId="0" borderId="0" xfId="0" applyAlignment="1">
      <alignment horizontal="right"/>
    </xf>
    <xf numFmtId="43" fontId="0" fillId="0" borderId="0" xfId="1" applyNumberFormat="1" applyFont="1"/>
  </cellXfs>
  <cellStyles count="4">
    <cellStyle name="Comma" xfId="1" builtinId="3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 Carpenter" id="{62F5A31B-7E48-46F5-BBFF-B56BF8D0E97E}" userId="S::Daniel.Carpenter@chickasaw.net::a3b6d710-9aa7-4e7b-9869-1219a356730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1-09-10T16:00:41.84" personId="{62F5A31B-7E48-46F5-BBFF-B56BF8D0E97E}" id="{C1639FA9-4096-4A5B-BF58-EDBA5B1A43C4}">
    <text>Both variables must be greater than 0.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8" dT="2021-09-10T16:00:41.84" personId="{62F5A31B-7E48-46F5-BBFF-B56BF8D0E97E}" id="{E0F052D9-B0C6-483D-A50B-B65AEDC9A9EB}">
    <text>Both variables must be greater than 0.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F09C-DA54-48AC-9945-20A12D8C06B8}">
  <dimension ref="B2:M31"/>
  <sheetViews>
    <sheetView showGridLines="0" tabSelected="1" zoomScale="117" zoomScaleNormal="117" workbookViewId="0"/>
  </sheetViews>
  <sheetFormatPr defaultRowHeight="15" x14ac:dyDescent="0.25"/>
  <cols>
    <col min="1" max="1" width="2.7109375" customWidth="1"/>
    <col min="2" max="2" width="38.5703125" bestFit="1" customWidth="1"/>
    <col min="3" max="5" width="15.7109375" customWidth="1"/>
    <col min="6" max="6" width="5.7109375" style="6" customWidth="1"/>
    <col min="7" max="7" width="15.7109375" customWidth="1"/>
    <col min="9" max="13" width="0" hidden="1" customWidth="1"/>
  </cols>
  <sheetData>
    <row r="2" spans="2:13" ht="18.75" x14ac:dyDescent="0.3">
      <c r="B2" s="27" t="s">
        <v>18</v>
      </c>
      <c r="C2" s="27"/>
      <c r="D2" s="27"/>
      <c r="E2" s="27"/>
      <c r="F2" s="28"/>
      <c r="G2" s="27"/>
    </row>
    <row r="5" spans="2:13" s="26" customFormat="1" ht="60" x14ac:dyDescent="0.25">
      <c r="B5" s="23"/>
      <c r="C5" s="1" t="s">
        <v>6</v>
      </c>
      <c r="D5" s="1" t="s">
        <v>4</v>
      </c>
      <c r="E5" s="24" t="s">
        <v>7</v>
      </c>
      <c r="F5" s="25"/>
    </row>
    <row r="6" spans="2:13" x14ac:dyDescent="0.25">
      <c r="B6" s="3" t="s">
        <v>13</v>
      </c>
      <c r="C6" s="29">
        <v>5.5057250675247804</v>
      </c>
      <c r="D6" s="29">
        <v>4.2741104031958139</v>
      </c>
      <c r="E6" s="8">
        <f>E9</f>
        <v>2033.2339909550537</v>
      </c>
      <c r="F6"/>
      <c r="L6" t="str">
        <f>"(" &amp; TEXT(C6, "#.00") &amp; ", " &amp; TEXT(D6, "#.00") &amp; ")"</f>
        <v>(5.51, 4.27)</v>
      </c>
    </row>
    <row r="7" spans="2:13" x14ac:dyDescent="0.25">
      <c r="B7" s="11"/>
      <c r="C7" s="11"/>
      <c r="D7" s="11"/>
      <c r="E7" s="11"/>
      <c r="F7" s="11"/>
      <c r="G7" s="11"/>
    </row>
    <row r="8" spans="2:13" ht="6.95" customHeight="1" x14ac:dyDescent="0.25">
      <c r="B8" s="12"/>
      <c r="C8" s="12"/>
      <c r="D8" s="12"/>
      <c r="E8" s="12"/>
      <c r="F8" s="12"/>
      <c r="G8" s="12"/>
    </row>
    <row r="9" spans="2:13" x14ac:dyDescent="0.25">
      <c r="B9" s="3" t="s">
        <v>12</v>
      </c>
      <c r="C9" s="2">
        <v>275.75</v>
      </c>
      <c r="D9" s="2">
        <v>120.5</v>
      </c>
      <c r="E9" s="15">
        <f>SUMPRODUCT($C9:$D9, $C$6:$D$6)</f>
        <v>2033.2339909550537</v>
      </c>
      <c r="F9" s="7"/>
      <c r="I9" s="31">
        <f>D9 / C9</f>
        <v>0.4369900271985494</v>
      </c>
    </row>
    <row r="10" spans="2:13" x14ac:dyDescent="0.25">
      <c r="B10" s="11"/>
      <c r="C10" s="11"/>
      <c r="D10" s="11"/>
      <c r="E10" s="11"/>
      <c r="F10" s="11"/>
      <c r="G10" s="11"/>
    </row>
    <row r="11" spans="2:13" ht="6.95" customHeight="1" x14ac:dyDescent="0.25">
      <c r="B11" s="12"/>
      <c r="C11" s="12"/>
      <c r="D11" s="12"/>
      <c r="E11" s="12"/>
      <c r="F11" s="12"/>
      <c r="G11" s="12"/>
    </row>
    <row r="12" spans="2:13" ht="92.25" x14ac:dyDescent="0.25">
      <c r="B12" s="1" t="s">
        <v>0</v>
      </c>
      <c r="C12" s="1" t="s">
        <v>6</v>
      </c>
      <c r="D12" s="1" t="s">
        <v>4</v>
      </c>
      <c r="E12" s="1" t="s">
        <v>9</v>
      </c>
      <c r="F12" s="1"/>
      <c r="G12" s="1" t="s">
        <v>5</v>
      </c>
      <c r="I12" s="30" t="s">
        <v>20</v>
      </c>
      <c r="J12" s="30" t="s">
        <v>21</v>
      </c>
    </row>
    <row r="13" spans="2:13" x14ac:dyDescent="0.25">
      <c r="B13" s="3" t="s">
        <v>1</v>
      </c>
      <c r="C13" s="9">
        <v>100.05</v>
      </c>
      <c r="D13" s="9">
        <v>60.75</v>
      </c>
      <c r="E13" s="10">
        <f>SUMPRODUCT($C13:$D13, $C$6:$D$6)</f>
        <v>810.49999999999989</v>
      </c>
      <c r="F13" s="33" t="s">
        <v>8</v>
      </c>
      <c r="G13" s="9">
        <v>810.5</v>
      </c>
      <c r="I13">
        <f>$E13 / C13</f>
        <v>8.1009495252373807</v>
      </c>
      <c r="J13">
        <f t="shared" ref="J13:J15" si="0">$E13 / D13</f>
        <v>13.341563786008228</v>
      </c>
      <c r="L13" t="str">
        <f>"(" &amp; TEXT(I13, "#.00") &amp; ", " &amp; 0 &amp; ")"</f>
        <v>(8.10, 0)</v>
      </c>
      <c r="M13" t="str">
        <f>"(" &amp; 0 &amp; ", " &amp; TEXT(J13, "#.00") &amp; ")"</f>
        <v>(0, 13.34)</v>
      </c>
    </row>
    <row r="14" spans="2:13" x14ac:dyDescent="0.25">
      <c r="B14" s="3" t="s">
        <v>2</v>
      </c>
      <c r="C14" s="2">
        <v>5.5</v>
      </c>
      <c r="D14" s="2">
        <v>10.25</v>
      </c>
      <c r="E14" s="10">
        <f t="shared" ref="E14:E15" si="1">SUMPRODUCT($C14:$D14, $C$6:$D$6)</f>
        <v>74.091119504143393</v>
      </c>
      <c r="F14" s="34" t="s">
        <v>8</v>
      </c>
      <c r="G14" s="2">
        <v>655.8</v>
      </c>
      <c r="I14">
        <f t="shared" ref="I14:I15" si="2">$E14 / C14</f>
        <v>13.471112637116981</v>
      </c>
      <c r="J14">
        <f t="shared" si="0"/>
        <v>7.2284019028432578</v>
      </c>
      <c r="L14" t="str">
        <f t="shared" ref="L14:L15" si="3">"(" &amp; TEXT(I14, "#.00") &amp; ", " &amp; 0 &amp; ")"</f>
        <v>(13.47, 0)</v>
      </c>
      <c r="M14" t="str">
        <f t="shared" ref="M14:M15" si="4">"(" &amp; 0 &amp; ", " &amp; TEXT(J14, "#.00") &amp; ")"</f>
        <v>(0, 7.23)</v>
      </c>
    </row>
    <row r="15" spans="2:13" x14ac:dyDescent="0.25">
      <c r="B15" s="3" t="s">
        <v>3</v>
      </c>
      <c r="C15" s="13">
        <v>75.3</v>
      </c>
      <c r="D15" s="13">
        <v>24.84</v>
      </c>
      <c r="E15" s="10">
        <f t="shared" si="1"/>
        <v>520.75</v>
      </c>
      <c r="F15" s="34" t="s">
        <v>8</v>
      </c>
      <c r="G15" s="13">
        <v>520.75</v>
      </c>
      <c r="I15">
        <f t="shared" si="2"/>
        <v>6.9156706507304122</v>
      </c>
      <c r="J15">
        <f t="shared" si="0"/>
        <v>20.964170692431562</v>
      </c>
      <c r="L15" t="str">
        <f t="shared" si="3"/>
        <v>(6.92, 0)</v>
      </c>
      <c r="M15" t="str">
        <f t="shared" si="4"/>
        <v>(0, 20.96)</v>
      </c>
    </row>
    <row r="16" spans="2:13" x14ac:dyDescent="0.25">
      <c r="B16" s="14" t="s">
        <v>10</v>
      </c>
      <c r="C16" s="5" t="s">
        <v>11</v>
      </c>
      <c r="D16" s="5" t="s">
        <v>11</v>
      </c>
      <c r="F16" s="35"/>
    </row>
    <row r="17" spans="2:7" x14ac:dyDescent="0.25">
      <c r="B17" s="3"/>
      <c r="F17" s="35"/>
    </row>
    <row r="18" spans="2:7" x14ac:dyDescent="0.25">
      <c r="B18" s="3"/>
      <c r="F18" s="35"/>
    </row>
    <row r="19" spans="2:7" x14ac:dyDescent="0.25">
      <c r="B19" s="3"/>
      <c r="F19" s="35"/>
    </row>
    <row r="20" spans="2:7" x14ac:dyDescent="0.25">
      <c r="B20" s="19" t="s">
        <v>16</v>
      </c>
      <c r="C20" s="16"/>
      <c r="D20" s="17"/>
      <c r="E20" s="17"/>
      <c r="F20" s="18"/>
      <c r="G20" s="17"/>
    </row>
    <row r="21" spans="2:7" x14ac:dyDescent="0.25">
      <c r="B21" s="3"/>
      <c r="C21" s="4"/>
    </row>
    <row r="22" spans="2:7" x14ac:dyDescent="0.25">
      <c r="B22" s="22" t="s">
        <v>17</v>
      </c>
      <c r="C22" s="4"/>
    </row>
    <row r="23" spans="2:7" x14ac:dyDescent="0.25">
      <c r="B23" s="20" t="s">
        <v>14</v>
      </c>
    </row>
    <row r="24" spans="2:7" x14ac:dyDescent="0.25">
      <c r="B24" s="21" t="s">
        <v>15</v>
      </c>
    </row>
    <row r="25" spans="2:7" x14ac:dyDescent="0.25">
      <c r="B25" s="3"/>
    </row>
    <row r="26" spans="2:7" x14ac:dyDescent="0.25">
      <c r="B26" s="3"/>
    </row>
    <row r="27" spans="2:7" x14ac:dyDescent="0.25">
      <c r="B27" s="3"/>
    </row>
    <row r="28" spans="2:7" x14ac:dyDescent="0.25">
      <c r="B28" s="3"/>
    </row>
    <row r="29" spans="2:7" x14ac:dyDescent="0.25">
      <c r="B29" s="3"/>
    </row>
    <row r="30" spans="2:7" x14ac:dyDescent="0.25">
      <c r="B30" s="3"/>
    </row>
    <row r="31" spans="2:7" x14ac:dyDescent="0.25">
      <c r="B31" s="3"/>
    </row>
  </sheetData>
  <pageMargins left="0.7" right="0.7" top="0.75" bottom="0.75" header="0.3" footer="0.3"/>
  <pageSetup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1DB0-230D-4E2D-8F96-A183E17FD6E1}">
  <dimension ref="B2:M32"/>
  <sheetViews>
    <sheetView showGridLines="0" zoomScale="129" zoomScaleNormal="129" workbookViewId="0"/>
  </sheetViews>
  <sheetFormatPr defaultRowHeight="15" x14ac:dyDescent="0.25"/>
  <cols>
    <col min="1" max="1" width="2.7109375" customWidth="1"/>
    <col min="2" max="2" width="38.5703125" bestFit="1" customWidth="1"/>
    <col min="3" max="5" width="15.7109375" customWidth="1"/>
    <col min="6" max="6" width="5.7109375" style="6" customWidth="1"/>
    <col min="7" max="7" width="16.7109375" customWidth="1"/>
    <col min="9" max="11" width="0" hidden="1" customWidth="1"/>
    <col min="12" max="12" width="19.140625" hidden="1" customWidth="1"/>
    <col min="13" max="13" width="12.7109375" hidden="1" customWidth="1"/>
  </cols>
  <sheetData>
    <row r="2" spans="2:13" ht="18.75" x14ac:dyDescent="0.3">
      <c r="B2" s="27" t="s">
        <v>19</v>
      </c>
      <c r="C2" s="27"/>
      <c r="D2" s="27"/>
      <c r="E2" s="27"/>
      <c r="F2" s="28"/>
      <c r="G2" s="27"/>
    </row>
    <row r="5" spans="2:13" s="26" customFormat="1" ht="45" x14ac:dyDescent="0.25">
      <c r="B5" s="23"/>
      <c r="C5" s="1" t="s">
        <v>33</v>
      </c>
      <c r="D5" s="1" t="s">
        <v>34</v>
      </c>
      <c r="E5" s="24" t="s">
        <v>31</v>
      </c>
      <c r="F5" s="25"/>
    </row>
    <row r="6" spans="2:13" x14ac:dyDescent="0.25">
      <c r="B6" s="3" t="s">
        <v>32</v>
      </c>
      <c r="C6" s="39">
        <v>1999.9999999999982</v>
      </c>
      <c r="D6" s="39">
        <v>3500.0000000000023</v>
      </c>
      <c r="E6" s="40">
        <f>E9</f>
        <v>92500</v>
      </c>
      <c r="F6"/>
      <c r="L6" t="str">
        <f>"(" &amp; TEXT(C6, "#,###") &amp; ", " &amp; TEXT(D6, "#,###") &amp; ")"</f>
        <v>(2,000, 3,500)</v>
      </c>
    </row>
    <row r="7" spans="2:13" x14ac:dyDescent="0.25">
      <c r="B7" s="11"/>
      <c r="C7" s="11"/>
      <c r="D7" s="11"/>
      <c r="E7" s="11"/>
      <c r="F7" s="11"/>
      <c r="G7" s="11"/>
    </row>
    <row r="8" spans="2:13" ht="6.95" customHeight="1" x14ac:dyDescent="0.25">
      <c r="B8" s="12"/>
      <c r="C8" s="12"/>
      <c r="D8" s="12"/>
      <c r="E8" s="12"/>
      <c r="F8" s="12"/>
      <c r="G8" s="12"/>
    </row>
    <row r="9" spans="2:13" x14ac:dyDescent="0.25">
      <c r="B9" s="3" t="s">
        <v>27</v>
      </c>
      <c r="C9" s="32">
        <v>20</v>
      </c>
      <c r="D9" s="32">
        <v>15</v>
      </c>
      <c r="E9" s="15">
        <f>SUMPRODUCT($C9:$D9, $C$6:$D$6)</f>
        <v>92500</v>
      </c>
      <c r="F9" s="7"/>
      <c r="I9" s="42" t="s">
        <v>30</v>
      </c>
      <c r="J9" s="43">
        <f>D9 / C9</f>
        <v>0.75</v>
      </c>
    </row>
    <row r="10" spans="2:13" x14ac:dyDescent="0.25">
      <c r="B10" s="11"/>
      <c r="C10" s="11"/>
      <c r="D10" s="11"/>
      <c r="E10" s="11"/>
      <c r="F10" s="11"/>
      <c r="G10" s="11"/>
    </row>
    <row r="11" spans="2:13" ht="6.95" customHeight="1" x14ac:dyDescent="0.25">
      <c r="B11" s="12"/>
      <c r="C11" s="12"/>
      <c r="D11" s="12"/>
      <c r="E11" s="12"/>
      <c r="F11" s="12"/>
      <c r="G11" s="12"/>
    </row>
    <row r="12" spans="2:13" ht="45" x14ac:dyDescent="0.25">
      <c r="B12" s="1" t="s">
        <v>25</v>
      </c>
      <c r="C12" s="1" t="s">
        <v>33</v>
      </c>
      <c r="D12" s="1" t="s">
        <v>34</v>
      </c>
      <c r="E12" s="1" t="s">
        <v>9</v>
      </c>
      <c r="F12" s="1"/>
      <c r="G12" s="1" t="s">
        <v>29</v>
      </c>
      <c r="I12" s="30" t="s">
        <v>20</v>
      </c>
      <c r="J12" s="30" t="s">
        <v>21</v>
      </c>
      <c r="L12" s="30" t="s">
        <v>20</v>
      </c>
      <c r="M12" s="30" t="s">
        <v>21</v>
      </c>
    </row>
    <row r="13" spans="2:13" x14ac:dyDescent="0.25">
      <c r="B13" s="3" t="s">
        <v>22</v>
      </c>
      <c r="C13" s="36">
        <v>0.3</v>
      </c>
      <c r="D13" s="36">
        <v>0.4</v>
      </c>
      <c r="E13" s="10">
        <f>SUMPRODUCT($C13:$D13, $C$6:$D$6)</f>
        <v>2000.0000000000005</v>
      </c>
      <c r="F13" s="33" t="s">
        <v>28</v>
      </c>
      <c r="G13" s="36">
        <v>2000</v>
      </c>
      <c r="I13" s="41">
        <f>$E13 / C13</f>
        <v>6666.6666666666688</v>
      </c>
      <c r="J13" s="41">
        <f t="shared" ref="J13:J15" si="0">$E13 / D13</f>
        <v>5000.0000000000009</v>
      </c>
      <c r="L13" s="5" t="str">
        <f>"(" &amp; TEXT(I13, "#,###") &amp; ", " &amp; 0 &amp; ")"</f>
        <v>(6,667, 0)</v>
      </c>
      <c r="M13" s="5" t="str">
        <f>"(" &amp; 0 &amp; ", " &amp; TEXT(J13, "#,###") &amp; ")"</f>
        <v>(0, 5,000)</v>
      </c>
    </row>
    <row r="14" spans="2:13" x14ac:dyDescent="0.25">
      <c r="B14" s="3" t="s">
        <v>23</v>
      </c>
      <c r="C14" s="37">
        <v>0.4</v>
      </c>
      <c r="D14" s="37">
        <v>0.2</v>
      </c>
      <c r="E14" s="10">
        <f t="shared" ref="E14:E17" si="1">SUMPRODUCT($C14:$D14, $C$6:$D$6)</f>
        <v>1499.9999999999998</v>
      </c>
      <c r="F14" s="33" t="s">
        <v>28</v>
      </c>
      <c r="G14" s="37">
        <v>1500</v>
      </c>
      <c r="I14" s="41">
        <f t="shared" ref="I14:I15" si="2">$E14 / C14</f>
        <v>3749.9999999999991</v>
      </c>
      <c r="J14" s="41">
        <f t="shared" si="0"/>
        <v>7499.9999999999982</v>
      </c>
      <c r="L14" s="5" t="str">
        <f>"(" &amp; TEXT(I14, "#,###") &amp; ", " &amp; 0 &amp; ")"</f>
        <v>(3,750, 0)</v>
      </c>
      <c r="M14" s="5" t="str">
        <f>"(" &amp; 0 &amp; ", " &amp; TEXT(J14, "#,###") &amp; ")"</f>
        <v>(0, 7,500)</v>
      </c>
    </row>
    <row r="15" spans="2:13" x14ac:dyDescent="0.25">
      <c r="B15" s="3" t="s">
        <v>24</v>
      </c>
      <c r="C15" s="38">
        <v>0.2</v>
      </c>
      <c r="D15" s="38">
        <v>0.3</v>
      </c>
      <c r="E15" s="10">
        <f t="shared" si="1"/>
        <v>1450.0000000000005</v>
      </c>
      <c r="F15" s="33" t="s">
        <v>28</v>
      </c>
      <c r="G15" s="37">
        <v>500</v>
      </c>
      <c r="I15" s="41">
        <f t="shared" si="2"/>
        <v>7250.0000000000018</v>
      </c>
      <c r="J15" s="41">
        <f t="shared" si="0"/>
        <v>4833.3333333333348</v>
      </c>
      <c r="L15" s="5" t="str">
        <f>"(" &amp; TEXT(I15, "#,###") &amp; ", " &amp; 0 &amp; ")"</f>
        <v>(7,250, 0)</v>
      </c>
      <c r="M15" s="5" t="str">
        <f>"(" &amp; 0 &amp; ", " &amp; TEXT(J15, "#,###") &amp; ")"</f>
        <v>(0, 4,833)</v>
      </c>
    </row>
    <row r="16" spans="2:13" x14ac:dyDescent="0.25">
      <c r="B16" s="3" t="s">
        <v>26</v>
      </c>
      <c r="C16" s="38">
        <v>1</v>
      </c>
      <c r="D16" s="38">
        <v>0</v>
      </c>
      <c r="E16" s="10">
        <f t="shared" si="1"/>
        <v>1999.9999999999982</v>
      </c>
      <c r="F16" s="34" t="s">
        <v>8</v>
      </c>
      <c r="G16" s="38">
        <v>9000</v>
      </c>
    </row>
    <row r="17" spans="2:7" x14ac:dyDescent="0.25">
      <c r="B17" s="3" t="s">
        <v>26</v>
      </c>
      <c r="C17" s="38">
        <v>0</v>
      </c>
      <c r="D17" s="38">
        <v>1</v>
      </c>
      <c r="E17" s="10">
        <f t="shared" si="1"/>
        <v>3500.0000000000023</v>
      </c>
      <c r="F17" s="34" t="s">
        <v>8</v>
      </c>
      <c r="G17" s="38">
        <v>6000</v>
      </c>
    </row>
    <row r="18" spans="2:7" x14ac:dyDescent="0.25">
      <c r="B18" s="14" t="s">
        <v>10</v>
      </c>
      <c r="C18" s="5" t="s">
        <v>11</v>
      </c>
      <c r="D18" s="5" t="s">
        <v>11</v>
      </c>
      <c r="F18" s="35"/>
    </row>
    <row r="19" spans="2:7" x14ac:dyDescent="0.25">
      <c r="B19" s="3"/>
      <c r="F19" s="35"/>
    </row>
    <row r="20" spans="2:7" x14ac:dyDescent="0.25">
      <c r="B20" s="3"/>
      <c r="F20" s="35"/>
    </row>
    <row r="21" spans="2:7" x14ac:dyDescent="0.25">
      <c r="B21" s="19" t="s">
        <v>16</v>
      </c>
      <c r="C21" s="16"/>
      <c r="D21" s="17"/>
      <c r="E21" s="17"/>
      <c r="F21" s="18"/>
      <c r="G21" s="17"/>
    </row>
    <row r="22" spans="2:7" x14ac:dyDescent="0.25">
      <c r="B22" s="3"/>
      <c r="C22" s="4"/>
    </row>
    <row r="23" spans="2:7" x14ac:dyDescent="0.25">
      <c r="B23" s="22" t="s">
        <v>17</v>
      </c>
      <c r="C23" s="4"/>
    </row>
    <row r="24" spans="2:7" x14ac:dyDescent="0.25">
      <c r="B24" s="20" t="s">
        <v>14</v>
      </c>
    </row>
    <row r="25" spans="2:7" x14ac:dyDescent="0.25">
      <c r="B25" s="21" t="s">
        <v>15</v>
      </c>
    </row>
    <row r="26" spans="2:7" x14ac:dyDescent="0.25">
      <c r="B26" s="3"/>
    </row>
    <row r="27" spans="2:7" x14ac:dyDescent="0.25">
      <c r="B27" s="3"/>
    </row>
    <row r="28" spans="2:7" x14ac:dyDescent="0.25">
      <c r="B28" s="3"/>
    </row>
    <row r="29" spans="2:7" x14ac:dyDescent="0.25">
      <c r="B29" s="3"/>
    </row>
    <row r="30" spans="2:7" x14ac:dyDescent="0.25">
      <c r="B30" s="3"/>
    </row>
    <row r="31" spans="2:7" x14ac:dyDescent="0.25">
      <c r="B31" s="3"/>
    </row>
    <row r="32" spans="2:7" x14ac:dyDescent="0.25">
      <c r="B32" s="3"/>
    </row>
  </sheetData>
  <pageMargins left="0.7" right="0.7" top="0.75" bottom="0.75" header="0.3" footer="0.3"/>
  <pageSetup orientation="landscape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788D726F31234E856E2A1D5F8E3FCB" ma:contentTypeVersion="12" ma:contentTypeDescription="Create a new document." ma:contentTypeScope="" ma:versionID="828bff16225601138254ff5e71de6c5e">
  <xsd:schema xmlns:xsd="http://www.w3.org/2001/XMLSchema" xmlns:xs="http://www.w3.org/2001/XMLSchema" xmlns:p="http://schemas.microsoft.com/office/2006/metadata/properties" xmlns:ns3="34878772-60c1-4d27-aa3a-2b3fcedd817d" xmlns:ns4="4bf0bd1f-afcf-47f4-8179-f8f4eae87b02" targetNamespace="http://schemas.microsoft.com/office/2006/metadata/properties" ma:root="true" ma:fieldsID="463a6aa378c4e16e8e953422c70bcd77" ns3:_="" ns4:_="">
    <xsd:import namespace="34878772-60c1-4d27-aa3a-2b3fcedd817d"/>
    <xsd:import namespace="4bf0bd1f-afcf-47f4-8179-f8f4eae87b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78772-60c1-4d27-aa3a-2b3fcedd81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0bd1f-afcf-47f4-8179-f8f4eae87b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F07066-67F6-4325-9460-C7CAC97E31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878772-60c1-4d27-aa3a-2b3fcedd817d"/>
    <ds:schemaRef ds:uri="4bf0bd1f-afcf-47f4-8179-f8f4eae87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8EA864-3DE7-46AC-A6D6-1F3D7E49AB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784267-6306-4E1B-8050-044F76BEB131}">
  <ds:schemaRefs>
    <ds:schemaRef ds:uri="http://www.w3.org/XML/1998/namespace"/>
    <ds:schemaRef ds:uri="http://schemas.microsoft.com/office/2006/metadata/properties"/>
    <ds:schemaRef ds:uri="4bf0bd1f-afcf-47f4-8179-f8f4eae87b02"/>
    <ds:schemaRef ds:uri="http://purl.org/dc/terms/"/>
    <ds:schemaRef ds:uri="http://schemas.openxmlformats.org/package/2006/metadata/core-properties"/>
    <ds:schemaRef ds:uri="34878772-60c1-4d27-aa3a-2b3fcedd817d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Problem 1(d)</vt:lpstr>
      <vt:lpstr>Problem 2(i)</vt:lpstr>
      <vt:lpstr>'Problem 1(d)'!Print_Area</vt:lpstr>
      <vt:lpstr>'Problem 2(i)'!Print_Area</vt:lpstr>
    </vt:vector>
  </TitlesOfParts>
  <Company>the Chickasaw Nation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cp:lastPrinted>2021-09-10T16:46:44Z</cp:lastPrinted>
  <dcterms:created xsi:type="dcterms:W3CDTF">2021-09-10T15:46:31Z</dcterms:created>
  <dcterms:modified xsi:type="dcterms:W3CDTF">2021-09-13T22:22:50Z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0x010100D1788D726F31234E856E2A1D5F8E3FCB</vt:lpwstr>
  </property>
</Properties>
</file>