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carpenter\OneDrive - the Chickasaw Nation\Documents\GitHub\OU-DSA\Systems Optimization\02 - Notes and Assignments\Week 04 - Simplex Tableau\"/>
    </mc:Choice>
  </mc:AlternateContent>
  <xr:revisionPtr revIDLastSave="234" documentId="8_{B58A3756-DDE8-43C2-832E-7F9899F32EB1}" xr6:coauthVersionLast="44" xr6:coauthVersionMax="44" xr10:uidLastSave="{FAB42EE2-2F8E-466B-B63C-2167159286FB}"/>
  <bookViews>
    <workbookView xWindow="28680" yWindow="-120" windowWidth="29040" windowHeight="15840" xr2:uid="{A78919A7-5F37-4AE9-8CC3-41ED119FECB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4" i="1" l="1"/>
  <c r="J64" i="1"/>
  <c r="I64" i="1"/>
  <c r="H64" i="1"/>
  <c r="G64" i="1"/>
  <c r="F64" i="1"/>
  <c r="E64" i="1"/>
  <c r="D64" i="1"/>
  <c r="C64" i="1"/>
  <c r="K62" i="1"/>
  <c r="J62" i="1"/>
  <c r="I62" i="1"/>
  <c r="H62" i="1"/>
  <c r="G62" i="1"/>
  <c r="F62" i="1"/>
  <c r="D62" i="1"/>
  <c r="C62" i="1"/>
  <c r="K61" i="1"/>
  <c r="J61" i="1"/>
  <c r="I61" i="1"/>
  <c r="H61" i="1"/>
  <c r="G61" i="1"/>
  <c r="F61" i="1"/>
  <c r="E61" i="1"/>
  <c r="D61" i="1"/>
  <c r="C61" i="1"/>
  <c r="E62" i="1"/>
  <c r="K63" i="1"/>
  <c r="J63" i="1"/>
  <c r="I63" i="1"/>
  <c r="H63" i="1"/>
  <c r="G63" i="1"/>
  <c r="F63" i="1"/>
  <c r="D63" i="1"/>
  <c r="C63" i="1"/>
  <c r="E63" i="1"/>
  <c r="O63" i="1"/>
  <c r="O61" i="1"/>
  <c r="O52" i="1"/>
  <c r="O50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0" i="1"/>
  <c r="J50" i="1"/>
  <c r="I50" i="1"/>
  <c r="H50" i="1"/>
  <c r="G50" i="1"/>
  <c r="E50" i="1"/>
  <c r="D50" i="1"/>
  <c r="C50" i="1"/>
  <c r="F50" i="1"/>
  <c r="K51" i="1"/>
  <c r="J51" i="1"/>
  <c r="I51" i="1"/>
  <c r="H51" i="1"/>
  <c r="G51" i="1"/>
  <c r="E51" i="1"/>
  <c r="D51" i="1"/>
  <c r="C51" i="1"/>
  <c r="F51" i="1"/>
  <c r="F40" i="1"/>
  <c r="K40" i="1"/>
  <c r="O40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J40" i="1"/>
  <c r="I40" i="1"/>
  <c r="G40" i="1"/>
  <c r="E40" i="1"/>
  <c r="D40" i="1"/>
  <c r="C40" i="1"/>
  <c r="H40" i="1"/>
  <c r="K39" i="1"/>
  <c r="H39" i="1"/>
  <c r="J39" i="1"/>
  <c r="I39" i="1"/>
  <c r="G39" i="1"/>
  <c r="F39" i="1"/>
  <c r="E39" i="1"/>
  <c r="D39" i="1"/>
  <c r="C39" i="1"/>
  <c r="K30" i="1"/>
  <c r="K28" i="1"/>
  <c r="H30" i="1"/>
  <c r="H28" i="1"/>
  <c r="O28" i="1"/>
  <c r="K29" i="1"/>
  <c r="H29" i="1"/>
  <c r="O29" i="1"/>
  <c r="K31" i="1"/>
  <c r="J30" i="1"/>
  <c r="J31" i="1"/>
  <c r="I30" i="1"/>
  <c r="I31" i="1"/>
  <c r="H31" i="1"/>
  <c r="G30" i="1"/>
  <c r="G31" i="1"/>
  <c r="F30" i="1"/>
  <c r="F31" i="1"/>
  <c r="E30" i="1"/>
  <c r="E31" i="1"/>
  <c r="D30" i="1"/>
  <c r="D31" i="1"/>
  <c r="C30" i="1"/>
  <c r="C31" i="1"/>
  <c r="J29" i="1"/>
  <c r="I29" i="1"/>
  <c r="G29" i="1"/>
  <c r="F29" i="1"/>
  <c r="E29" i="1"/>
  <c r="C29" i="1"/>
  <c r="J28" i="1"/>
  <c r="I28" i="1"/>
  <c r="G28" i="1"/>
  <c r="F28" i="1"/>
  <c r="E28" i="1"/>
  <c r="D28" i="1"/>
  <c r="C28" i="1"/>
  <c r="D29" i="1"/>
  <c r="O19" i="1"/>
  <c r="O18" i="1"/>
  <c r="O17" i="1"/>
  <c r="M19" i="1"/>
  <c r="M18" i="1"/>
  <c r="M17" i="1"/>
  <c r="K19" i="1"/>
  <c r="J19" i="1"/>
  <c r="I19" i="1"/>
  <c r="H19" i="1"/>
  <c r="G19" i="1"/>
  <c r="F19" i="1"/>
  <c r="E19" i="1"/>
  <c r="D19" i="1"/>
  <c r="C19" i="1"/>
  <c r="K17" i="1"/>
  <c r="J17" i="1"/>
  <c r="I17" i="1"/>
  <c r="H17" i="1"/>
  <c r="G17" i="1"/>
  <c r="F17" i="1"/>
  <c r="E17" i="1"/>
  <c r="D17" i="1"/>
  <c r="C17" i="1"/>
  <c r="R8" i="1"/>
  <c r="R7" i="1"/>
  <c r="R6" i="1"/>
  <c r="Q8" i="1"/>
  <c r="Q7" i="1"/>
  <c r="Q6" i="1"/>
  <c r="O8" i="1"/>
  <c r="O7" i="1"/>
  <c r="O6" i="1"/>
  <c r="M9" i="1"/>
  <c r="M6" i="1"/>
  <c r="M8" i="1"/>
  <c r="M7" i="1"/>
</calcChain>
</file>

<file path=xl/sharedStrings.xml><?xml version="1.0" encoding="utf-8"?>
<sst xmlns="http://schemas.openxmlformats.org/spreadsheetml/2006/main" count="121" uniqueCount="29">
  <si>
    <t>ITER 1: Setup</t>
  </si>
  <si>
    <t>Basis</t>
  </si>
  <si>
    <t>z</t>
  </si>
  <si>
    <t>x1</t>
  </si>
  <si>
    <t>x2</t>
  </si>
  <si>
    <t>R1</t>
  </si>
  <si>
    <t>R2</t>
  </si>
  <si>
    <t>Solution</t>
  </si>
  <si>
    <t>Ratio</t>
  </si>
  <si>
    <t>Z</t>
  </si>
  <si>
    <t>Calculation</t>
  </si>
  <si>
    <r>
      <t>x</t>
    </r>
    <r>
      <rPr>
        <b/>
        <sz val="11"/>
        <rFont val="Calibri"/>
        <family val="2"/>
        <scheme val="minor"/>
      </rPr>
      <t>1</t>
    </r>
  </si>
  <si>
    <r>
      <t>x</t>
    </r>
    <r>
      <rPr>
        <b/>
        <sz val="11"/>
        <rFont val="Calibri"/>
        <family val="2"/>
        <scheme val="minor"/>
      </rPr>
      <t>2</t>
    </r>
  </si>
  <si>
    <r>
      <t>S</t>
    </r>
    <r>
      <rPr>
        <b/>
        <sz val="11"/>
        <rFont val="Calibri"/>
        <family val="2"/>
        <scheme val="minor"/>
      </rPr>
      <t>1</t>
    </r>
  </si>
  <si>
    <r>
      <t>S</t>
    </r>
    <r>
      <rPr>
        <b/>
        <sz val="11"/>
        <rFont val="Calibri"/>
        <family val="2"/>
        <scheme val="minor"/>
      </rPr>
      <t>2</t>
    </r>
  </si>
  <si>
    <r>
      <t>S</t>
    </r>
    <r>
      <rPr>
        <b/>
        <sz val="11"/>
        <rFont val="Calibri"/>
        <family val="2"/>
        <scheme val="minor"/>
      </rPr>
      <t>3</t>
    </r>
  </si>
  <si>
    <t>s1</t>
  </si>
  <si>
    <t>In Class Exercise</t>
  </si>
  <si>
    <t xml:space="preserve">ITER 2: </t>
  </si>
  <si>
    <t>Entering:</t>
  </si>
  <si>
    <t>Leaving:</t>
  </si>
  <si>
    <t>s2</t>
  </si>
  <si>
    <t>s3</t>
  </si>
  <si>
    <t>is Basic</t>
  </si>
  <si>
    <t xml:space="preserve">ITER 3: </t>
  </si>
  <si>
    <t>ITER 4:</t>
  </si>
  <si>
    <t>ITER 5:</t>
  </si>
  <si>
    <t>ITER 6:</t>
  </si>
  <si>
    <t>THIS IS NOT THE SOLUTION. CHECK CANVAS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</si>
</sst>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00;\-###0.000;0"/>
    <numFmt numFmtId="165" formatCode="0.00;\-0.00;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4"/>
      <color theme="1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u/>
      <sz val="11"/>
      <color theme="1" tint="0.499984740745262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1" tint="0.49998474074526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/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43">
    <xf numFmtId="0" fontId="0" fillId="0" borderId="0" xfId="0"/>
    <xf numFmtId="0" fontId="4" fillId="0" borderId="2" xfId="0" applyFont="1" applyBorder="1"/>
    <xf numFmtId="164" fontId="4" fillId="0" borderId="2" xfId="0" applyNumberFormat="1" applyFont="1" applyBorder="1"/>
    <xf numFmtId="43" fontId="4" fillId="0" borderId="2" xfId="0" applyNumberFormat="1" applyFont="1" applyBorder="1"/>
    <xf numFmtId="164" fontId="0" fillId="0" borderId="0" xfId="0" applyNumberFormat="1"/>
    <xf numFmtId="0" fontId="5" fillId="0" borderId="0" xfId="0" applyFont="1"/>
    <xf numFmtId="0" fontId="6" fillId="0" borderId="0" xfId="0" applyFont="1"/>
    <xf numFmtId="43" fontId="0" fillId="0" borderId="0" xfId="0" applyNumberFormat="1"/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9" fillId="0" borderId="0" xfId="0" applyNumberFormat="1" applyFont="1"/>
    <xf numFmtId="43" fontId="9" fillId="0" borderId="0" xfId="1" applyFont="1"/>
    <xf numFmtId="0" fontId="10" fillId="0" borderId="3" xfId="0" applyFont="1" applyBorder="1" applyAlignment="1">
      <alignment horizontal="center" wrapText="1"/>
    </xf>
    <xf numFmtId="164" fontId="10" fillId="0" borderId="3" xfId="0" applyNumberFormat="1" applyFont="1" applyBorder="1" applyAlignment="1">
      <alignment horizontal="center" wrapText="1"/>
    </xf>
    <xf numFmtId="164" fontId="10" fillId="0" borderId="4" xfId="0" applyNumberFormat="1" applyFont="1" applyBorder="1" applyAlignment="1">
      <alignment horizontal="center" wrapText="1"/>
    </xf>
    <xf numFmtId="0" fontId="11" fillId="0" borderId="0" xfId="0" applyFont="1" applyAlignment="1">
      <alignment horizontal="center"/>
    </xf>
    <xf numFmtId="43" fontId="10" fillId="0" borderId="5" xfId="0" applyNumberFormat="1" applyFont="1" applyBorder="1" applyAlignment="1">
      <alignment horizontal="center" wrapText="1"/>
    </xf>
    <xf numFmtId="43" fontId="9" fillId="0" borderId="8" xfId="1" applyFont="1" applyBorder="1" applyAlignment="1">
      <alignment horizontal="center" vertical="center"/>
    </xf>
    <xf numFmtId="43" fontId="9" fillId="0" borderId="9" xfId="1" applyFont="1" applyBorder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right"/>
    </xf>
    <xf numFmtId="165" fontId="0" fillId="0" borderId="6" xfId="1" applyNumberFormat="1" applyFont="1" applyFill="1" applyBorder="1" applyAlignment="1">
      <alignment horizontal="center"/>
    </xf>
    <xf numFmtId="165" fontId="0" fillId="0" borderId="6" xfId="1" applyNumberFormat="1" applyFont="1" applyFill="1" applyBorder="1"/>
    <xf numFmtId="165" fontId="0" fillId="0" borderId="7" xfId="1" applyNumberFormat="1" applyFont="1" applyFill="1" applyBorder="1"/>
    <xf numFmtId="165" fontId="12" fillId="6" borderId="10" xfId="1" applyNumberFormat="1" applyFont="1" applyFill="1" applyBorder="1" applyAlignment="1">
      <alignment horizontal="center" vertical="center"/>
    </xf>
    <xf numFmtId="165" fontId="3" fillId="6" borderId="10" xfId="1" applyNumberFormat="1" applyFont="1" applyFill="1" applyBorder="1" applyAlignment="1">
      <alignment horizontal="right" vertical="center"/>
    </xf>
    <xf numFmtId="165" fontId="3" fillId="6" borderId="10" xfId="0" quotePrefix="1" applyNumberFormat="1" applyFont="1" applyFill="1" applyBorder="1" applyAlignment="1">
      <alignment horizontal="center" vertical="center"/>
    </xf>
    <xf numFmtId="165" fontId="3" fillId="6" borderId="10" xfId="0" applyNumberFormat="1" applyFont="1" applyFill="1" applyBorder="1" applyAlignment="1">
      <alignment horizontal="center" vertical="center"/>
    </xf>
    <xf numFmtId="165" fontId="3" fillId="6" borderId="11" xfId="0" quotePrefix="1" applyNumberFormat="1" applyFont="1" applyFill="1" applyBorder="1" applyAlignment="1">
      <alignment horizontal="center" vertical="center"/>
    </xf>
    <xf numFmtId="165" fontId="13" fillId="7" borderId="10" xfId="0" applyNumberFormat="1" applyFont="1" applyFill="1" applyBorder="1"/>
    <xf numFmtId="165" fontId="0" fillId="3" borderId="6" xfId="1" applyNumberFormat="1" applyFont="1" applyFill="1" applyBorder="1"/>
    <xf numFmtId="0" fontId="0" fillId="0" borderId="0" xfId="0" applyAlignment="1">
      <alignment horizontal="right"/>
    </xf>
    <xf numFmtId="0" fontId="2" fillId="2" borderId="1" xfId="2" applyAlignment="1">
      <alignment horizontal="center"/>
    </xf>
    <xf numFmtId="43" fontId="9" fillId="4" borderId="8" xfId="1" applyFont="1" applyFill="1" applyBorder="1" applyAlignment="1">
      <alignment horizontal="center" vertical="center"/>
    </xf>
    <xf numFmtId="165" fontId="0" fillId="4" borderId="6" xfId="1" applyNumberFormat="1" applyFont="1" applyFill="1" applyBorder="1"/>
    <xf numFmtId="165" fontId="0" fillId="4" borderId="7" xfId="1" applyNumberFormat="1" applyFont="1" applyFill="1" applyBorder="1"/>
    <xf numFmtId="165" fontId="0" fillId="5" borderId="6" xfId="1" applyNumberFormat="1" applyFont="1" applyFill="1" applyBorder="1"/>
    <xf numFmtId="164" fontId="10" fillId="8" borderId="3" xfId="0" applyNumberFormat="1" applyFont="1" applyFill="1" applyBorder="1" applyAlignment="1">
      <alignment horizontal="center" wrapText="1"/>
    </xf>
    <xf numFmtId="43" fontId="9" fillId="0" borderId="8" xfId="1" applyFont="1" applyFill="1" applyBorder="1" applyAlignment="1">
      <alignment horizontal="center" vertical="center"/>
    </xf>
    <xf numFmtId="43" fontId="9" fillId="0" borderId="9" xfId="1" applyFont="1" applyFill="1" applyBorder="1" applyAlignment="1">
      <alignment horizontal="center" vertical="center"/>
    </xf>
    <xf numFmtId="43" fontId="9" fillId="4" borderId="9" xfId="1" applyFont="1" applyFill="1" applyBorder="1" applyAlignment="1">
      <alignment horizontal="center" vertical="center"/>
    </xf>
  </cellXfs>
  <cellStyles count="3">
    <cellStyle name="Comma" xfId="1" builtinId="3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310598</xdr:colOff>
      <xdr:row>2</xdr:row>
      <xdr:rowOff>176419</xdr:rowOff>
    </xdr:from>
    <xdr:to>
      <xdr:col>26</xdr:col>
      <xdr:colOff>444562</xdr:colOff>
      <xdr:row>24</xdr:row>
      <xdr:rowOff>46520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905D08-C1D0-4716-A7B4-401B49FD5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7011" y="607115"/>
          <a:ext cx="4424355" cy="3953427"/>
        </a:xfrm>
        <a:prstGeom prst="rect">
          <a:avLst/>
        </a:prstGeom>
      </xdr:spPr>
    </xdr:pic>
    <xdr:clientData/>
  </xdr:twoCellAnchor>
  <xdr:twoCellAnchor editAs="oneCell">
    <xdr:from>
      <xdr:col>19</xdr:col>
      <xdr:colOff>323022</xdr:colOff>
      <xdr:row>22</xdr:row>
      <xdr:rowOff>49695</xdr:rowOff>
    </xdr:from>
    <xdr:to>
      <xdr:col>28</xdr:col>
      <xdr:colOff>379708</xdr:colOff>
      <xdr:row>33</xdr:row>
      <xdr:rowOff>167188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941309-88D9-4CCE-A1C8-94FFD0D9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89435" y="4099891"/>
          <a:ext cx="5572903" cy="210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086AD-D6F6-4E7A-87FC-884CF3E57626}">
  <dimension ref="B2:R67"/>
  <sheetViews>
    <sheetView showGridLines="0" tabSelected="1" zoomScale="115" zoomScaleNormal="115" workbookViewId="0"/>
  </sheetViews>
  <sheetFormatPr defaultRowHeight="15" x14ac:dyDescent="0.25"/>
  <cols>
    <col min="1" max="1" width="2.7109375" customWidth="1"/>
    <col min="2" max="2" width="9" style="19" bestFit="1" customWidth="1"/>
    <col min="3" max="3" width="6.7109375" style="19" customWidth="1"/>
    <col min="4" max="8" width="8.7109375" style="10" customWidth="1"/>
    <col min="9" max="10" width="8.7109375" style="10" hidden="1" customWidth="1"/>
    <col min="11" max="11" width="8.7109375" style="11" customWidth="1"/>
    <col min="12" max="12" width="2.7109375" style="5" customWidth="1"/>
    <col min="13" max="13" width="18.42578125" style="6" bestFit="1" customWidth="1"/>
    <col min="14" max="14" width="2.7109375" customWidth="1"/>
    <col min="15" max="15" width="12.28515625" style="11" bestFit="1" customWidth="1"/>
  </cols>
  <sheetData>
    <row r="2" spans="2:18" ht="18.75" x14ac:dyDescent="0.3">
      <c r="B2" s="1" t="s">
        <v>17</v>
      </c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3"/>
    </row>
    <row r="3" spans="2:18" x14ac:dyDescent="0.25">
      <c r="B3"/>
      <c r="C3"/>
      <c r="D3" s="4"/>
      <c r="E3" s="4"/>
      <c r="F3" s="4"/>
      <c r="G3" s="4"/>
      <c r="H3" s="4"/>
      <c r="I3" s="4"/>
      <c r="J3" s="4"/>
      <c r="K3"/>
      <c r="O3" s="7"/>
    </row>
    <row r="4" spans="2:18" x14ac:dyDescent="0.25">
      <c r="B4" s="8" t="s">
        <v>0</v>
      </c>
      <c r="C4" s="9"/>
    </row>
    <row r="5" spans="2:18" x14ac:dyDescent="0.25">
      <c r="B5" s="12" t="s">
        <v>1</v>
      </c>
      <c r="C5" s="12" t="s">
        <v>2</v>
      </c>
      <c r="D5" s="39" t="s">
        <v>11</v>
      </c>
      <c r="E5" s="13" t="s">
        <v>12</v>
      </c>
      <c r="F5" s="39" t="s">
        <v>13</v>
      </c>
      <c r="G5" s="13" t="s">
        <v>14</v>
      </c>
      <c r="H5" s="39" t="s">
        <v>15</v>
      </c>
      <c r="I5" s="14" t="s">
        <v>5</v>
      </c>
      <c r="J5" s="13" t="s">
        <v>6</v>
      </c>
      <c r="K5" s="12" t="s">
        <v>7</v>
      </c>
      <c r="M5" s="15" t="s">
        <v>10</v>
      </c>
      <c r="O5" s="16" t="s">
        <v>8</v>
      </c>
      <c r="R5" t="s">
        <v>23</v>
      </c>
    </row>
    <row r="6" spans="2:18" x14ac:dyDescent="0.25">
      <c r="B6" s="23" t="s">
        <v>16</v>
      </c>
      <c r="C6" s="24">
        <v>0</v>
      </c>
      <c r="D6" s="24">
        <v>2</v>
      </c>
      <c r="E6" s="24">
        <v>3</v>
      </c>
      <c r="F6" s="24">
        <v>-1</v>
      </c>
      <c r="G6" s="24">
        <v>0</v>
      </c>
      <c r="H6" s="24">
        <v>0</v>
      </c>
      <c r="I6" s="25">
        <v>1</v>
      </c>
      <c r="J6" s="24">
        <v>0</v>
      </c>
      <c r="K6" s="24">
        <v>5</v>
      </c>
      <c r="M6" s="6" t="str">
        <f t="shared" ref="M6" ca="1" si="0">IFERROR(_xlfn.FORMULATEXT(K6), "")</f>
        <v/>
      </c>
      <c r="O6" s="17">
        <f>K6 / E6</f>
        <v>1.6666666666666667</v>
      </c>
      <c r="P6" s="33" t="s">
        <v>16</v>
      </c>
      <c r="Q6">
        <f>MIN(F6:H6) * (K6 - (D6 * -D9 + E6 * -E9))</f>
        <v>6</v>
      </c>
      <c r="R6" t="b">
        <f>Q6 &lt;&gt; 0</f>
        <v>1</v>
      </c>
    </row>
    <row r="7" spans="2:18" x14ac:dyDescent="0.25">
      <c r="B7" s="23" t="s">
        <v>21</v>
      </c>
      <c r="C7" s="24">
        <v>0</v>
      </c>
      <c r="D7" s="24">
        <v>2</v>
      </c>
      <c r="E7" s="24">
        <v>3</v>
      </c>
      <c r="F7" s="24">
        <v>0</v>
      </c>
      <c r="G7" s="24">
        <v>1</v>
      </c>
      <c r="H7" s="24">
        <v>0</v>
      </c>
      <c r="I7" s="25">
        <v>0</v>
      </c>
      <c r="J7" s="24">
        <v>0</v>
      </c>
      <c r="K7" s="24">
        <v>10</v>
      </c>
      <c r="M7" s="6" t="str">
        <f t="shared" ref="M7:M9" ca="1" si="1">IFERROR(_xlfn.FORMULATEXT(K7), "")</f>
        <v/>
      </c>
      <c r="O7" s="18">
        <f t="shared" ref="O7:O8" si="2">K7 / E7</f>
        <v>3.3333333333333335</v>
      </c>
      <c r="P7" s="33" t="s">
        <v>21</v>
      </c>
      <c r="Q7">
        <f>MIN(F7:H7) * (K7 - (D7 * -D10 + E7 * -E10))</f>
        <v>0</v>
      </c>
      <c r="R7" t="b">
        <f t="shared" ref="R7:R8" si="3">Q7 &lt;&gt; 0</f>
        <v>0</v>
      </c>
    </row>
    <row r="8" spans="2:18" x14ac:dyDescent="0.25">
      <c r="B8" s="23"/>
      <c r="C8" s="24">
        <v>0</v>
      </c>
      <c r="D8" s="24">
        <v>4</v>
      </c>
      <c r="E8" s="24">
        <v>3</v>
      </c>
      <c r="F8" s="24">
        <v>0</v>
      </c>
      <c r="G8" s="24">
        <v>0</v>
      </c>
      <c r="H8" s="24">
        <v>-1</v>
      </c>
      <c r="I8" s="25">
        <v>0</v>
      </c>
      <c r="J8" s="24">
        <v>1</v>
      </c>
      <c r="K8" s="24">
        <v>7</v>
      </c>
      <c r="M8" s="6" t="str">
        <f t="shared" ca="1" si="1"/>
        <v/>
      </c>
      <c r="O8" s="18">
        <f t="shared" si="2"/>
        <v>2.3333333333333335</v>
      </c>
      <c r="P8" s="33" t="s">
        <v>22</v>
      </c>
      <c r="Q8">
        <f>MIN(F8:H8) * (K8 - (D8 * -D11 + E8 * -E11))</f>
        <v>-7</v>
      </c>
      <c r="R8" t="b">
        <f t="shared" si="3"/>
        <v>1</v>
      </c>
    </row>
    <row r="9" spans="2:18" x14ac:dyDescent="0.25">
      <c r="B9" s="26" t="s">
        <v>9</v>
      </c>
      <c r="C9" s="27">
        <v>1</v>
      </c>
      <c r="D9" s="28">
        <v>-1</v>
      </c>
      <c r="E9" s="28">
        <v>-3</v>
      </c>
      <c r="F9" s="29">
        <v>0</v>
      </c>
      <c r="G9" s="29">
        <v>0</v>
      </c>
      <c r="H9" s="29">
        <v>0</v>
      </c>
      <c r="I9" s="30"/>
      <c r="J9" s="28"/>
      <c r="K9" s="31">
        <v>0</v>
      </c>
      <c r="M9" s="6" t="str">
        <f t="shared" ca="1" si="1"/>
        <v/>
      </c>
      <c r="O9"/>
    </row>
    <row r="12" spans="2:18" x14ac:dyDescent="0.25">
      <c r="B12" s="20" t="s">
        <v>18</v>
      </c>
      <c r="C12" s="21"/>
    </row>
    <row r="13" spans="2:18" x14ac:dyDescent="0.25">
      <c r="B13" s="22" t="s">
        <v>20</v>
      </c>
      <c r="C13" s="34" t="s">
        <v>16</v>
      </c>
    </row>
    <row r="14" spans="2:18" x14ac:dyDescent="0.25">
      <c r="B14" s="22" t="s">
        <v>19</v>
      </c>
      <c r="C14" s="34" t="s">
        <v>16</v>
      </c>
    </row>
    <row r="15" spans="2:18" ht="6.95" customHeight="1" x14ac:dyDescent="0.25">
      <c r="B15"/>
      <c r="C15"/>
      <c r="D15"/>
      <c r="E15"/>
      <c r="F15"/>
      <c r="G15"/>
      <c r="H15"/>
      <c r="I15"/>
      <c r="J15"/>
      <c r="K15"/>
      <c r="L15"/>
      <c r="M15"/>
      <c r="O15"/>
    </row>
    <row r="16" spans="2:18" x14ac:dyDescent="0.25">
      <c r="B16" s="12" t="s">
        <v>1</v>
      </c>
      <c r="C16" s="12" t="s">
        <v>2</v>
      </c>
      <c r="D16" s="39" t="s">
        <v>11</v>
      </c>
      <c r="E16" s="13" t="s">
        <v>12</v>
      </c>
      <c r="F16" s="39" t="s">
        <v>13</v>
      </c>
      <c r="G16" s="13" t="s">
        <v>14</v>
      </c>
      <c r="H16" s="39" t="s">
        <v>15</v>
      </c>
      <c r="I16" s="14" t="s">
        <v>5</v>
      </c>
      <c r="J16" s="13" t="s">
        <v>6</v>
      </c>
      <c r="K16" s="12" t="s">
        <v>7</v>
      </c>
      <c r="O16" s="16" t="s">
        <v>8</v>
      </c>
    </row>
    <row r="17" spans="2:15" x14ac:dyDescent="0.25">
      <c r="B17" s="23" t="s">
        <v>16</v>
      </c>
      <c r="C17" s="24">
        <f xml:space="preserve"> C6 * $F6</f>
        <v>0</v>
      </c>
      <c r="D17" s="32">
        <f t="shared" ref="D17:K17" si="4" xml:space="preserve"> D6 * $F6</f>
        <v>-2</v>
      </c>
      <c r="E17" s="24">
        <f t="shared" si="4"/>
        <v>-3</v>
      </c>
      <c r="F17" s="24">
        <f t="shared" si="4"/>
        <v>1</v>
      </c>
      <c r="G17" s="24">
        <f t="shared" si="4"/>
        <v>0</v>
      </c>
      <c r="H17" s="24">
        <f t="shared" si="4"/>
        <v>0</v>
      </c>
      <c r="I17" s="25">
        <f t="shared" si="4"/>
        <v>-1</v>
      </c>
      <c r="J17" s="24">
        <f t="shared" si="4"/>
        <v>0</v>
      </c>
      <c r="K17" s="24">
        <f t="shared" si="4"/>
        <v>-5</v>
      </c>
      <c r="M17" s="6" t="str">
        <f t="shared" ref="M17:M19" ca="1" si="5">IFERROR(_xlfn.FORMULATEXT(K17), "")</f>
        <v>= K6 * $F6</v>
      </c>
      <c r="O17" s="40">
        <f>K17 / D17</f>
        <v>2.5</v>
      </c>
    </row>
    <row r="18" spans="2:15" x14ac:dyDescent="0.25">
      <c r="B18" s="23" t="s">
        <v>21</v>
      </c>
      <c r="C18" s="24">
        <v>0</v>
      </c>
      <c r="D18" s="32">
        <v>2</v>
      </c>
      <c r="E18" s="24">
        <v>3</v>
      </c>
      <c r="F18" s="24">
        <v>0</v>
      </c>
      <c r="G18" s="24">
        <v>1</v>
      </c>
      <c r="H18" s="24">
        <v>0</v>
      </c>
      <c r="I18" s="25">
        <v>0</v>
      </c>
      <c r="J18" s="24">
        <v>0</v>
      </c>
      <c r="K18" s="24">
        <v>10</v>
      </c>
      <c r="M18" s="6" t="str">
        <f t="shared" ca="1" si="5"/>
        <v/>
      </c>
      <c r="O18" s="18">
        <f t="shared" ref="O18:O19" si="6">K18 / D18</f>
        <v>5</v>
      </c>
    </row>
    <row r="19" spans="2:15" x14ac:dyDescent="0.25">
      <c r="B19" s="23" t="s">
        <v>22</v>
      </c>
      <c r="C19" s="36">
        <f xml:space="preserve"> C8 * $H8</f>
        <v>0</v>
      </c>
      <c r="D19" s="38">
        <f t="shared" ref="D19:K19" si="7" xml:space="preserve"> D8 * $H8</f>
        <v>-4</v>
      </c>
      <c r="E19" s="36">
        <f t="shared" si="7"/>
        <v>-3</v>
      </c>
      <c r="F19" s="36">
        <f t="shared" si="7"/>
        <v>0</v>
      </c>
      <c r="G19" s="36">
        <f t="shared" si="7"/>
        <v>0</v>
      </c>
      <c r="H19" s="36">
        <f t="shared" si="7"/>
        <v>1</v>
      </c>
      <c r="I19" s="37">
        <f t="shared" si="7"/>
        <v>0</v>
      </c>
      <c r="J19" s="36">
        <f t="shared" si="7"/>
        <v>-1</v>
      </c>
      <c r="K19" s="36">
        <f t="shared" si="7"/>
        <v>-7</v>
      </c>
      <c r="M19" s="6" t="str">
        <f t="shared" ca="1" si="5"/>
        <v>= K8 * $H8</v>
      </c>
      <c r="O19" s="35">
        <f t="shared" si="6"/>
        <v>1.75</v>
      </c>
    </row>
    <row r="20" spans="2:15" x14ac:dyDescent="0.25">
      <c r="B20" s="26" t="s">
        <v>9</v>
      </c>
      <c r="C20" s="27">
        <v>1</v>
      </c>
      <c r="D20" s="28">
        <v>-1</v>
      </c>
      <c r="E20" s="28">
        <v>-3</v>
      </c>
      <c r="F20" s="29">
        <v>0</v>
      </c>
      <c r="G20" s="29">
        <v>0</v>
      </c>
      <c r="H20" s="29">
        <v>0</v>
      </c>
      <c r="I20" s="30"/>
      <c r="J20" s="28"/>
      <c r="K20" s="31">
        <v>0</v>
      </c>
    </row>
    <row r="23" spans="2:15" x14ac:dyDescent="0.25">
      <c r="B23" s="20" t="s">
        <v>24</v>
      </c>
      <c r="C23" s="21"/>
    </row>
    <row r="24" spans="2:15" x14ac:dyDescent="0.25">
      <c r="B24" s="22" t="s">
        <v>20</v>
      </c>
      <c r="C24" s="34" t="s">
        <v>4</v>
      </c>
    </row>
    <row r="25" spans="2:15" x14ac:dyDescent="0.25">
      <c r="B25" s="22" t="s">
        <v>19</v>
      </c>
      <c r="C25" s="34"/>
    </row>
    <row r="26" spans="2:15" ht="6.95" customHeight="1" x14ac:dyDescent="0.25">
      <c r="B26"/>
      <c r="C26"/>
      <c r="D26"/>
      <c r="E26"/>
      <c r="F26"/>
      <c r="G26"/>
      <c r="H26"/>
      <c r="I26"/>
      <c r="J26"/>
      <c r="K26"/>
      <c r="L26"/>
      <c r="M26"/>
      <c r="O26"/>
    </row>
    <row r="27" spans="2:15" x14ac:dyDescent="0.25">
      <c r="B27" s="12" t="s">
        <v>1</v>
      </c>
      <c r="C27" s="12" t="s">
        <v>2</v>
      </c>
      <c r="D27" s="39" t="s">
        <v>11</v>
      </c>
      <c r="E27" s="13" t="s">
        <v>12</v>
      </c>
      <c r="F27" s="39" t="s">
        <v>13</v>
      </c>
      <c r="G27" s="13" t="s">
        <v>14</v>
      </c>
      <c r="H27" s="39" t="s">
        <v>15</v>
      </c>
      <c r="I27" s="14" t="s">
        <v>5</v>
      </c>
      <c r="J27" s="13" t="s">
        <v>6</v>
      </c>
      <c r="K27" s="12" t="s">
        <v>7</v>
      </c>
      <c r="O27" s="16" t="s">
        <v>8</v>
      </c>
    </row>
    <row r="28" spans="2:15" x14ac:dyDescent="0.25">
      <c r="B28" s="23" t="s">
        <v>16</v>
      </c>
      <c r="C28" s="36">
        <f t="shared" ref="C28:K28" si="8">C17 - $D17 * C$30</f>
        <v>0</v>
      </c>
      <c r="D28" s="36">
        <f t="shared" si="8"/>
        <v>0</v>
      </c>
      <c r="E28" s="36">
        <f t="shared" si="8"/>
        <v>-1.5</v>
      </c>
      <c r="F28" s="36">
        <f t="shared" si="8"/>
        <v>1</v>
      </c>
      <c r="G28" s="36">
        <f t="shared" si="8"/>
        <v>0</v>
      </c>
      <c r="H28" s="38">
        <f t="shared" si="8"/>
        <v>-0.5</v>
      </c>
      <c r="I28" s="37">
        <f t="shared" si="8"/>
        <v>-1</v>
      </c>
      <c r="J28" s="36">
        <f t="shared" si="8"/>
        <v>0.5</v>
      </c>
      <c r="K28" s="36">
        <f t="shared" si="8"/>
        <v>-1.5</v>
      </c>
      <c r="O28" s="35">
        <f>K28 / H28</f>
        <v>3</v>
      </c>
    </row>
    <row r="29" spans="2:15" x14ac:dyDescent="0.25">
      <c r="B29" s="23" t="s">
        <v>21</v>
      </c>
      <c r="C29" s="24">
        <f t="shared" ref="C29" si="9">C18 - $D18 * C$30</f>
        <v>0</v>
      </c>
      <c r="D29" s="32">
        <f>D18 - $D18 * D$30</f>
        <v>0</v>
      </c>
      <c r="E29" s="24">
        <f t="shared" ref="E29:K29" si="10">E18 - $D18 * E$30</f>
        <v>1.5</v>
      </c>
      <c r="F29" s="24">
        <f t="shared" si="10"/>
        <v>0</v>
      </c>
      <c r="G29" s="24">
        <f t="shared" si="10"/>
        <v>1</v>
      </c>
      <c r="H29" s="24">
        <f t="shared" si="10"/>
        <v>0.5</v>
      </c>
      <c r="I29" s="25">
        <f t="shared" si="10"/>
        <v>0</v>
      </c>
      <c r="J29" s="24">
        <f t="shared" si="10"/>
        <v>-0.5</v>
      </c>
      <c r="K29" s="24">
        <f t="shared" si="10"/>
        <v>6.5</v>
      </c>
      <c r="O29" s="18">
        <f t="shared" ref="O29" si="11">K29 / H29</f>
        <v>13</v>
      </c>
    </row>
    <row r="30" spans="2:15" x14ac:dyDescent="0.25">
      <c r="B30" s="23" t="s">
        <v>3</v>
      </c>
      <c r="C30" s="24">
        <f t="shared" ref="C30" si="12">C19 / $D$19</f>
        <v>0</v>
      </c>
      <c r="D30" s="32">
        <f>D19 / $D$19</f>
        <v>1</v>
      </c>
      <c r="E30" s="24">
        <f t="shared" ref="E30:K30" si="13">E19 / $D$19</f>
        <v>0.75</v>
      </c>
      <c r="F30" s="24">
        <f t="shared" si="13"/>
        <v>0</v>
      </c>
      <c r="G30" s="24">
        <f t="shared" si="13"/>
        <v>0</v>
      </c>
      <c r="H30" s="24">
        <f t="shared" si="13"/>
        <v>-0.25</v>
      </c>
      <c r="I30" s="25">
        <f t="shared" si="13"/>
        <v>0</v>
      </c>
      <c r="J30" s="24">
        <f t="shared" si="13"/>
        <v>0.25</v>
      </c>
      <c r="K30" s="24">
        <f t="shared" si="13"/>
        <v>1.75</v>
      </c>
      <c r="O30" s="18"/>
    </row>
    <row r="31" spans="2:15" x14ac:dyDescent="0.25">
      <c r="B31" s="26" t="s">
        <v>9</v>
      </c>
      <c r="C31" s="27">
        <f t="shared" ref="C31:K31" si="14">C20 - $D20 * C$30</f>
        <v>1</v>
      </c>
      <c r="D31" s="28">
        <f t="shared" si="14"/>
        <v>0</v>
      </c>
      <c r="E31" s="28">
        <f t="shared" si="14"/>
        <v>-2.25</v>
      </c>
      <c r="F31" s="29">
        <f t="shared" si="14"/>
        <v>0</v>
      </c>
      <c r="G31" s="29">
        <f t="shared" si="14"/>
        <v>0</v>
      </c>
      <c r="H31" s="29">
        <f t="shared" si="14"/>
        <v>-0.25</v>
      </c>
      <c r="I31" s="30">
        <f t="shared" si="14"/>
        <v>0</v>
      </c>
      <c r="J31" s="28">
        <f t="shared" si="14"/>
        <v>0.25</v>
      </c>
      <c r="K31" s="31">
        <f t="shared" si="14"/>
        <v>1.75</v>
      </c>
    </row>
    <row r="34" spans="2:15" x14ac:dyDescent="0.25">
      <c r="B34" s="20" t="s">
        <v>25</v>
      </c>
    </row>
    <row r="35" spans="2:15" x14ac:dyDescent="0.25">
      <c r="B35" s="22" t="s">
        <v>20</v>
      </c>
      <c r="C35" s="34" t="s">
        <v>16</v>
      </c>
    </row>
    <row r="36" spans="2:15" x14ac:dyDescent="0.25">
      <c r="B36" s="22" t="s">
        <v>19</v>
      </c>
      <c r="C36" s="34" t="s">
        <v>21</v>
      </c>
    </row>
    <row r="37" spans="2:15" ht="6.95" customHeight="1" x14ac:dyDescent="0.25">
      <c r="B37"/>
      <c r="C37"/>
      <c r="D37"/>
      <c r="E37"/>
      <c r="F37"/>
      <c r="G37"/>
      <c r="H37"/>
      <c r="I37"/>
      <c r="J37"/>
      <c r="K37"/>
      <c r="L37"/>
      <c r="M37"/>
      <c r="O37"/>
    </row>
    <row r="38" spans="2:15" x14ac:dyDescent="0.25">
      <c r="B38" s="12" t="s">
        <v>1</v>
      </c>
      <c r="C38" s="12" t="s">
        <v>2</v>
      </c>
      <c r="D38" s="39" t="s">
        <v>11</v>
      </c>
      <c r="E38" s="13" t="s">
        <v>12</v>
      </c>
      <c r="F38" s="39" t="s">
        <v>13</v>
      </c>
      <c r="G38" s="13" t="s">
        <v>14</v>
      </c>
      <c r="H38" s="39" t="s">
        <v>15</v>
      </c>
      <c r="I38" s="14" t="s">
        <v>5</v>
      </c>
      <c r="J38" s="13" t="s">
        <v>6</v>
      </c>
      <c r="K38" s="12" t="s">
        <v>7</v>
      </c>
      <c r="O38" s="16" t="s">
        <v>8</v>
      </c>
    </row>
    <row r="39" spans="2:15" x14ac:dyDescent="0.25">
      <c r="B39" s="23" t="s">
        <v>22</v>
      </c>
      <c r="C39" s="24">
        <f t="shared" ref="C39:G39" si="15">C28 / $H$28</f>
        <v>0</v>
      </c>
      <c r="D39" s="24">
        <f t="shared" si="15"/>
        <v>0</v>
      </c>
      <c r="E39" s="24">
        <f t="shared" si="15"/>
        <v>3</v>
      </c>
      <c r="F39" s="32">
        <f t="shared" si="15"/>
        <v>-2</v>
      </c>
      <c r="G39" s="24">
        <f t="shared" si="15"/>
        <v>0</v>
      </c>
      <c r="H39" s="24">
        <f>H28 / $H$28</f>
        <v>1</v>
      </c>
      <c r="I39" s="25">
        <f t="shared" ref="I39:K39" si="16">I28 / $H$28</f>
        <v>2</v>
      </c>
      <c r="J39" s="24">
        <f t="shared" si="16"/>
        <v>-1</v>
      </c>
      <c r="K39" s="24">
        <f t="shared" si="16"/>
        <v>3</v>
      </c>
      <c r="O39" s="24"/>
    </row>
    <row r="40" spans="2:15" x14ac:dyDescent="0.25">
      <c r="B40" s="23" t="s">
        <v>21</v>
      </c>
      <c r="C40" s="36">
        <f t="shared" ref="C40:G40" si="17">C29 - $H29 * C$39</f>
        <v>0</v>
      </c>
      <c r="D40" s="36">
        <f t="shared" si="17"/>
        <v>0</v>
      </c>
      <c r="E40" s="36">
        <f t="shared" si="17"/>
        <v>0</v>
      </c>
      <c r="F40" s="38">
        <f t="shared" si="17"/>
        <v>1</v>
      </c>
      <c r="G40" s="36">
        <f t="shared" si="17"/>
        <v>1</v>
      </c>
      <c r="H40" s="36">
        <f>H29 - $H29 * H$39</f>
        <v>0</v>
      </c>
      <c r="I40" s="25">
        <f t="shared" ref="I40:K40" si="18">I29 - $H29 * I$39</f>
        <v>-1</v>
      </c>
      <c r="J40" s="24">
        <f t="shared" si="18"/>
        <v>0</v>
      </c>
      <c r="K40" s="36">
        <f t="shared" si="18"/>
        <v>5</v>
      </c>
      <c r="O40" s="42">
        <f t="shared" ref="O40" si="19">K40 / F40</f>
        <v>5</v>
      </c>
    </row>
    <row r="41" spans="2:15" x14ac:dyDescent="0.25">
      <c r="B41" s="23" t="s">
        <v>3</v>
      </c>
      <c r="C41" s="24">
        <f t="shared" ref="C41:K41" si="20">C30 - $H30 * C$39</f>
        <v>0</v>
      </c>
      <c r="D41" s="24">
        <f t="shared" si="20"/>
        <v>1</v>
      </c>
      <c r="E41" s="24">
        <f t="shared" si="20"/>
        <v>1.5</v>
      </c>
      <c r="F41" s="32">
        <f t="shared" si="20"/>
        <v>-0.5</v>
      </c>
      <c r="G41" s="24">
        <f t="shared" si="20"/>
        <v>0</v>
      </c>
      <c r="H41" s="24">
        <f t="shared" si="20"/>
        <v>0</v>
      </c>
      <c r="I41" s="25">
        <f t="shared" si="20"/>
        <v>0.5</v>
      </c>
      <c r="J41" s="24">
        <f t="shared" si="20"/>
        <v>0</v>
      </c>
      <c r="K41" s="24">
        <f t="shared" si="20"/>
        <v>2.5</v>
      </c>
      <c r="O41" s="41"/>
    </row>
    <row r="42" spans="2:15" x14ac:dyDescent="0.25">
      <c r="B42" s="26" t="s">
        <v>9</v>
      </c>
      <c r="C42" s="27">
        <f t="shared" ref="C42:K42" si="21">C31 - $H31 * C$39</f>
        <v>1</v>
      </c>
      <c r="D42" s="28">
        <f t="shared" si="21"/>
        <v>0</v>
      </c>
      <c r="E42" s="28">
        <f t="shared" si="21"/>
        <v>-1.5</v>
      </c>
      <c r="F42" s="29">
        <f t="shared" si="21"/>
        <v>-0.5</v>
      </c>
      <c r="G42" s="29">
        <f t="shared" si="21"/>
        <v>0</v>
      </c>
      <c r="H42" s="29">
        <f t="shared" si="21"/>
        <v>0</v>
      </c>
      <c r="I42" s="30">
        <f t="shared" si="21"/>
        <v>0.5</v>
      </c>
      <c r="J42" s="28">
        <f t="shared" si="21"/>
        <v>0</v>
      </c>
      <c r="K42" s="31">
        <f t="shared" si="21"/>
        <v>2.5</v>
      </c>
    </row>
    <row r="45" spans="2:15" x14ac:dyDescent="0.25">
      <c r="B45" s="20" t="s">
        <v>26</v>
      </c>
    </row>
    <row r="46" spans="2:15" x14ac:dyDescent="0.25">
      <c r="B46" s="22" t="s">
        <v>20</v>
      </c>
      <c r="C46" s="34" t="s">
        <v>21</v>
      </c>
    </row>
    <row r="47" spans="2:15" x14ac:dyDescent="0.25">
      <c r="B47" s="22" t="s">
        <v>19</v>
      </c>
      <c r="C47" s="34" t="s">
        <v>3</v>
      </c>
    </row>
    <row r="48" spans="2:15" x14ac:dyDescent="0.25">
      <c r="B48"/>
      <c r="C48"/>
      <c r="D48"/>
      <c r="E48"/>
      <c r="F48"/>
      <c r="G48"/>
      <c r="H48"/>
      <c r="I48"/>
      <c r="J48"/>
      <c r="K48"/>
      <c r="L48"/>
      <c r="M48"/>
      <c r="O48"/>
    </row>
    <row r="49" spans="2:15" x14ac:dyDescent="0.25">
      <c r="B49" s="12" t="s">
        <v>1</v>
      </c>
      <c r="C49" s="12" t="s">
        <v>2</v>
      </c>
      <c r="D49" s="39" t="s">
        <v>11</v>
      </c>
      <c r="E49" s="13" t="s">
        <v>12</v>
      </c>
      <c r="F49" s="39" t="s">
        <v>13</v>
      </c>
      <c r="G49" s="13" t="s">
        <v>14</v>
      </c>
      <c r="H49" s="39" t="s">
        <v>15</v>
      </c>
      <c r="I49" s="14" t="s">
        <v>5</v>
      </c>
      <c r="J49" s="13" t="s">
        <v>6</v>
      </c>
      <c r="K49" s="12" t="s">
        <v>7</v>
      </c>
      <c r="O49" s="16" t="s">
        <v>8</v>
      </c>
    </row>
    <row r="50" spans="2:15" x14ac:dyDescent="0.25">
      <c r="B50" s="23" t="s">
        <v>22</v>
      </c>
      <c r="C50" s="24">
        <f t="shared" ref="C50:E50" si="22">C39 - $F39 * C$51</f>
        <v>0</v>
      </c>
      <c r="D50" s="24">
        <f t="shared" si="22"/>
        <v>0</v>
      </c>
      <c r="E50" s="32">
        <f t="shared" si="22"/>
        <v>3</v>
      </c>
      <c r="F50" s="24">
        <f>F39 - $F39 * F$51</f>
        <v>0</v>
      </c>
      <c r="G50" s="24">
        <f t="shared" ref="G50:K50" si="23">G39 - $F39 * G$51</f>
        <v>2</v>
      </c>
      <c r="H50" s="24">
        <f t="shared" si="23"/>
        <v>1</v>
      </c>
      <c r="I50" s="25">
        <f t="shared" si="23"/>
        <v>0</v>
      </c>
      <c r="J50" s="24">
        <f t="shared" si="23"/>
        <v>-1</v>
      </c>
      <c r="K50" s="24">
        <f t="shared" si="23"/>
        <v>13</v>
      </c>
      <c r="O50" s="24">
        <f t="shared" ref="O50" si="24">K50 / E50</f>
        <v>4.333333333333333</v>
      </c>
    </row>
    <row r="51" spans="2:15" x14ac:dyDescent="0.25">
      <c r="B51" s="23" t="s">
        <v>21</v>
      </c>
      <c r="C51" s="24">
        <f t="shared" ref="C51:E51" si="25">C40 / $F40</f>
        <v>0</v>
      </c>
      <c r="D51" s="24">
        <f t="shared" si="25"/>
        <v>0</v>
      </c>
      <c r="E51" s="32">
        <f t="shared" si="25"/>
        <v>0</v>
      </c>
      <c r="F51" s="24">
        <f>F40 / $F40</f>
        <v>1</v>
      </c>
      <c r="G51" s="24">
        <f t="shared" ref="G51:K51" si="26">G40 / $F40</f>
        <v>1</v>
      </c>
      <c r="H51" s="24">
        <f t="shared" si="26"/>
        <v>0</v>
      </c>
      <c r="I51" s="25">
        <f t="shared" si="26"/>
        <v>-1</v>
      </c>
      <c r="J51" s="24">
        <f t="shared" si="26"/>
        <v>0</v>
      </c>
      <c r="K51" s="24">
        <f t="shared" si="26"/>
        <v>5</v>
      </c>
      <c r="O51" s="41"/>
    </row>
    <row r="52" spans="2:15" x14ac:dyDescent="0.25">
      <c r="B52" s="23" t="s">
        <v>3</v>
      </c>
      <c r="C52" s="36">
        <f t="shared" ref="C52:K52" si="27">C41 - $F41 * C$51</f>
        <v>0</v>
      </c>
      <c r="D52" s="36">
        <f t="shared" si="27"/>
        <v>1</v>
      </c>
      <c r="E52" s="38">
        <f t="shared" si="27"/>
        <v>1.5</v>
      </c>
      <c r="F52" s="36">
        <f t="shared" si="27"/>
        <v>0</v>
      </c>
      <c r="G52" s="36">
        <f t="shared" si="27"/>
        <v>0.5</v>
      </c>
      <c r="H52" s="36">
        <f t="shared" si="27"/>
        <v>0</v>
      </c>
      <c r="I52" s="37">
        <f t="shared" si="27"/>
        <v>0</v>
      </c>
      <c r="J52" s="36">
        <f t="shared" si="27"/>
        <v>0</v>
      </c>
      <c r="K52" s="36">
        <f t="shared" si="27"/>
        <v>5</v>
      </c>
      <c r="O52" s="42">
        <f t="shared" ref="O52" si="28">K52 / E52</f>
        <v>3.3333333333333335</v>
      </c>
    </row>
    <row r="53" spans="2:15" x14ac:dyDescent="0.25">
      <c r="B53" s="26" t="s">
        <v>9</v>
      </c>
      <c r="C53" s="27">
        <f t="shared" ref="C53:K53" si="29">C42 - $F42 * C$51</f>
        <v>1</v>
      </c>
      <c r="D53" s="28">
        <f t="shared" si="29"/>
        <v>0</v>
      </c>
      <c r="E53" s="28">
        <f t="shared" si="29"/>
        <v>-1.5</v>
      </c>
      <c r="F53" s="29">
        <f t="shared" si="29"/>
        <v>0</v>
      </c>
      <c r="G53" s="29">
        <f t="shared" si="29"/>
        <v>0.5</v>
      </c>
      <c r="H53" s="29">
        <f t="shared" si="29"/>
        <v>0</v>
      </c>
      <c r="I53" s="30">
        <f t="shared" si="29"/>
        <v>0</v>
      </c>
      <c r="J53" s="28">
        <f t="shared" si="29"/>
        <v>0</v>
      </c>
      <c r="K53" s="31">
        <f t="shared" si="29"/>
        <v>5</v>
      </c>
    </row>
    <row r="56" spans="2:15" x14ac:dyDescent="0.25">
      <c r="B56" s="20" t="s">
        <v>27</v>
      </c>
    </row>
    <row r="57" spans="2:15" x14ac:dyDescent="0.25">
      <c r="B57" s="22" t="s">
        <v>20</v>
      </c>
      <c r="C57" s="34" t="s">
        <v>21</v>
      </c>
    </row>
    <row r="58" spans="2:15" x14ac:dyDescent="0.25">
      <c r="B58" s="22" t="s">
        <v>19</v>
      </c>
      <c r="C58" s="34" t="s">
        <v>3</v>
      </c>
    </row>
    <row r="59" spans="2:15" x14ac:dyDescent="0.25">
      <c r="B59"/>
      <c r="C59"/>
      <c r="D59"/>
      <c r="E59"/>
      <c r="F59"/>
      <c r="G59"/>
      <c r="H59"/>
      <c r="I59"/>
      <c r="J59"/>
      <c r="K59"/>
      <c r="L59"/>
      <c r="M59"/>
      <c r="O59"/>
    </row>
    <row r="60" spans="2:15" x14ac:dyDescent="0.25">
      <c r="B60" s="12" t="s">
        <v>1</v>
      </c>
      <c r="C60" s="12" t="s">
        <v>2</v>
      </c>
      <c r="D60" s="39" t="s">
        <v>11</v>
      </c>
      <c r="E60" s="13" t="s">
        <v>12</v>
      </c>
      <c r="F60" s="39" t="s">
        <v>13</v>
      </c>
      <c r="G60" s="13" t="s">
        <v>14</v>
      </c>
      <c r="H60" s="39" t="s">
        <v>15</v>
      </c>
      <c r="I60" s="14" t="s">
        <v>5</v>
      </c>
      <c r="J60" s="13" t="s">
        <v>6</v>
      </c>
      <c r="K60" s="12" t="s">
        <v>7</v>
      </c>
      <c r="O60" s="16" t="s">
        <v>8</v>
      </c>
    </row>
    <row r="61" spans="2:15" x14ac:dyDescent="0.25">
      <c r="B61" s="23" t="s">
        <v>22</v>
      </c>
      <c r="C61" s="24">
        <f t="shared" ref="C61:K61" si="30">C50 - $E50 * C$63</f>
        <v>0</v>
      </c>
      <c r="D61" s="24">
        <f t="shared" si="30"/>
        <v>-2</v>
      </c>
      <c r="E61" s="32">
        <f t="shared" si="30"/>
        <v>0</v>
      </c>
      <c r="F61" s="24">
        <f t="shared" si="30"/>
        <v>0</v>
      </c>
      <c r="G61" s="24">
        <f t="shared" si="30"/>
        <v>1</v>
      </c>
      <c r="H61" s="24">
        <f t="shared" si="30"/>
        <v>1</v>
      </c>
      <c r="I61" s="25">
        <f t="shared" si="30"/>
        <v>0</v>
      </c>
      <c r="J61" s="24">
        <f t="shared" si="30"/>
        <v>-1</v>
      </c>
      <c r="K61" s="24">
        <f t="shared" si="30"/>
        <v>3</v>
      </c>
      <c r="O61" s="24" t="e">
        <f t="shared" ref="O61" si="31">K61 / E61</f>
        <v>#DIV/0!</v>
      </c>
    </row>
    <row r="62" spans="2:15" x14ac:dyDescent="0.25">
      <c r="B62" s="23" t="s">
        <v>21</v>
      </c>
      <c r="C62" s="24">
        <f t="shared" ref="C62:D62" si="32">C51 - $E51 * C$63</f>
        <v>0</v>
      </c>
      <c r="D62" s="24">
        <f t="shared" si="32"/>
        <v>0</v>
      </c>
      <c r="E62" s="32">
        <f>E51 - $E51 * E$63</f>
        <v>0</v>
      </c>
      <c r="F62" s="24">
        <f t="shared" ref="F62:K62" si="33">F51 - $E51 * F$63</f>
        <v>1</v>
      </c>
      <c r="G62" s="24">
        <f t="shared" si="33"/>
        <v>1</v>
      </c>
      <c r="H62" s="24">
        <f t="shared" si="33"/>
        <v>0</v>
      </c>
      <c r="I62" s="25">
        <f t="shared" si="33"/>
        <v>-1</v>
      </c>
      <c r="J62" s="24">
        <f t="shared" si="33"/>
        <v>0</v>
      </c>
      <c r="K62" s="24">
        <f t="shared" si="33"/>
        <v>5</v>
      </c>
      <c r="O62" s="41"/>
    </row>
    <row r="63" spans="2:15" x14ac:dyDescent="0.25">
      <c r="B63" s="23" t="s">
        <v>3</v>
      </c>
      <c r="C63" s="36">
        <f t="shared" ref="C63:D63" si="34">C52 / $E52</f>
        <v>0</v>
      </c>
      <c r="D63" s="36">
        <f t="shared" si="34"/>
        <v>0.66666666666666663</v>
      </c>
      <c r="E63" s="38">
        <f>E52 / $E52</f>
        <v>1</v>
      </c>
      <c r="F63" s="36">
        <f t="shared" ref="F63:K63" si="35">F52 / $E52</f>
        <v>0</v>
      </c>
      <c r="G63" s="36">
        <f t="shared" si="35"/>
        <v>0.33333333333333331</v>
      </c>
      <c r="H63" s="36">
        <f t="shared" si="35"/>
        <v>0</v>
      </c>
      <c r="I63" s="37">
        <f t="shared" si="35"/>
        <v>0</v>
      </c>
      <c r="J63" s="36">
        <f t="shared" si="35"/>
        <v>0</v>
      </c>
      <c r="K63" s="36">
        <f t="shared" si="35"/>
        <v>3.3333333333333335</v>
      </c>
      <c r="O63" s="42">
        <f t="shared" ref="O63" si="36">K63 / E63</f>
        <v>3.3333333333333335</v>
      </c>
    </row>
    <row r="64" spans="2:15" x14ac:dyDescent="0.25">
      <c r="B64" s="26" t="s">
        <v>9</v>
      </c>
      <c r="C64" s="27">
        <f t="shared" ref="C64:K64" si="37">C53 - $E53 * C$63</f>
        <v>1</v>
      </c>
      <c r="D64" s="28">
        <f t="shared" si="37"/>
        <v>1</v>
      </c>
      <c r="E64" s="28">
        <f t="shared" si="37"/>
        <v>0</v>
      </c>
      <c r="F64" s="29">
        <f t="shared" si="37"/>
        <v>0</v>
      </c>
      <c r="G64" s="29">
        <f t="shared" si="37"/>
        <v>1</v>
      </c>
      <c r="H64" s="29">
        <f t="shared" si="37"/>
        <v>0</v>
      </c>
      <c r="I64" s="30">
        <f t="shared" si="37"/>
        <v>0</v>
      </c>
      <c r="J64" s="28">
        <f t="shared" si="37"/>
        <v>0</v>
      </c>
      <c r="K64" s="31">
        <f t="shared" si="37"/>
        <v>10</v>
      </c>
    </row>
    <row r="67" spans="5:5" x14ac:dyDescent="0.25">
      <c r="E67" s="10" t="s">
        <v>28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788D726F31234E856E2A1D5F8E3FCB" ma:contentTypeVersion="12" ma:contentTypeDescription="Create a new document." ma:contentTypeScope="" ma:versionID="828bff16225601138254ff5e71de6c5e">
  <xsd:schema xmlns:xsd="http://www.w3.org/2001/XMLSchema" xmlns:xs="http://www.w3.org/2001/XMLSchema" xmlns:p="http://schemas.microsoft.com/office/2006/metadata/properties" xmlns:ns3="34878772-60c1-4d27-aa3a-2b3fcedd817d" xmlns:ns4="4bf0bd1f-afcf-47f4-8179-f8f4eae87b02" targetNamespace="http://schemas.microsoft.com/office/2006/metadata/properties" ma:root="true" ma:fieldsID="463a6aa378c4e16e8e953422c70bcd77" ns3:_="" ns4:_="">
    <xsd:import namespace="34878772-60c1-4d27-aa3a-2b3fcedd817d"/>
    <xsd:import namespace="4bf0bd1f-afcf-47f4-8179-f8f4eae87b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78772-60c1-4d27-aa3a-2b3fcedd81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0bd1f-afcf-47f4-8179-f8f4eae87b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014CB9-51E8-40DF-A3F7-029F9C2F9C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878772-60c1-4d27-aa3a-2b3fcedd817d"/>
    <ds:schemaRef ds:uri="4bf0bd1f-afcf-47f4-8179-f8f4eae87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CA2CAA-83D1-41A0-9A3F-7BDE6C6E2EAC}">
  <ds:schemaRefs>
    <ds:schemaRef ds:uri="34878772-60c1-4d27-aa3a-2b3fcedd817d"/>
    <ds:schemaRef ds:uri="4bf0bd1f-afcf-47f4-8179-f8f4eae87b02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A2EE547-DF8C-4B6F-8BC7-4844D5AF40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2021-09-28T20:20:30Z</dcterms:created>
  <dcterms:modified xsi:type="dcterms:W3CDTF">2021-09-28T21:16:38Z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0x010100D1788D726F31234E856E2A1D5F8E3FCB</vt:lpwstr>
  </property>
</Properties>
</file>