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Systems Optimization/02 - Notes and Assignments/Week 10 - Envelope Analysis/ASSN - DEA/"/>
    </mc:Choice>
  </mc:AlternateContent>
  <xr:revisionPtr revIDLastSave="4" documentId="13_ncr:1_{DBD7FC35-CABC-43B9-A227-9A50CC99B548}" xr6:coauthVersionLast="46" xr6:coauthVersionMax="47" xr10:uidLastSave="{005EC6E9-CAAB-4E8A-B16B-89C65F90D989}"/>
  <bookViews>
    <workbookView xWindow="-120" yWindow="-120" windowWidth="29040" windowHeight="15840" xr2:uid="{F0C4736F-3CA2-4BEA-8695-D84E48A5EB7B}"/>
  </bookViews>
  <sheets>
    <sheet name="Initial_data_a" sheetId="1" r:id="rId1"/>
    <sheet name="Initial_data_b" sheetId="2" r:id="rId2"/>
  </sheets>
  <definedNames>
    <definedName name="solver_adj" localSheetId="0" hidden="1">Initial_data_a!$B$14:$B$23,Initial_data_a!$F$5</definedName>
    <definedName name="solver_adj" localSheetId="1" hidden="1">Initial_data_b!$B$14:$B$23,Initial_data_b!$F$5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Initial_data_a!$B$14:$B$23</definedName>
    <definedName name="solver_lhs1" localSheetId="1" hidden="1">Initial_data_b!$B$14:$B$23</definedName>
    <definedName name="solver_lhs2" localSheetId="0" hidden="1">Initial_data_a!$B$8</definedName>
    <definedName name="solver_lhs2" localSheetId="1" hidden="1">Initial_data_b!$B$8</definedName>
    <definedName name="solver_lhs3" localSheetId="0" hidden="1">Initial_data_a!$E$8</definedName>
    <definedName name="solver_lhs3" localSheetId="1" hidden="1">Initial_data_b!$E$8</definedName>
    <definedName name="solver_lhs4" localSheetId="0" hidden="1">Initial_data_a!$F$8</definedName>
    <definedName name="solver_lhs4" localSheetId="1" hidden="1">Initial_data_b!$F$8:$G$8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Initial_data_a!$G$5</definedName>
    <definedName name="solver_opt" localSheetId="1" hidden="1">Initial_data_b!$G$5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hs1" localSheetId="0" hidden="1">0</definedName>
    <definedName name="solver_rhs1" localSheetId="1" hidden="1">0</definedName>
    <definedName name="solver_rhs2" localSheetId="0" hidden="1">Initial_data_a!$B$10</definedName>
    <definedName name="solver_rhs2" localSheetId="1" hidden="1">Initial_data_b!$B$10</definedName>
    <definedName name="solver_rhs3" localSheetId="0" hidden="1">Initial_data_a!$E$10</definedName>
    <definedName name="solver_rhs3" localSheetId="1" hidden="1">Initial_data_b!$E$10</definedName>
    <definedName name="solver_rhs4" localSheetId="0" hidden="1">Initial_data_a!$F$10</definedName>
    <definedName name="solver_rhs4" localSheetId="1" hidden="1">Initial_data_b!$F$10:$G$10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B8" i="2"/>
  <c r="G5" i="2"/>
  <c r="E10" i="2"/>
  <c r="G10" i="2"/>
  <c r="F10" i="2"/>
  <c r="B8" i="1"/>
  <c r="G5" i="1"/>
  <c r="F8" i="1"/>
  <c r="E8" i="1"/>
  <c r="F10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tc={BC07F0F4-CD7A-41D7-8B78-704D32603E8D}</author>
  </authors>
  <commentList>
    <comment ref="D10" authorId="0" shapeId="0" xr:uid="{BC07F0F4-CD7A-41D7-8B78-704D32603E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the student to adjust for another student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tc={D1AE5B35-98AA-4A5B-BC4E-B6B6393098BF}</author>
  </authors>
  <commentList>
    <comment ref="D10" authorId="0" shapeId="0" xr:uid="{D1AE5B35-98AA-4A5B-BC4E-B6B6393098B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the student to adjust for another student</t>
      </text>
    </comment>
  </commentList>
</comments>
</file>

<file path=xl/sharedStrings.xml><?xml version="1.0" encoding="utf-8"?>
<sst xmlns="http://schemas.openxmlformats.org/spreadsheetml/2006/main" count="96" uniqueCount="38">
  <si>
    <t>Person</t>
  </si>
  <si>
    <t>Lean muscle mass (oz) gained</t>
  </si>
  <si>
    <t>Average Weight Lifted (Kg)</t>
  </si>
  <si>
    <t>Training hours per week (h)</t>
  </si>
  <si>
    <t>Input</t>
  </si>
  <si>
    <t>Phi</t>
  </si>
  <si>
    <t>Constraint 1</t>
  </si>
  <si>
    <t>Constraint 2</t>
  </si>
  <si>
    <t>Lamdas</t>
  </si>
  <si>
    <t>&gt;=</t>
  </si>
  <si>
    <t xml:space="preserve">&lt;= </t>
  </si>
  <si>
    <t>Lambdas</t>
  </si>
  <si>
    <t>Objective</t>
  </si>
  <si>
    <t>Select Person</t>
  </si>
  <si>
    <t>=</t>
  </si>
  <si>
    <t>l.</t>
  </si>
  <si>
    <t>ppl.</t>
  </si>
  <si>
    <t>Constraint 3</t>
  </si>
  <si>
    <t>Ref. Set 
(Person #s)</t>
  </si>
  <si>
    <t>Ref. Set 
(Respective Weights)</t>
  </si>
  <si>
    <t>Notes</t>
  </si>
  <si>
    <t>4, 5</t>
  </si>
  <si>
    <t>0.0336, 0.9664</t>
  </si>
  <si>
    <t>None</t>
  </si>
  <si>
    <t>Data</t>
  </si>
  <si>
    <t>1, 4</t>
  </si>
  <si>
    <t>0.3750, 0.6250</t>
  </si>
  <si>
    <t>0.3277, 0.6723</t>
  </si>
  <si>
    <t>1.00</t>
  </si>
  <si>
    <t>Phi (Objective)</t>
  </si>
  <si>
    <t>Archived Ref. Set Solutions</t>
  </si>
  <si>
    <t>0.2857, 0.7143</t>
  </si>
  <si>
    <t>0.8739, 0.1261</t>
  </si>
  <si>
    <t>Constraint 4</t>
  </si>
  <si>
    <t>1, 5</t>
  </si>
  <si>
    <t>No ref. set, efficient</t>
  </si>
  <si>
    <t>1.0000</t>
  </si>
  <si>
    <t>Daniel Carpenter - 113009743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</si>
</sst>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31">
    <xf numFmtId="0" fontId="0" fillId="0" borderId="0" xfId="0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2" applyAlignment="1">
      <alignment horizontal="center"/>
    </xf>
    <xf numFmtId="0" fontId="3" fillId="3" borderId="2" xfId="3" applyAlignment="1">
      <alignment horizontal="center" wrapText="1"/>
    </xf>
    <xf numFmtId="164" fontId="3" fillId="3" borderId="2" xfId="3" applyNumberFormat="1" applyAlignment="1">
      <alignment horizontal="center" wrapText="1"/>
    </xf>
    <xf numFmtId="2" fontId="3" fillId="3" borderId="2" xfId="3" applyNumberFormat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3" fillId="3" borderId="2" xfId="3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3" fillId="3" borderId="2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4" fillId="5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3" fillId="3" borderId="2" xfId="3" quotePrefix="1" applyAlignment="1">
      <alignment horizontal="center" wrapText="1"/>
    </xf>
    <xf numFmtId="164" fontId="3" fillId="3" borderId="2" xfId="3" applyNumberFormat="1" applyAlignment="1">
      <alignment horizontal="center"/>
    </xf>
    <xf numFmtId="0" fontId="3" fillId="3" borderId="2" xfId="3" applyAlignment="1">
      <alignment horizontal="center"/>
    </xf>
    <xf numFmtId="0" fontId="3" fillId="3" borderId="2" xfId="3" quotePrefix="1" applyAlignment="1">
      <alignment horizontal="center"/>
    </xf>
    <xf numFmtId="2" fontId="0" fillId="0" borderId="0" xfId="0" applyNumberFormat="1" applyAlignment="1">
      <alignment wrapText="1"/>
    </xf>
    <xf numFmtId="0" fontId="4" fillId="0" borderId="0" xfId="0" applyFont="1" applyAlignment="1"/>
  </cellXfs>
  <cellStyles count="4"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Muscle mass gained vs av weigth lifted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Initial_data_a!$F$13</c:f>
              <c:strCache>
                <c:ptCount val="1"/>
                <c:pt idx="0">
                  <c:v>Average Weight Lifted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1AF255-3475-4C94-82D5-AACB056B0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82-4799-96CB-918BD6643A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9E45BC-3EE7-4D8A-8387-2775F4CF6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82-4799-96CB-918BD6643A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FCBCFF-8B92-4F06-B2ED-6F38C517F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82-4799-96CB-918BD6643A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5298A9-112A-402B-AEC7-5830B1819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82-4799-96CB-918BD6643A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82B4A6-D027-43A1-B664-7736FF96E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82-4799-96CB-918BD6643A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CBF54C-C76F-480A-8F29-658B8F598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82-4799-96CB-918BD6643A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36EEF7-5B5B-4320-BD99-08777C9E4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82-4799-96CB-918BD6643A1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76A864-C2CF-4CAF-9B5A-6E890A29F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82-4799-96CB-918BD6643A1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DB3050-8D7E-4F12-879C-8DD6B07CE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82-4799-96CB-918BD6643A1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988B5B-F2BF-4F62-87C0-C90C9F7CC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82-4799-96CB-918BD6643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Initial_data_a!$F$14:$F$23</c:f>
              <c:numCache>
                <c:formatCode>0.00</c:formatCode>
                <c:ptCount val="10"/>
                <c:pt idx="0">
                  <c:v>5.25</c:v>
                </c:pt>
                <c:pt idx="1">
                  <c:v>6.5</c:v>
                </c:pt>
                <c:pt idx="2">
                  <c:v>11.25</c:v>
                </c:pt>
                <c:pt idx="3">
                  <c:v>7.25</c:v>
                </c:pt>
                <c:pt idx="4">
                  <c:v>13.2</c:v>
                </c:pt>
                <c:pt idx="5">
                  <c:v>16.2</c:v>
                </c:pt>
                <c:pt idx="6">
                  <c:v>11.5</c:v>
                </c:pt>
                <c:pt idx="7">
                  <c:v>14.25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Initial_data_a!$E$14:$E$23</c:f>
              <c:numCache>
                <c:formatCode>0.00</c:formatCode>
                <c:ptCount val="10"/>
                <c:pt idx="0">
                  <c:v>56.333333333333336</c:v>
                </c:pt>
                <c:pt idx="1">
                  <c:v>51.25</c:v>
                </c:pt>
                <c:pt idx="2">
                  <c:v>58.25</c:v>
                </c:pt>
                <c:pt idx="3">
                  <c:v>84.25</c:v>
                </c:pt>
                <c:pt idx="4">
                  <c:v>92.2</c:v>
                </c:pt>
                <c:pt idx="5">
                  <c:v>70.333333333333329</c:v>
                </c:pt>
                <c:pt idx="6">
                  <c:v>87</c:v>
                </c:pt>
                <c:pt idx="7">
                  <c:v>78</c:v>
                </c:pt>
                <c:pt idx="8">
                  <c:v>64.25</c:v>
                </c:pt>
                <c:pt idx="9">
                  <c:v>74.25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Initial_data_a!$D$14:$D$23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B82-4799-96CB-918BD664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Initial_data_a!$F$13</c:f>
              <c:strCache>
                <c:ptCount val="1"/>
                <c:pt idx="0">
                  <c:v>Average Weight Lifted (Kg)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Initial_data_a!$E$13</c:f>
              <c:strCache>
                <c:ptCount val="1"/>
                <c:pt idx="0">
                  <c:v>Lean muscle mass (oz) gained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 gained</a:t>
            </a:r>
            <a:r>
              <a:rPr lang="en-US"/>
              <a:t> vs av weigth</a:t>
            </a:r>
            <a:r>
              <a:rPr lang="en-US" baseline="0"/>
              <a:t> lifted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Initial_data_b!$F$13</c:f>
              <c:strCache>
                <c:ptCount val="1"/>
                <c:pt idx="0">
                  <c:v>Average Weight Lifted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575144-4D9C-4C7F-87BB-0FE404063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FC-4E3C-9063-AD2E49CBF1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B50722-A37A-49A4-997C-BAAD3076D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FC-4E3C-9063-AD2E49CBF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AE6AD7-A6F8-4682-A740-5856A535E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FC-4E3C-9063-AD2E49CBF1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567635-E559-4F69-B915-41465E541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FC-4E3C-9063-AD2E49CBF1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FBEC28-E60F-484C-802F-3B57F155B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FC-4E3C-9063-AD2E49CBF1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F3E068-C89B-400B-B343-311F33C41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FC-4E3C-9063-AD2E49CBF1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91FB1A-B78E-4123-A1CF-02B560E6A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FC-4E3C-9063-AD2E49CBF1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ED5219-57D6-4F4B-8510-70AD2F62A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FC-4E3C-9063-AD2E49CBF1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C7DA0B-F477-435C-BD29-17DA5DC41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FC-4E3C-9063-AD2E49CBF1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B27C61-FA51-44C4-B38F-1CBE76C8F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FC-4E3C-9063-AD2E49CBF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Initial_data_a!$F$14:$F$23</c:f>
              <c:numCache>
                <c:formatCode>0.00</c:formatCode>
                <c:ptCount val="10"/>
                <c:pt idx="0">
                  <c:v>5.25</c:v>
                </c:pt>
                <c:pt idx="1">
                  <c:v>6.5</c:v>
                </c:pt>
                <c:pt idx="2">
                  <c:v>11.25</c:v>
                </c:pt>
                <c:pt idx="3">
                  <c:v>7.25</c:v>
                </c:pt>
                <c:pt idx="4">
                  <c:v>13.2</c:v>
                </c:pt>
                <c:pt idx="5">
                  <c:v>16.2</c:v>
                </c:pt>
                <c:pt idx="6">
                  <c:v>11.5</c:v>
                </c:pt>
                <c:pt idx="7">
                  <c:v>14.25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Initial_data_a!$E$14:$E$23</c:f>
              <c:numCache>
                <c:formatCode>0.00</c:formatCode>
                <c:ptCount val="10"/>
                <c:pt idx="0">
                  <c:v>56.333333333333336</c:v>
                </c:pt>
                <c:pt idx="1">
                  <c:v>51.25</c:v>
                </c:pt>
                <c:pt idx="2">
                  <c:v>58.25</c:v>
                </c:pt>
                <c:pt idx="3">
                  <c:v>84.25</c:v>
                </c:pt>
                <c:pt idx="4">
                  <c:v>92.2</c:v>
                </c:pt>
                <c:pt idx="5">
                  <c:v>70.333333333333329</c:v>
                </c:pt>
                <c:pt idx="6">
                  <c:v>87</c:v>
                </c:pt>
                <c:pt idx="7">
                  <c:v>78</c:v>
                </c:pt>
                <c:pt idx="8">
                  <c:v>64.25</c:v>
                </c:pt>
                <c:pt idx="9">
                  <c:v>74.25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Initial_data_b!$D$14:$D$23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FC-4E3C-9063-AD2E49CBF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Initial_data_b!$F$13</c:f>
              <c:strCache>
                <c:ptCount val="1"/>
                <c:pt idx="0">
                  <c:v>Average Weight Lifted (Kg)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Initial_data_a!$E$13</c:f>
              <c:strCache>
                <c:ptCount val="1"/>
                <c:pt idx="0">
                  <c:v>Lean muscle mass (oz) gained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Muscle mass gained vs weekly training hours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B58A83-DA4B-4126-95A7-F43DBED87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AE-4933-9C15-C5FB0B0A07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A713E7-396F-45A7-9BF5-01F6F83B6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AE-4933-9C15-C5FB0B0A07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9C5547-ABB5-48C6-AE86-DB0562A25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AE-4933-9C15-C5FB0B0A07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9C2BB4-5AC4-4B09-A0F4-556CFCBCB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AE-4933-9C15-C5FB0B0A07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BDA21A-D1F8-41A6-86C8-2AC3B45F1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AE-4933-9C15-C5FB0B0A07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68B17E-0F33-4BAF-B52E-8BFFC6E7C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AE-4933-9C15-C5FB0B0A07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CECA91-11F2-478E-93D4-2B0E1EB2D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AE-4933-9C15-C5FB0B0A07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36D7EF-FFC0-4E03-9D0E-6304B49E4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AE-4933-9C15-C5FB0B0A07A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647D47-AD37-4B2E-8F64-7AB086B12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AE-4933-9C15-C5FB0B0A07A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91AEA7-D833-423E-8CFB-DF5358F16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AE-4933-9C15-C5FB0B0A0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Initial_data_b!$G$14:$G$23</c:f>
              <c:numCache>
                <c:formatCode>0.00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13</c:v>
                </c:pt>
                <c:pt idx="4">
                  <c:v>12</c:v>
                </c:pt>
                <c:pt idx="5">
                  <c:v>15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</c:numCache>
            </c:numRef>
          </c:xVal>
          <c:yVal>
            <c:numRef>
              <c:f>Initial_data_b!$E$14:$E$23</c:f>
              <c:numCache>
                <c:formatCode>0.00</c:formatCode>
                <c:ptCount val="10"/>
                <c:pt idx="0">
                  <c:v>56.333333333333336</c:v>
                </c:pt>
                <c:pt idx="1">
                  <c:v>51.25</c:v>
                </c:pt>
                <c:pt idx="2">
                  <c:v>58.25</c:v>
                </c:pt>
                <c:pt idx="3">
                  <c:v>84.25</c:v>
                </c:pt>
                <c:pt idx="4">
                  <c:v>92.2</c:v>
                </c:pt>
                <c:pt idx="5">
                  <c:v>70.333333333333329</c:v>
                </c:pt>
                <c:pt idx="6">
                  <c:v>87</c:v>
                </c:pt>
                <c:pt idx="7">
                  <c:v>78</c:v>
                </c:pt>
                <c:pt idx="8">
                  <c:v>64.25</c:v>
                </c:pt>
                <c:pt idx="9">
                  <c:v>74.25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Initial_data_b!$D$14:$D$23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AE-4933-9C15-C5FB0B0A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Initial_data_b!$G$13</c:f>
              <c:strCache>
                <c:ptCount val="1"/>
                <c:pt idx="0">
                  <c:v>Training hours per week (h)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Initial_data_a!$E$13</c:f>
              <c:strCache>
                <c:ptCount val="1"/>
                <c:pt idx="0">
                  <c:v>Lean muscle mass (oz) gained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AEBC0-663F-488A-A311-F696B6C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23</xdr:row>
      <xdr:rowOff>0</xdr:rowOff>
    </xdr:to>
    <xdr:sp macro="" textlink="">
      <xdr:nvSpPr>
        <xdr:cNvPr id="20" name="OpenSolver1">
          <a:extLst>
            <a:ext uri="{FF2B5EF4-FFF2-40B4-BE49-F238E27FC236}">
              <a16:creationId xmlns:a16="http://schemas.microsoft.com/office/drawing/2014/main" id="{E0D54391-BF2C-45A9-BE02-347B77DCEB77}"/>
            </a:ext>
          </a:extLst>
        </xdr:cNvPr>
        <xdr:cNvSpPr/>
      </xdr:nvSpPr>
      <xdr:spPr>
        <a:xfrm>
          <a:off x="314325" y="2857500"/>
          <a:ext cx="847725" cy="1905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21" name="OpenSolver2">
          <a:extLst>
            <a:ext uri="{FF2B5EF4-FFF2-40B4-BE49-F238E27FC236}">
              <a16:creationId xmlns:a16="http://schemas.microsoft.com/office/drawing/2014/main" id="{43F27263-77A3-4B47-9D5B-E17E38DFB329}"/>
            </a:ext>
          </a:extLst>
        </xdr:cNvPr>
        <xdr:cNvSpPr/>
      </xdr:nvSpPr>
      <xdr:spPr>
        <a:xfrm>
          <a:off x="3038475" y="762000"/>
          <a:ext cx="847725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2" name="OpenSolver3">
          <a:extLst>
            <a:ext uri="{FF2B5EF4-FFF2-40B4-BE49-F238E27FC236}">
              <a16:creationId xmlns:a16="http://schemas.microsoft.com/office/drawing/2014/main" id="{335C9519-76C8-412D-90B3-72A7C07D52C4}"/>
            </a:ext>
          </a:extLst>
        </xdr:cNvPr>
        <xdr:cNvSpPr/>
      </xdr:nvSpPr>
      <xdr:spPr>
        <a:xfrm>
          <a:off x="3886200" y="762000"/>
          <a:ext cx="84772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835025</xdr:colOff>
      <xdr:row>3</xdr:row>
      <xdr:rowOff>114300</xdr:rowOff>
    </xdr:from>
    <xdr:to>
      <xdr:col>6</xdr:col>
      <xdr:colOff>236535</xdr:colOff>
      <xdr:row>4</xdr:row>
      <xdr:rowOff>50800</xdr:rowOff>
    </xdr:to>
    <xdr:sp macro="" textlink="">
      <xdr:nvSpPr>
        <xdr:cNvPr id="23" name="OpenSolver4">
          <a:extLst>
            <a:ext uri="{FF2B5EF4-FFF2-40B4-BE49-F238E27FC236}">
              <a16:creationId xmlns:a16="http://schemas.microsoft.com/office/drawing/2014/main" id="{C12DE395-67D7-4AC8-9E86-659AB90FBF70}"/>
            </a:ext>
          </a:extLst>
        </xdr:cNvPr>
        <xdr:cNvSpPr/>
      </xdr:nvSpPr>
      <xdr:spPr>
        <a:xfrm>
          <a:off x="3873500" y="685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12700</xdr:colOff>
      <xdr:row>13</xdr:row>
      <xdr:rowOff>12700</xdr:rowOff>
    </xdr:from>
    <xdr:to>
      <xdr:col>2</xdr:col>
      <xdr:colOff>0</xdr:colOff>
      <xdr:row>23</xdr:row>
      <xdr:rowOff>0</xdr:rowOff>
    </xdr:to>
    <xdr:sp macro="" textlink="">
      <xdr:nvSpPr>
        <xdr:cNvPr id="24" name="OpenSolverB14:B23">
          <a:extLst>
            <a:ext uri="{FF2B5EF4-FFF2-40B4-BE49-F238E27FC236}">
              <a16:creationId xmlns:a16="http://schemas.microsoft.com/office/drawing/2014/main" id="{1D8A7285-46DC-488C-A39C-73536FDC84A6}"/>
            </a:ext>
          </a:extLst>
        </xdr:cNvPr>
        <xdr:cNvSpPr/>
      </xdr:nvSpPr>
      <xdr:spPr>
        <a:xfrm>
          <a:off x="327025" y="2870200"/>
          <a:ext cx="835025" cy="18923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25" name="OpenSolver6">
          <a:extLst>
            <a:ext uri="{FF2B5EF4-FFF2-40B4-BE49-F238E27FC236}">
              <a16:creationId xmlns:a16="http://schemas.microsoft.com/office/drawing/2014/main" id="{0820AC3C-568C-4E7C-99D5-3F74485B845D}"/>
            </a:ext>
          </a:extLst>
        </xdr:cNvPr>
        <xdr:cNvSpPr/>
      </xdr:nvSpPr>
      <xdr:spPr>
        <a:xfrm>
          <a:off x="314325" y="1333500"/>
          <a:ext cx="8477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26" name="OpenSolver7">
          <a:extLst>
            <a:ext uri="{FF2B5EF4-FFF2-40B4-BE49-F238E27FC236}">
              <a16:creationId xmlns:a16="http://schemas.microsoft.com/office/drawing/2014/main" id="{1179B5F7-EED1-41B9-8E25-6C1AB4BEDAFC}"/>
            </a:ext>
          </a:extLst>
        </xdr:cNvPr>
        <xdr:cNvSpPr/>
      </xdr:nvSpPr>
      <xdr:spPr>
        <a:xfrm>
          <a:off x="314325" y="1714500"/>
          <a:ext cx="8477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1</xdr:col>
      <xdr:colOff>423863</xdr:colOff>
      <xdr:row>8</xdr:row>
      <xdr:rowOff>0</xdr:rowOff>
    </xdr:from>
    <xdr:to>
      <xdr:col>1</xdr:col>
      <xdr:colOff>423863</xdr:colOff>
      <xdr:row>9</xdr:row>
      <xdr:rowOff>0</xdr:rowOff>
    </xdr:to>
    <xdr:cxnSp macro="">
      <xdr:nvCxnSpPr>
        <xdr:cNvPr id="27" name="OpenSolver8">
          <a:extLst>
            <a:ext uri="{FF2B5EF4-FFF2-40B4-BE49-F238E27FC236}">
              <a16:creationId xmlns:a16="http://schemas.microsoft.com/office/drawing/2014/main" id="{50B71A85-7719-4A52-8C36-EF33EC76F964}"/>
            </a:ext>
          </a:extLst>
        </xdr:cNvPr>
        <xdr:cNvCxnSpPr>
          <a:stCxn id="25" idx="2"/>
          <a:endCxn id="26" idx="0"/>
        </xdr:cNvCxnSpPr>
      </xdr:nvCxnSpPr>
      <xdr:spPr>
        <a:xfrm>
          <a:off x="738188" y="1524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233363</xdr:colOff>
      <xdr:row>7</xdr:row>
      <xdr:rowOff>158750</xdr:rowOff>
    </xdr:from>
    <xdr:to>
      <xdr:col>1</xdr:col>
      <xdr:colOff>614363</xdr:colOff>
      <xdr:row>9</xdr:row>
      <xdr:rowOff>31750</xdr:rowOff>
    </xdr:to>
    <xdr:sp macro="" textlink="">
      <xdr:nvSpPr>
        <xdr:cNvPr id="28" name="OpenSolver9">
          <a:extLst>
            <a:ext uri="{FF2B5EF4-FFF2-40B4-BE49-F238E27FC236}">
              <a16:creationId xmlns:a16="http://schemas.microsoft.com/office/drawing/2014/main" id="{F97E53FD-7AA0-4FCE-9DBE-40EA754A82AD}"/>
            </a:ext>
          </a:extLst>
        </xdr:cNvPr>
        <xdr:cNvSpPr/>
      </xdr:nvSpPr>
      <xdr:spPr>
        <a:xfrm>
          <a:off x="547688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9" name="OpenSolver10">
          <a:extLst>
            <a:ext uri="{FF2B5EF4-FFF2-40B4-BE49-F238E27FC236}">
              <a16:creationId xmlns:a16="http://schemas.microsoft.com/office/drawing/2014/main" id="{D9470802-C448-40F0-85DB-83EA44937B8F}"/>
            </a:ext>
          </a:extLst>
        </xdr:cNvPr>
        <xdr:cNvSpPr/>
      </xdr:nvSpPr>
      <xdr:spPr>
        <a:xfrm>
          <a:off x="2190750" y="1333500"/>
          <a:ext cx="8477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30" name="OpenSolver11">
          <a:extLst>
            <a:ext uri="{FF2B5EF4-FFF2-40B4-BE49-F238E27FC236}">
              <a16:creationId xmlns:a16="http://schemas.microsoft.com/office/drawing/2014/main" id="{6926B5EE-8A88-451B-A66D-5EB52A61D645}"/>
            </a:ext>
          </a:extLst>
        </xdr:cNvPr>
        <xdr:cNvSpPr/>
      </xdr:nvSpPr>
      <xdr:spPr>
        <a:xfrm>
          <a:off x="2190750" y="1714500"/>
          <a:ext cx="8477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423863</xdr:colOff>
      <xdr:row>8</xdr:row>
      <xdr:rowOff>0</xdr:rowOff>
    </xdr:from>
    <xdr:to>
      <xdr:col>4</xdr:col>
      <xdr:colOff>423863</xdr:colOff>
      <xdr:row>9</xdr:row>
      <xdr:rowOff>0</xdr:rowOff>
    </xdr:to>
    <xdr:cxnSp macro="">
      <xdr:nvCxnSpPr>
        <xdr:cNvPr id="31" name="OpenSolver12">
          <a:extLst>
            <a:ext uri="{FF2B5EF4-FFF2-40B4-BE49-F238E27FC236}">
              <a16:creationId xmlns:a16="http://schemas.microsoft.com/office/drawing/2014/main" id="{419A541D-7B46-41C4-A763-80C20674E1A3}"/>
            </a:ext>
          </a:extLst>
        </xdr:cNvPr>
        <xdr:cNvCxnSpPr>
          <a:stCxn id="29" idx="2"/>
          <a:endCxn id="30" idx="0"/>
        </xdr:cNvCxnSpPr>
      </xdr:nvCxnSpPr>
      <xdr:spPr>
        <a:xfrm>
          <a:off x="2614613" y="1524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233363</xdr:colOff>
      <xdr:row>7</xdr:row>
      <xdr:rowOff>158750</xdr:rowOff>
    </xdr:from>
    <xdr:to>
      <xdr:col>4</xdr:col>
      <xdr:colOff>614363</xdr:colOff>
      <xdr:row>9</xdr:row>
      <xdr:rowOff>31750</xdr:rowOff>
    </xdr:to>
    <xdr:sp macro="" textlink="">
      <xdr:nvSpPr>
        <xdr:cNvPr id="32" name="OpenSolver13">
          <a:extLst>
            <a:ext uri="{FF2B5EF4-FFF2-40B4-BE49-F238E27FC236}">
              <a16:creationId xmlns:a16="http://schemas.microsoft.com/office/drawing/2014/main" id="{16052953-292B-4483-B90C-7CD2B2CA5811}"/>
            </a:ext>
          </a:extLst>
        </xdr:cNvPr>
        <xdr:cNvSpPr/>
      </xdr:nvSpPr>
      <xdr:spPr>
        <a:xfrm>
          <a:off x="2424113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3" name="OpenSolver14">
          <a:extLst>
            <a:ext uri="{FF2B5EF4-FFF2-40B4-BE49-F238E27FC236}">
              <a16:creationId xmlns:a16="http://schemas.microsoft.com/office/drawing/2014/main" id="{03BFBBFA-29D5-47E2-AB2F-BBE0E67969C9}"/>
            </a:ext>
          </a:extLst>
        </xdr:cNvPr>
        <xdr:cNvSpPr/>
      </xdr:nvSpPr>
      <xdr:spPr>
        <a:xfrm>
          <a:off x="3038475" y="1333500"/>
          <a:ext cx="8477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34" name="OpenSolver15">
          <a:extLst>
            <a:ext uri="{FF2B5EF4-FFF2-40B4-BE49-F238E27FC236}">
              <a16:creationId xmlns:a16="http://schemas.microsoft.com/office/drawing/2014/main" id="{1D604D81-423E-4136-BB47-E7F33E7ECDC7}"/>
            </a:ext>
          </a:extLst>
        </xdr:cNvPr>
        <xdr:cNvSpPr/>
      </xdr:nvSpPr>
      <xdr:spPr>
        <a:xfrm>
          <a:off x="3038475" y="1714500"/>
          <a:ext cx="8477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5</xdr:col>
      <xdr:colOff>423863</xdr:colOff>
      <xdr:row>8</xdr:row>
      <xdr:rowOff>0</xdr:rowOff>
    </xdr:from>
    <xdr:to>
      <xdr:col>5</xdr:col>
      <xdr:colOff>423863</xdr:colOff>
      <xdr:row>9</xdr:row>
      <xdr:rowOff>0</xdr:rowOff>
    </xdr:to>
    <xdr:cxnSp macro="">
      <xdr:nvCxnSpPr>
        <xdr:cNvPr id="35" name="OpenSolver16">
          <a:extLst>
            <a:ext uri="{FF2B5EF4-FFF2-40B4-BE49-F238E27FC236}">
              <a16:creationId xmlns:a16="http://schemas.microsoft.com/office/drawing/2014/main" id="{95815827-66A0-47E1-9DAA-98C094DACD5B}"/>
            </a:ext>
          </a:extLst>
        </xdr:cNvPr>
        <xdr:cNvCxnSpPr>
          <a:stCxn id="33" idx="2"/>
          <a:endCxn id="34" idx="0"/>
        </xdr:cNvCxnSpPr>
      </xdr:nvCxnSpPr>
      <xdr:spPr>
        <a:xfrm>
          <a:off x="3462338" y="1524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233363</xdr:colOff>
      <xdr:row>7</xdr:row>
      <xdr:rowOff>158750</xdr:rowOff>
    </xdr:from>
    <xdr:to>
      <xdr:col>5</xdr:col>
      <xdr:colOff>614363</xdr:colOff>
      <xdr:row>9</xdr:row>
      <xdr:rowOff>31750</xdr:rowOff>
    </xdr:to>
    <xdr:sp macro="" textlink="">
      <xdr:nvSpPr>
        <xdr:cNvPr id="36" name="OpenSolver17">
          <a:extLst>
            <a:ext uri="{FF2B5EF4-FFF2-40B4-BE49-F238E27FC236}">
              <a16:creationId xmlns:a16="http://schemas.microsoft.com/office/drawing/2014/main" id="{7E13A316-B4EE-4533-8E24-E2B0D60DE793}"/>
            </a:ext>
          </a:extLst>
        </xdr:cNvPr>
        <xdr:cNvSpPr/>
      </xdr:nvSpPr>
      <xdr:spPr>
        <a:xfrm>
          <a:off x="3271838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18</xdr:col>
      <xdr:colOff>329046</xdr:colOff>
      <xdr:row>25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16ACA47-016A-49BE-8364-5DB25795C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138545</xdr:rowOff>
    </xdr:from>
    <xdr:to>
      <xdr:col>18</xdr:col>
      <xdr:colOff>329046</xdr:colOff>
      <xdr:row>37</xdr:row>
      <xdr:rowOff>138545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DB62752-54DE-4BEA-BF76-0888B7EE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23</xdr:row>
      <xdr:rowOff>0</xdr:rowOff>
    </xdr:to>
    <xdr:sp macro="" textlink="">
      <xdr:nvSpPr>
        <xdr:cNvPr id="21" name="OpenSolver1">
          <a:extLst>
            <a:ext uri="{FF2B5EF4-FFF2-40B4-BE49-F238E27FC236}">
              <a16:creationId xmlns:a16="http://schemas.microsoft.com/office/drawing/2014/main" id="{61451F57-4F9A-469B-A5D1-36115F32FDAE}"/>
            </a:ext>
          </a:extLst>
        </xdr:cNvPr>
        <xdr:cNvSpPr/>
      </xdr:nvSpPr>
      <xdr:spPr>
        <a:xfrm>
          <a:off x="314325" y="2857500"/>
          <a:ext cx="847725" cy="1905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sp macro="" textlink="">
      <xdr:nvSpPr>
        <xdr:cNvPr id="22" name="OpenSolver2">
          <a:extLst>
            <a:ext uri="{FF2B5EF4-FFF2-40B4-BE49-F238E27FC236}">
              <a16:creationId xmlns:a16="http://schemas.microsoft.com/office/drawing/2014/main" id="{2D27DC77-DF05-4542-88A7-B243F46FE47B}"/>
            </a:ext>
          </a:extLst>
        </xdr:cNvPr>
        <xdr:cNvSpPr/>
      </xdr:nvSpPr>
      <xdr:spPr>
        <a:xfrm>
          <a:off x="3038475" y="762000"/>
          <a:ext cx="847725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3" name="OpenSolver3">
          <a:extLst>
            <a:ext uri="{FF2B5EF4-FFF2-40B4-BE49-F238E27FC236}">
              <a16:creationId xmlns:a16="http://schemas.microsoft.com/office/drawing/2014/main" id="{CBC5DD49-3DB2-4612-966F-EE662D61CC54}"/>
            </a:ext>
          </a:extLst>
        </xdr:cNvPr>
        <xdr:cNvSpPr/>
      </xdr:nvSpPr>
      <xdr:spPr>
        <a:xfrm>
          <a:off x="3886200" y="762000"/>
          <a:ext cx="84772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835025</xdr:colOff>
      <xdr:row>3</xdr:row>
      <xdr:rowOff>114300</xdr:rowOff>
    </xdr:from>
    <xdr:to>
      <xdr:col>6</xdr:col>
      <xdr:colOff>236535</xdr:colOff>
      <xdr:row>4</xdr:row>
      <xdr:rowOff>50800</xdr:rowOff>
    </xdr:to>
    <xdr:sp macro="" textlink="">
      <xdr:nvSpPr>
        <xdr:cNvPr id="24" name="OpenSolver4">
          <a:extLst>
            <a:ext uri="{FF2B5EF4-FFF2-40B4-BE49-F238E27FC236}">
              <a16:creationId xmlns:a16="http://schemas.microsoft.com/office/drawing/2014/main" id="{C58B969D-A7A6-4E57-98C7-FED5FD18D495}"/>
            </a:ext>
          </a:extLst>
        </xdr:cNvPr>
        <xdr:cNvSpPr/>
      </xdr:nvSpPr>
      <xdr:spPr>
        <a:xfrm>
          <a:off x="3873500" y="685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12700</xdr:colOff>
      <xdr:row>13</xdr:row>
      <xdr:rowOff>12700</xdr:rowOff>
    </xdr:from>
    <xdr:to>
      <xdr:col>2</xdr:col>
      <xdr:colOff>0</xdr:colOff>
      <xdr:row>23</xdr:row>
      <xdr:rowOff>0</xdr:rowOff>
    </xdr:to>
    <xdr:sp macro="" textlink="">
      <xdr:nvSpPr>
        <xdr:cNvPr id="25" name="OpenSolverB14:B23">
          <a:extLst>
            <a:ext uri="{FF2B5EF4-FFF2-40B4-BE49-F238E27FC236}">
              <a16:creationId xmlns:a16="http://schemas.microsoft.com/office/drawing/2014/main" id="{F5ECBAF8-4B30-4039-ACB7-8E00E56D9BC0}"/>
            </a:ext>
          </a:extLst>
        </xdr:cNvPr>
        <xdr:cNvSpPr/>
      </xdr:nvSpPr>
      <xdr:spPr>
        <a:xfrm>
          <a:off x="327025" y="2870200"/>
          <a:ext cx="835025" cy="18923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26" name="OpenSolver6">
          <a:extLst>
            <a:ext uri="{FF2B5EF4-FFF2-40B4-BE49-F238E27FC236}">
              <a16:creationId xmlns:a16="http://schemas.microsoft.com/office/drawing/2014/main" id="{C46824FC-6810-48A9-BA39-69D20CE2D0EA}"/>
            </a:ext>
          </a:extLst>
        </xdr:cNvPr>
        <xdr:cNvSpPr/>
      </xdr:nvSpPr>
      <xdr:spPr>
        <a:xfrm>
          <a:off x="314325" y="1333500"/>
          <a:ext cx="8477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27" name="OpenSolver7">
          <a:extLst>
            <a:ext uri="{FF2B5EF4-FFF2-40B4-BE49-F238E27FC236}">
              <a16:creationId xmlns:a16="http://schemas.microsoft.com/office/drawing/2014/main" id="{6948C4A1-247D-4571-8EDB-A1D28FCD59C4}"/>
            </a:ext>
          </a:extLst>
        </xdr:cNvPr>
        <xdr:cNvSpPr/>
      </xdr:nvSpPr>
      <xdr:spPr>
        <a:xfrm>
          <a:off x="314325" y="1714500"/>
          <a:ext cx="8477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1</xdr:col>
      <xdr:colOff>423863</xdr:colOff>
      <xdr:row>8</xdr:row>
      <xdr:rowOff>0</xdr:rowOff>
    </xdr:from>
    <xdr:to>
      <xdr:col>1</xdr:col>
      <xdr:colOff>423863</xdr:colOff>
      <xdr:row>9</xdr:row>
      <xdr:rowOff>0</xdr:rowOff>
    </xdr:to>
    <xdr:cxnSp macro="">
      <xdr:nvCxnSpPr>
        <xdr:cNvPr id="28" name="OpenSolver8">
          <a:extLst>
            <a:ext uri="{FF2B5EF4-FFF2-40B4-BE49-F238E27FC236}">
              <a16:creationId xmlns:a16="http://schemas.microsoft.com/office/drawing/2014/main" id="{E7689B7A-B6C9-4AFF-8B5C-A9E9D0C9C4B4}"/>
            </a:ext>
          </a:extLst>
        </xdr:cNvPr>
        <xdr:cNvCxnSpPr>
          <a:stCxn id="26" idx="2"/>
          <a:endCxn id="27" idx="0"/>
        </xdr:cNvCxnSpPr>
      </xdr:nvCxnSpPr>
      <xdr:spPr>
        <a:xfrm>
          <a:off x="738188" y="1524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233363</xdr:colOff>
      <xdr:row>7</xdr:row>
      <xdr:rowOff>158750</xdr:rowOff>
    </xdr:from>
    <xdr:to>
      <xdr:col>1</xdr:col>
      <xdr:colOff>614363</xdr:colOff>
      <xdr:row>9</xdr:row>
      <xdr:rowOff>31750</xdr:rowOff>
    </xdr:to>
    <xdr:sp macro="" textlink="">
      <xdr:nvSpPr>
        <xdr:cNvPr id="29" name="OpenSolver9">
          <a:extLst>
            <a:ext uri="{FF2B5EF4-FFF2-40B4-BE49-F238E27FC236}">
              <a16:creationId xmlns:a16="http://schemas.microsoft.com/office/drawing/2014/main" id="{F434015A-5DBF-4C45-98AC-B36A121929BD}"/>
            </a:ext>
          </a:extLst>
        </xdr:cNvPr>
        <xdr:cNvSpPr/>
      </xdr:nvSpPr>
      <xdr:spPr>
        <a:xfrm>
          <a:off x="547688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0" name="OpenSolver10">
          <a:extLst>
            <a:ext uri="{FF2B5EF4-FFF2-40B4-BE49-F238E27FC236}">
              <a16:creationId xmlns:a16="http://schemas.microsoft.com/office/drawing/2014/main" id="{121FD182-D7EB-4A4E-9A28-EDF793131F2E}"/>
            </a:ext>
          </a:extLst>
        </xdr:cNvPr>
        <xdr:cNvSpPr/>
      </xdr:nvSpPr>
      <xdr:spPr>
        <a:xfrm>
          <a:off x="2190750" y="1333500"/>
          <a:ext cx="8477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31" name="OpenSolver11">
          <a:extLst>
            <a:ext uri="{FF2B5EF4-FFF2-40B4-BE49-F238E27FC236}">
              <a16:creationId xmlns:a16="http://schemas.microsoft.com/office/drawing/2014/main" id="{5DF36593-CF2F-455F-8981-C327381D0237}"/>
            </a:ext>
          </a:extLst>
        </xdr:cNvPr>
        <xdr:cNvSpPr/>
      </xdr:nvSpPr>
      <xdr:spPr>
        <a:xfrm>
          <a:off x="2190750" y="1714500"/>
          <a:ext cx="8477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423863</xdr:colOff>
      <xdr:row>8</xdr:row>
      <xdr:rowOff>0</xdr:rowOff>
    </xdr:from>
    <xdr:to>
      <xdr:col>4</xdr:col>
      <xdr:colOff>423863</xdr:colOff>
      <xdr:row>9</xdr:row>
      <xdr:rowOff>0</xdr:rowOff>
    </xdr:to>
    <xdr:cxnSp macro="">
      <xdr:nvCxnSpPr>
        <xdr:cNvPr id="32" name="OpenSolver12">
          <a:extLst>
            <a:ext uri="{FF2B5EF4-FFF2-40B4-BE49-F238E27FC236}">
              <a16:creationId xmlns:a16="http://schemas.microsoft.com/office/drawing/2014/main" id="{ECB2ABA3-A479-4EC3-93B4-8FA9D40C4F1A}"/>
            </a:ext>
          </a:extLst>
        </xdr:cNvPr>
        <xdr:cNvCxnSpPr>
          <a:stCxn id="30" idx="2"/>
          <a:endCxn id="31" idx="0"/>
        </xdr:cNvCxnSpPr>
      </xdr:nvCxnSpPr>
      <xdr:spPr>
        <a:xfrm>
          <a:off x="2614613" y="1524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233363</xdr:colOff>
      <xdr:row>7</xdr:row>
      <xdr:rowOff>158750</xdr:rowOff>
    </xdr:from>
    <xdr:to>
      <xdr:col>4</xdr:col>
      <xdr:colOff>614363</xdr:colOff>
      <xdr:row>9</xdr:row>
      <xdr:rowOff>31750</xdr:rowOff>
    </xdr:to>
    <xdr:sp macro="" textlink="">
      <xdr:nvSpPr>
        <xdr:cNvPr id="33" name="OpenSolver13">
          <a:extLst>
            <a:ext uri="{FF2B5EF4-FFF2-40B4-BE49-F238E27FC236}">
              <a16:creationId xmlns:a16="http://schemas.microsoft.com/office/drawing/2014/main" id="{93AF4FDC-5538-469E-9C87-0134A28AFEC2}"/>
            </a:ext>
          </a:extLst>
        </xdr:cNvPr>
        <xdr:cNvSpPr/>
      </xdr:nvSpPr>
      <xdr:spPr>
        <a:xfrm>
          <a:off x="2424113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OpenSolver14">
          <a:extLst>
            <a:ext uri="{FF2B5EF4-FFF2-40B4-BE49-F238E27FC236}">
              <a16:creationId xmlns:a16="http://schemas.microsoft.com/office/drawing/2014/main" id="{23C6C6F7-B14D-442E-85F5-46B009A21226}"/>
            </a:ext>
          </a:extLst>
        </xdr:cNvPr>
        <xdr:cNvSpPr/>
      </xdr:nvSpPr>
      <xdr:spPr>
        <a:xfrm>
          <a:off x="3038475" y="1333500"/>
          <a:ext cx="16954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OpenSolver15">
          <a:extLst>
            <a:ext uri="{FF2B5EF4-FFF2-40B4-BE49-F238E27FC236}">
              <a16:creationId xmlns:a16="http://schemas.microsoft.com/office/drawing/2014/main" id="{57572161-A38E-4329-85EC-F5D32C5DA0DF}"/>
            </a:ext>
          </a:extLst>
        </xdr:cNvPr>
        <xdr:cNvSpPr/>
      </xdr:nvSpPr>
      <xdr:spPr>
        <a:xfrm>
          <a:off x="3038475" y="1714500"/>
          <a:ext cx="169545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0</xdr:colOff>
      <xdr:row>9</xdr:row>
      <xdr:rowOff>0</xdr:rowOff>
    </xdr:to>
    <xdr:cxnSp macro="">
      <xdr:nvCxnSpPr>
        <xdr:cNvPr id="36" name="OpenSolver16">
          <a:extLst>
            <a:ext uri="{FF2B5EF4-FFF2-40B4-BE49-F238E27FC236}">
              <a16:creationId xmlns:a16="http://schemas.microsoft.com/office/drawing/2014/main" id="{37A266ED-57A9-4412-BFE3-BD95BF08E07E}"/>
            </a:ext>
          </a:extLst>
        </xdr:cNvPr>
        <xdr:cNvCxnSpPr>
          <a:stCxn id="34" idx="2"/>
          <a:endCxn id="35" idx="0"/>
        </xdr:cNvCxnSpPr>
      </xdr:nvCxnSpPr>
      <xdr:spPr>
        <a:xfrm>
          <a:off x="3886200" y="1524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7</xdr:row>
      <xdr:rowOff>158750</xdr:rowOff>
    </xdr:from>
    <xdr:to>
      <xdr:col>6</xdr:col>
      <xdr:colOff>190500</xdr:colOff>
      <xdr:row>9</xdr:row>
      <xdr:rowOff>31750</xdr:rowOff>
    </xdr:to>
    <xdr:sp macro="" textlink="">
      <xdr:nvSpPr>
        <xdr:cNvPr id="37" name="OpenSolver17">
          <a:extLst>
            <a:ext uri="{FF2B5EF4-FFF2-40B4-BE49-F238E27FC236}">
              <a16:creationId xmlns:a16="http://schemas.microsoft.com/office/drawing/2014/main" id="{A8FFBFCB-77A8-465A-BD12-4A757B3A7809}"/>
            </a:ext>
          </a:extLst>
        </xdr:cNvPr>
        <xdr:cNvSpPr/>
      </xdr:nvSpPr>
      <xdr:spPr>
        <a:xfrm>
          <a:off x="3695700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Carpenter" id="{609342DB-BA8F-4CE7-A908-7DE39C8EA0B9}" userId="S::Daniel.Carpenter@chickasaw.net::a3b6d710-9aa7-4e7b-9869-1219a35673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1-10-28T20:47:51.06" personId="{609342DB-BA8F-4CE7-A908-7DE39C8EA0B9}" id="{BC07F0F4-CD7A-41D7-8B78-704D32603E8D}">
    <text>Change the student to adjust for another student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0" dT="2021-10-28T20:47:51.06" personId="{609342DB-BA8F-4CE7-A908-7DE39C8EA0B9}" id="{D1AE5B35-98AA-4A5B-BC4E-B6B6393098BF}">
    <text>Change the student to adjust for another student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326E-D88C-433A-922C-2F0E3E02FDC0}">
  <dimension ref="A1:O23"/>
  <sheetViews>
    <sheetView tabSelected="1" zoomScale="112" zoomScaleNormal="112" workbookViewId="0">
      <selection activeCell="B30" sqref="B30"/>
    </sheetView>
  </sheetViews>
  <sheetFormatPr defaultColWidth="12.7109375" defaultRowHeight="15" x14ac:dyDescent="0.25"/>
  <cols>
    <col min="1" max="1" width="4.7109375" style="8" customWidth="1"/>
    <col min="2" max="2" width="12.7109375" style="5"/>
    <col min="3" max="3" width="2.7109375" customWidth="1"/>
    <col min="7" max="7" width="12.7109375" style="5"/>
    <col min="8" max="10" width="14.7109375" style="5" customWidth="1"/>
    <col min="11" max="11" width="12.7109375" style="22"/>
    <col min="12" max="15" width="12.7109375" style="5"/>
  </cols>
  <sheetData>
    <row r="1" spans="1:15" x14ac:dyDescent="0.25">
      <c r="B1" s="30" t="s">
        <v>37</v>
      </c>
    </row>
    <row r="2" spans="1:15" x14ac:dyDescent="0.25">
      <c r="E2" s="8" t="s">
        <v>13</v>
      </c>
      <c r="F2" s="11">
        <v>3</v>
      </c>
    </row>
    <row r="3" spans="1:15" x14ac:dyDescent="0.25">
      <c r="B3"/>
      <c r="E3" s="8"/>
      <c r="G3"/>
      <c r="H3"/>
      <c r="I3"/>
      <c r="J3"/>
      <c r="L3"/>
      <c r="M3"/>
      <c r="N3"/>
      <c r="O3"/>
    </row>
    <row r="4" spans="1:15" x14ac:dyDescent="0.25">
      <c r="E4" s="8"/>
      <c r="F4" s="7" t="s">
        <v>4</v>
      </c>
      <c r="G4" s="10" t="s">
        <v>12</v>
      </c>
    </row>
    <row r="5" spans="1:15" x14ac:dyDescent="0.25">
      <c r="E5" s="8" t="s">
        <v>5</v>
      </c>
      <c r="F5" s="21">
        <v>1.5381036534785586</v>
      </c>
      <c r="G5" s="13">
        <f>F5</f>
        <v>1.5381036534785586</v>
      </c>
      <c r="I5" s="29"/>
    </row>
    <row r="6" spans="1:15" x14ac:dyDescent="0.25">
      <c r="I6" s="29"/>
    </row>
    <row r="7" spans="1:15" x14ac:dyDescent="0.25">
      <c r="B7" s="5" t="s">
        <v>6</v>
      </c>
      <c r="E7" s="7" t="s">
        <v>7</v>
      </c>
      <c r="F7" s="7" t="s">
        <v>17</v>
      </c>
      <c r="I7" s="29"/>
    </row>
    <row r="8" spans="1:15" s="16" customFormat="1" x14ac:dyDescent="0.25">
      <c r="A8" s="15" t="s">
        <v>15</v>
      </c>
      <c r="B8" s="14">
        <f>SUM(B14:B23)</f>
        <v>1</v>
      </c>
      <c r="D8" s="15" t="s">
        <v>8</v>
      </c>
      <c r="E8" s="17">
        <f>SUMPRODUCT(E$14:E$23, $B$14:$B$23)</f>
        <v>89.594537815126046</v>
      </c>
      <c r="F8" s="17">
        <f>SUMPRODUCT(F$14:F$23, $B$14:$B$23)</f>
        <v>11.249999999999998</v>
      </c>
      <c r="G8" s="18"/>
      <c r="H8" s="18"/>
      <c r="I8" s="18"/>
      <c r="J8" s="18"/>
      <c r="L8" s="18"/>
      <c r="M8" s="18"/>
      <c r="N8" s="18"/>
      <c r="O8" s="18"/>
    </row>
    <row r="9" spans="1:15" x14ac:dyDescent="0.25">
      <c r="B9" s="10" t="s">
        <v>14</v>
      </c>
      <c r="D9" s="8"/>
      <c r="E9" s="9" t="s">
        <v>9</v>
      </c>
      <c r="F9" s="9" t="s">
        <v>10</v>
      </c>
    </row>
    <row r="10" spans="1:15" s="16" customFormat="1" x14ac:dyDescent="0.25">
      <c r="A10" s="15" t="s">
        <v>16</v>
      </c>
      <c r="B10" s="14">
        <v>1</v>
      </c>
      <c r="D10" s="15" t="s">
        <v>0</v>
      </c>
      <c r="E10" s="19">
        <f ca="1">INDIRECT("E" &amp; ROWS($A$1:$A$13) + $F$2) * $F$5</f>
        <v>89.594537815126031</v>
      </c>
      <c r="F10" s="19">
        <f ca="1">INDIRECT("F" &amp; ROWS($A$1:$A$13) + $F$2)</f>
        <v>11.25</v>
      </c>
      <c r="G10" s="18"/>
      <c r="H10" s="18"/>
      <c r="I10" s="18"/>
      <c r="J10" s="18"/>
      <c r="L10" s="18"/>
      <c r="M10" s="18"/>
      <c r="N10" s="18"/>
      <c r="O10" s="18"/>
    </row>
    <row r="12" spans="1:15" x14ac:dyDescent="0.25">
      <c r="D12" s="24" t="s">
        <v>24</v>
      </c>
      <c r="E12" s="24"/>
      <c r="F12" s="24"/>
      <c r="H12" s="24" t="s">
        <v>30</v>
      </c>
      <c r="I12" s="23"/>
      <c r="J12" s="23"/>
    </row>
    <row r="13" spans="1:15" s="2" customFormat="1" ht="45" x14ac:dyDescent="0.25">
      <c r="A13" s="20"/>
      <c r="B13" s="6" t="s">
        <v>11</v>
      </c>
      <c r="D13" s="4" t="s">
        <v>0</v>
      </c>
      <c r="E13" s="4" t="s">
        <v>1</v>
      </c>
      <c r="F13" s="4" t="s">
        <v>2</v>
      </c>
      <c r="G13" s="6"/>
      <c r="H13" s="6" t="s">
        <v>29</v>
      </c>
      <c r="I13" s="6" t="s">
        <v>18</v>
      </c>
      <c r="J13" s="6" t="s">
        <v>19</v>
      </c>
      <c r="K13" s="6" t="s">
        <v>20</v>
      </c>
      <c r="L13" s="6"/>
      <c r="M13" s="6"/>
      <c r="N13" s="6"/>
      <c r="O13" s="6"/>
    </row>
    <row r="14" spans="1:15" x14ac:dyDescent="0.25">
      <c r="B14" s="21">
        <v>0</v>
      </c>
      <c r="D14">
        <v>1</v>
      </c>
      <c r="E14" s="1">
        <v>56.333333333333336</v>
      </c>
      <c r="F14" s="1">
        <v>5.25</v>
      </c>
      <c r="H14" s="13">
        <v>0.99999999999999933</v>
      </c>
      <c r="I14" s="12" t="s">
        <v>23</v>
      </c>
      <c r="J14" s="12" t="s">
        <v>23</v>
      </c>
      <c r="K14" s="22" t="s">
        <v>35</v>
      </c>
    </row>
    <row r="15" spans="1:15" x14ac:dyDescent="0.25">
      <c r="B15" s="21">
        <v>0</v>
      </c>
      <c r="D15">
        <v>2</v>
      </c>
      <c r="E15" s="1">
        <v>51.25</v>
      </c>
      <c r="F15" s="1">
        <v>6.5</v>
      </c>
      <c r="H15" s="13">
        <v>1.4396341463414632</v>
      </c>
      <c r="I15" s="12" t="s">
        <v>25</v>
      </c>
      <c r="J15" s="12" t="s">
        <v>26</v>
      </c>
    </row>
    <row r="16" spans="1:15" x14ac:dyDescent="0.25">
      <c r="B16" s="21">
        <v>0</v>
      </c>
      <c r="D16">
        <v>3</v>
      </c>
      <c r="E16" s="1">
        <v>58.25</v>
      </c>
      <c r="F16" s="1">
        <v>11.25</v>
      </c>
      <c r="H16" s="13">
        <v>1.5381036534785586</v>
      </c>
      <c r="I16" s="12" t="s">
        <v>21</v>
      </c>
      <c r="J16" s="12" t="s">
        <v>27</v>
      </c>
    </row>
    <row r="17" spans="2:11" x14ac:dyDescent="0.25">
      <c r="B17" s="21">
        <v>0.32773109243697518</v>
      </c>
      <c r="D17">
        <v>4</v>
      </c>
      <c r="E17" s="1">
        <v>84.25</v>
      </c>
      <c r="F17" s="1">
        <v>7.25</v>
      </c>
      <c r="H17" s="13">
        <v>0.99999999999999933</v>
      </c>
      <c r="I17" s="12" t="s">
        <v>23</v>
      </c>
      <c r="J17" s="12"/>
      <c r="K17" s="22" t="s">
        <v>35</v>
      </c>
    </row>
    <row r="18" spans="2:11" x14ac:dyDescent="0.25">
      <c r="B18" s="21">
        <v>0.67226890756302482</v>
      </c>
      <c r="D18">
        <v>5</v>
      </c>
      <c r="E18" s="1">
        <v>92.2</v>
      </c>
      <c r="F18" s="1">
        <v>13.2</v>
      </c>
      <c r="H18" s="13">
        <v>0.99999999999999933</v>
      </c>
      <c r="I18" s="12" t="s">
        <v>23</v>
      </c>
      <c r="J18" s="12"/>
      <c r="K18" s="22" t="s">
        <v>35</v>
      </c>
    </row>
    <row r="19" spans="2:11" x14ac:dyDescent="0.25">
      <c r="B19" s="21">
        <v>0</v>
      </c>
      <c r="D19">
        <v>6</v>
      </c>
      <c r="E19" s="1">
        <v>70.333333333333329</v>
      </c>
      <c r="F19" s="1">
        <v>16.2</v>
      </c>
      <c r="H19" s="13">
        <v>1.3109004739336487</v>
      </c>
      <c r="I19" s="12">
        <v>5</v>
      </c>
      <c r="J19" s="25" t="s">
        <v>28</v>
      </c>
    </row>
    <row r="20" spans="2:11" x14ac:dyDescent="0.25">
      <c r="B20" s="21">
        <v>0</v>
      </c>
      <c r="D20">
        <v>7</v>
      </c>
      <c r="E20" s="1">
        <v>87</v>
      </c>
      <c r="F20" s="1">
        <v>11.5</v>
      </c>
      <c r="H20" s="13">
        <v>1.0336617405582924</v>
      </c>
      <c r="I20" s="12" t="s">
        <v>21</v>
      </c>
      <c r="J20" s="12" t="s">
        <v>31</v>
      </c>
    </row>
    <row r="21" spans="2:11" x14ac:dyDescent="0.25">
      <c r="B21" s="21">
        <v>0</v>
      </c>
      <c r="D21">
        <v>8</v>
      </c>
      <c r="E21" s="1">
        <v>78</v>
      </c>
      <c r="F21" s="1">
        <v>14.25</v>
      </c>
      <c r="H21" s="13">
        <v>1.1820512820512823</v>
      </c>
      <c r="I21" s="12">
        <v>5</v>
      </c>
      <c r="J21" s="25" t="s">
        <v>28</v>
      </c>
    </row>
    <row r="22" spans="2:11" x14ac:dyDescent="0.25">
      <c r="B22" s="21">
        <v>0</v>
      </c>
      <c r="D22">
        <v>9</v>
      </c>
      <c r="E22" s="1">
        <v>64.25</v>
      </c>
      <c r="F22" s="1">
        <v>13</v>
      </c>
      <c r="H22" s="13">
        <v>1.4308602818559333</v>
      </c>
      <c r="I22" s="12" t="s">
        <v>21</v>
      </c>
      <c r="J22" s="12" t="s">
        <v>22</v>
      </c>
    </row>
    <row r="23" spans="2:11" x14ac:dyDescent="0.25">
      <c r="B23" s="21">
        <v>0</v>
      </c>
      <c r="D23">
        <v>10</v>
      </c>
      <c r="E23" s="1">
        <v>74.25</v>
      </c>
      <c r="F23" s="1">
        <v>8</v>
      </c>
      <c r="H23" s="13">
        <v>1.1481764422940892</v>
      </c>
      <c r="I23" s="12" t="s">
        <v>21</v>
      </c>
      <c r="J23" s="12" t="s">
        <v>32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A215-FEA5-4EB6-B7B9-1FD2C1D758B6}">
  <dimension ref="A1:P23"/>
  <sheetViews>
    <sheetView zoomScale="95" zoomScaleNormal="95" workbookViewId="0"/>
  </sheetViews>
  <sheetFormatPr defaultColWidth="12.7109375" defaultRowHeight="15" x14ac:dyDescent="0.25"/>
  <cols>
    <col min="1" max="1" width="4.7109375" bestFit="1" customWidth="1"/>
    <col min="2" max="2" width="12.7109375" customWidth="1"/>
    <col min="3" max="3" width="2.7109375" customWidth="1"/>
    <col min="8" max="8" width="4.7109375" customWidth="1"/>
    <col min="9" max="12" width="14.7109375" customWidth="1"/>
  </cols>
  <sheetData>
    <row r="1" spans="1:16" x14ac:dyDescent="0.25">
      <c r="A1" s="8"/>
      <c r="B1" s="30" t="s">
        <v>37</v>
      </c>
      <c r="G1" s="5"/>
      <c r="I1" s="5"/>
      <c r="J1" s="22"/>
      <c r="K1" s="5"/>
      <c r="L1" s="5"/>
      <c r="M1" s="5"/>
      <c r="N1" s="5"/>
    </row>
    <row r="2" spans="1:16" x14ac:dyDescent="0.25">
      <c r="A2" s="8"/>
      <c r="B2" s="5"/>
      <c r="E2" s="8" t="s">
        <v>13</v>
      </c>
      <c r="F2" s="11">
        <v>3</v>
      </c>
      <c r="G2" s="5"/>
      <c r="I2" s="5"/>
      <c r="J2" s="22"/>
      <c r="K2" s="5"/>
      <c r="L2" s="5"/>
      <c r="M2" s="5"/>
      <c r="N2" s="5"/>
    </row>
    <row r="3" spans="1:16" x14ac:dyDescent="0.25">
      <c r="A3" s="8"/>
      <c r="E3" s="8"/>
      <c r="J3" s="22"/>
    </row>
    <row r="4" spans="1:16" x14ac:dyDescent="0.25">
      <c r="A4" s="8"/>
      <c r="B4" s="5"/>
      <c r="E4" s="8"/>
      <c r="F4" s="7" t="s">
        <v>4</v>
      </c>
      <c r="G4" s="10" t="s">
        <v>12</v>
      </c>
      <c r="I4" s="5"/>
      <c r="J4" s="22"/>
      <c r="K4" s="5"/>
      <c r="L4" s="5"/>
      <c r="M4" s="5"/>
      <c r="N4" s="5"/>
    </row>
    <row r="5" spans="1:16" x14ac:dyDescent="0.25">
      <c r="A5" s="8"/>
      <c r="B5" s="5"/>
      <c r="E5" s="8" t="s">
        <v>5</v>
      </c>
      <c r="F5" s="21">
        <v>0.99999999999999989</v>
      </c>
      <c r="G5" s="13">
        <f>F5</f>
        <v>0.99999999999999989</v>
      </c>
      <c r="I5" s="5"/>
      <c r="J5" s="22"/>
      <c r="K5" s="5"/>
      <c r="L5" s="5"/>
      <c r="M5" s="5"/>
      <c r="N5" s="5"/>
    </row>
    <row r="6" spans="1:16" x14ac:dyDescent="0.25">
      <c r="A6" s="8"/>
      <c r="B6" s="5"/>
      <c r="G6" s="5"/>
      <c r="I6" s="5"/>
      <c r="J6" s="22"/>
      <c r="K6" s="5"/>
      <c r="L6" s="5"/>
      <c r="M6" s="5"/>
      <c r="N6" s="5"/>
    </row>
    <row r="7" spans="1:16" x14ac:dyDescent="0.25">
      <c r="A7" s="8"/>
      <c r="B7" s="5" t="s">
        <v>6</v>
      </c>
      <c r="E7" s="7" t="s">
        <v>7</v>
      </c>
      <c r="F7" s="7" t="s">
        <v>17</v>
      </c>
      <c r="G7" s="7" t="s">
        <v>33</v>
      </c>
      <c r="I7" s="5"/>
      <c r="J7" s="22"/>
      <c r="K7" s="5"/>
      <c r="L7" s="5"/>
      <c r="M7" s="5"/>
      <c r="N7" s="5"/>
    </row>
    <row r="8" spans="1:16" s="16" customFormat="1" x14ac:dyDescent="0.25">
      <c r="A8" s="15" t="s">
        <v>15</v>
      </c>
      <c r="B8" s="14">
        <f>SUM(B14:B23)</f>
        <v>1</v>
      </c>
      <c r="D8" s="15" t="s">
        <v>8</v>
      </c>
      <c r="E8" s="17">
        <f>SUMPRODUCT(E$14:E$23, $B$14:$B$23)</f>
        <v>58.25</v>
      </c>
      <c r="F8" s="17">
        <f>SUMPRODUCT(F$14:F$23, $B$14:$B$23)</f>
        <v>11.25</v>
      </c>
      <c r="G8" s="17">
        <f>SUMPRODUCT(G$14:G$23, $B$14:$B$23)</f>
        <v>7</v>
      </c>
      <c r="H8"/>
      <c r="I8" s="18"/>
      <c r="K8" s="18"/>
      <c r="L8" s="18"/>
      <c r="M8" s="18"/>
      <c r="N8" s="18"/>
    </row>
    <row r="9" spans="1:16" x14ac:dyDescent="0.25">
      <c r="A9" s="8"/>
      <c r="B9" s="10" t="s">
        <v>14</v>
      </c>
      <c r="D9" s="8"/>
      <c r="E9" s="9" t="s">
        <v>9</v>
      </c>
      <c r="F9" s="9" t="s">
        <v>10</v>
      </c>
      <c r="G9" s="9" t="s">
        <v>10</v>
      </c>
      <c r="I9" s="5"/>
      <c r="J9" s="22"/>
      <c r="K9" s="5"/>
      <c r="L9" s="5"/>
      <c r="M9" s="5"/>
      <c r="N9" s="5"/>
    </row>
    <row r="10" spans="1:16" s="16" customFormat="1" x14ac:dyDescent="0.25">
      <c r="A10" s="15" t="s">
        <v>16</v>
      </c>
      <c r="B10" s="14">
        <v>1</v>
      </c>
      <c r="D10" s="15" t="s">
        <v>0</v>
      </c>
      <c r="E10" s="19">
        <f ca="1">INDIRECT("E" &amp; ROWS($A$1:$A$13) + $F$2) * $F$5</f>
        <v>58.249999999999993</v>
      </c>
      <c r="F10" s="19">
        <f ca="1">INDIRECT("F" &amp; ROWS($A$1:$A$13) + $F$2)</f>
        <v>11.25</v>
      </c>
      <c r="G10" s="19">
        <f ca="1">INDIRECT("G" &amp; ROWS($A$1:$A$13) + $F$2)</f>
        <v>7</v>
      </c>
      <c r="H10"/>
      <c r="I10" s="18"/>
      <c r="K10" s="18"/>
      <c r="L10" s="18"/>
      <c r="M10" s="18"/>
      <c r="N10" s="18"/>
    </row>
    <row r="11" spans="1:16" x14ac:dyDescent="0.25">
      <c r="A11" s="8"/>
      <c r="B11" s="5"/>
      <c r="G11" s="5"/>
      <c r="I11" s="5"/>
      <c r="J11" s="22"/>
      <c r="K11" s="5"/>
      <c r="L11" s="5"/>
      <c r="M11" s="5"/>
      <c r="N11" s="5"/>
    </row>
    <row r="12" spans="1:16" x14ac:dyDescent="0.25">
      <c r="A12" s="8"/>
      <c r="B12" s="8"/>
      <c r="C12" s="8"/>
      <c r="D12" s="5"/>
      <c r="F12" s="24" t="s">
        <v>24</v>
      </c>
      <c r="G12" s="24"/>
      <c r="I12" s="24" t="s">
        <v>30</v>
      </c>
      <c r="J12" s="23"/>
      <c r="K12" s="23"/>
      <c r="L12" s="22"/>
      <c r="M12" s="5"/>
      <c r="N12" s="5"/>
      <c r="O12" s="5"/>
      <c r="P12" s="5"/>
    </row>
    <row r="13" spans="1:16" s="3" customFormat="1" ht="45" x14ac:dyDescent="0.25">
      <c r="B13" s="6" t="s">
        <v>11</v>
      </c>
      <c r="D13" s="4" t="s">
        <v>0</v>
      </c>
      <c r="E13" s="4" t="s">
        <v>1</v>
      </c>
      <c r="F13" s="4" t="s">
        <v>2</v>
      </c>
      <c r="G13" s="4" t="s">
        <v>3</v>
      </c>
      <c r="H13"/>
      <c r="I13" s="6" t="s">
        <v>29</v>
      </c>
      <c r="J13" s="6" t="s">
        <v>18</v>
      </c>
      <c r="K13" s="6" t="s">
        <v>19</v>
      </c>
      <c r="L13" s="6" t="s">
        <v>20</v>
      </c>
    </row>
    <row r="14" spans="1:16" x14ac:dyDescent="0.25">
      <c r="B14" s="21">
        <v>0</v>
      </c>
      <c r="D14">
        <v>1</v>
      </c>
      <c r="E14" s="1">
        <v>56.333333333333336</v>
      </c>
      <c r="F14" s="1">
        <v>5.25</v>
      </c>
      <c r="G14" s="1">
        <v>8</v>
      </c>
      <c r="I14" s="26">
        <v>0.99999999999999933</v>
      </c>
      <c r="J14" s="27" t="s">
        <v>23</v>
      </c>
      <c r="K14" s="27" t="s">
        <v>23</v>
      </c>
      <c r="L14" s="22" t="s">
        <v>35</v>
      </c>
    </row>
    <row r="15" spans="1:16" x14ac:dyDescent="0.25">
      <c r="B15" s="21">
        <v>0</v>
      </c>
      <c r="D15">
        <v>2</v>
      </c>
      <c r="E15" s="1">
        <v>51.25</v>
      </c>
      <c r="F15" s="1">
        <v>6.5</v>
      </c>
      <c r="G15" s="1">
        <v>12</v>
      </c>
      <c r="I15" s="26">
        <v>1.4396341463414635</v>
      </c>
      <c r="J15" s="27" t="s">
        <v>34</v>
      </c>
      <c r="K15" s="27" t="s">
        <v>26</v>
      </c>
      <c r="L15" s="22"/>
    </row>
    <row r="16" spans="1:16" x14ac:dyDescent="0.25">
      <c r="B16" s="21">
        <v>0.99999999999999978</v>
      </c>
      <c r="D16">
        <v>3</v>
      </c>
      <c r="E16" s="1">
        <v>58.25</v>
      </c>
      <c r="F16" s="1">
        <v>11.25</v>
      </c>
      <c r="G16" s="1">
        <v>7</v>
      </c>
      <c r="I16" s="26">
        <v>0.99999999999999933</v>
      </c>
      <c r="J16" s="27" t="s">
        <v>23</v>
      </c>
      <c r="K16" s="27" t="s">
        <v>23</v>
      </c>
      <c r="L16" s="22" t="s">
        <v>35</v>
      </c>
    </row>
    <row r="17" spans="2:12" x14ac:dyDescent="0.25">
      <c r="B17" s="21">
        <v>0</v>
      </c>
      <c r="D17">
        <v>4</v>
      </c>
      <c r="E17" s="1">
        <v>84.25</v>
      </c>
      <c r="F17" s="1">
        <v>7.25</v>
      </c>
      <c r="G17" s="1">
        <v>13</v>
      </c>
      <c r="I17" s="26">
        <v>0.99999999999999933</v>
      </c>
      <c r="J17" s="27" t="s">
        <v>23</v>
      </c>
      <c r="K17" s="27" t="s">
        <v>23</v>
      </c>
      <c r="L17" s="22" t="s">
        <v>35</v>
      </c>
    </row>
    <row r="18" spans="2:12" x14ac:dyDescent="0.25">
      <c r="B18" s="21">
        <v>0</v>
      </c>
      <c r="D18">
        <v>5</v>
      </c>
      <c r="E18" s="1">
        <v>92.2</v>
      </c>
      <c r="F18" s="1">
        <v>13.2</v>
      </c>
      <c r="G18" s="1">
        <v>12</v>
      </c>
      <c r="I18" s="26">
        <v>0.99999999999999933</v>
      </c>
      <c r="J18" s="27" t="s">
        <v>23</v>
      </c>
      <c r="K18" s="27" t="s">
        <v>23</v>
      </c>
      <c r="L18" s="22" t="s">
        <v>35</v>
      </c>
    </row>
    <row r="19" spans="2:12" x14ac:dyDescent="0.25">
      <c r="B19" s="21">
        <v>0</v>
      </c>
      <c r="D19">
        <v>6</v>
      </c>
      <c r="E19" s="1">
        <v>70.333333333333329</v>
      </c>
      <c r="F19" s="1">
        <v>16.2</v>
      </c>
      <c r="G19" s="1">
        <v>15</v>
      </c>
      <c r="I19" s="26">
        <v>1.3109004739336487</v>
      </c>
      <c r="J19" s="27">
        <v>5</v>
      </c>
      <c r="K19" s="28" t="s">
        <v>36</v>
      </c>
      <c r="L19" s="22"/>
    </row>
    <row r="20" spans="2:12" x14ac:dyDescent="0.25">
      <c r="B20" s="21">
        <v>0</v>
      </c>
      <c r="D20">
        <v>7</v>
      </c>
      <c r="E20" s="1">
        <v>87</v>
      </c>
      <c r="F20" s="1">
        <v>11.5</v>
      </c>
      <c r="G20" s="1">
        <v>13</v>
      </c>
      <c r="I20" s="26">
        <v>1.0336617405582924</v>
      </c>
      <c r="J20" s="27" t="s">
        <v>21</v>
      </c>
      <c r="K20" s="27" t="s">
        <v>31</v>
      </c>
      <c r="L20" s="22"/>
    </row>
    <row r="21" spans="2:12" x14ac:dyDescent="0.25">
      <c r="B21" s="21">
        <v>1.6653345369377348E-16</v>
      </c>
      <c r="D21">
        <v>8</v>
      </c>
      <c r="E21" s="1">
        <v>78</v>
      </c>
      <c r="F21" s="1">
        <v>14.25</v>
      </c>
      <c r="G21" s="1">
        <v>9</v>
      </c>
      <c r="I21" s="26">
        <v>0.99999999999999933</v>
      </c>
      <c r="J21" s="27" t="s">
        <v>23</v>
      </c>
      <c r="K21" s="27" t="s">
        <v>23</v>
      </c>
      <c r="L21" s="22" t="s">
        <v>35</v>
      </c>
    </row>
    <row r="22" spans="2:12" x14ac:dyDescent="0.25">
      <c r="B22" s="21">
        <v>0</v>
      </c>
      <c r="D22">
        <v>9</v>
      </c>
      <c r="E22" s="1">
        <v>64.25</v>
      </c>
      <c r="F22" s="1">
        <v>13</v>
      </c>
      <c r="G22" s="1">
        <v>13</v>
      </c>
      <c r="I22" s="26">
        <v>1.4308602818559333</v>
      </c>
      <c r="J22" s="27" t="s">
        <v>21</v>
      </c>
      <c r="K22" s="27" t="s">
        <v>22</v>
      </c>
      <c r="L22" s="22"/>
    </row>
    <row r="23" spans="2:12" x14ac:dyDescent="0.25">
      <c r="B23" s="21">
        <v>0</v>
      </c>
      <c r="D23">
        <v>10</v>
      </c>
      <c r="E23" s="1">
        <v>74.25</v>
      </c>
      <c r="F23" s="1">
        <v>8</v>
      </c>
      <c r="G23" s="1">
        <v>13</v>
      </c>
      <c r="I23" s="26">
        <v>1.1481764422940892</v>
      </c>
      <c r="J23" s="27" t="s">
        <v>21</v>
      </c>
      <c r="K23" s="27" t="s">
        <v>32</v>
      </c>
      <c r="L23" s="2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Initial_data_a</vt:lpstr>
      <vt:lpstr>Initial_data_b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Rodríguez González</dc:creator>
  <cp:lastModifiedBy>Daniel Carpenter</cp:lastModifiedBy>
  <dcterms:created xsi:type="dcterms:W3CDTF">2021-10-27T01:31:47Z</dcterms:created>
  <dcterms:modified xsi:type="dcterms:W3CDTF">2021-11-17T00:32:25Z</dcterms:modified>
</cp:coreProperties>
</file>