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hickasawnation-my.sharepoint.com/personal/daniel_carpenter_chickasaw_net/Documents/Documents/GitHub/OU-DSA/Systems Optimization/02 - Notes and Assignments/Week 15 - Network and Integer Prog/Examples/Travel - 50 Major US States/"/>
    </mc:Choice>
  </mc:AlternateContent>
  <xr:revisionPtr revIDLastSave="543" documentId="8_{ABC65779-E84C-4D9F-A631-136AB035208C}" xr6:coauthVersionLast="46" xr6:coauthVersionMax="46" xr10:uidLastSave="{B02FF8BA-49F8-47AD-889A-F409BD67528A}"/>
  <bookViews>
    <workbookView xWindow="28680" yWindow="-120" windowWidth="29040" windowHeight="15840" xr2:uid="{44A56B6A-9319-4D59-9DD1-835AAC0A420F}"/>
  </bookViews>
  <sheets>
    <sheet name="Data" sheetId="4" r:id="rId1"/>
    <sheet name="Comb Hours" sheetId="9" state="hidden" r:id="rId2"/>
    <sheet name="Comb USD" sheetId="11"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 i="4" l="1" a="1"/>
  <c r="K15" i="4" s="1"/>
  <c r="K30" i="4" s="1"/>
  <c r="K5" i="4" a="1"/>
  <c r="K5" i="4" s="1"/>
  <c r="K38" i="4"/>
  <c r="K37" i="4"/>
  <c r="K31" i="4"/>
  <c r="K29" i="4"/>
  <c r="K18" i="4"/>
  <c r="K17"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K6" i="4" s="1"/>
  <c r="J23" i="9"/>
  <c r="J24" i="9"/>
  <c r="J25" i="9"/>
  <c r="J26" i="9"/>
  <c r="J27" i="9"/>
  <c r="J28" i="9"/>
  <c r="J29" i="9"/>
  <c r="J16" i="9"/>
  <c r="J17" i="9"/>
  <c r="J18" i="9"/>
  <c r="A18" i="9" s="1"/>
  <c r="J19" i="9"/>
  <c r="J20" i="9"/>
  <c r="J21" i="9"/>
  <c r="A21" i="9" s="1"/>
  <c r="J22" i="9"/>
  <c r="A22" i="9" s="1"/>
  <c r="P28" i="11"/>
  <c r="Q25" i="11"/>
  <c r="K23" i="11"/>
  <c r="A29" i="9"/>
  <c r="B29" i="9"/>
  <c r="D29" i="9" s="1"/>
  <c r="C29" i="9"/>
  <c r="A28" i="9"/>
  <c r="B28" i="9" s="1"/>
  <c r="A27" i="9"/>
  <c r="B27" i="9" s="1"/>
  <c r="A26" i="9"/>
  <c r="B26" i="9" s="1"/>
  <c r="A25" i="9"/>
  <c r="C25" i="9" s="1"/>
  <c r="B25" i="9"/>
  <c r="D25" i="9" s="1"/>
  <c r="A24" i="9"/>
  <c r="B24" i="9"/>
  <c r="D24" i="9" s="1"/>
  <c r="C24" i="9"/>
  <c r="A23" i="9"/>
  <c r="B23" i="9" s="1"/>
  <c r="A20" i="9"/>
  <c r="B20" i="9" s="1"/>
  <c r="A19" i="9"/>
  <c r="B19" i="9" s="1"/>
  <c r="D19" i="9" s="1"/>
  <c r="C19" i="9"/>
  <c r="G23" i="11"/>
  <c r="G17" i="11"/>
  <c r="G18" i="11"/>
  <c r="G19" i="11"/>
  <c r="G20" i="11"/>
  <c r="G22" i="11"/>
  <c r="J8" i="9"/>
  <c r="R23" i="11"/>
  <c r="S23" i="11"/>
  <c r="L23" i="11" s="1"/>
  <c r="T23" i="11"/>
  <c r="M23" i="11" s="1"/>
  <c r="U23" i="11"/>
  <c r="N23" i="11" s="1"/>
  <c r="V23" i="11"/>
  <c r="O23" i="11" s="1"/>
  <c r="W23" i="11"/>
  <c r="P23" i="11" s="1"/>
  <c r="X23" i="11"/>
  <c r="Q23" i="11" s="1"/>
  <c r="R24" i="11"/>
  <c r="K24" i="11" s="1"/>
  <c r="G24" i="11" s="1"/>
  <c r="S24" i="11"/>
  <c r="L24" i="11" s="1"/>
  <c r="T24" i="11"/>
  <c r="M24" i="11" s="1"/>
  <c r="U24" i="11"/>
  <c r="N24" i="11" s="1"/>
  <c r="V24" i="11"/>
  <c r="O24" i="11" s="1"/>
  <c r="W24" i="11"/>
  <c r="P24" i="11" s="1"/>
  <c r="X24" i="11"/>
  <c r="Q24" i="11" s="1"/>
  <c r="R25" i="11"/>
  <c r="K25" i="11" s="1"/>
  <c r="G25" i="11" s="1"/>
  <c r="S25" i="11"/>
  <c r="L25" i="11" s="1"/>
  <c r="T25" i="11"/>
  <c r="M25" i="11" s="1"/>
  <c r="U25" i="11"/>
  <c r="N25" i="11" s="1"/>
  <c r="V25" i="11"/>
  <c r="O25" i="11" s="1"/>
  <c r="W25" i="11"/>
  <c r="P25" i="11" s="1"/>
  <c r="X25" i="11"/>
  <c r="R26" i="11"/>
  <c r="K26" i="11" s="1"/>
  <c r="G26" i="11" s="1"/>
  <c r="S26" i="11"/>
  <c r="L26" i="11" s="1"/>
  <c r="T26" i="11"/>
  <c r="M26" i="11" s="1"/>
  <c r="U26" i="11"/>
  <c r="N26" i="11" s="1"/>
  <c r="V26" i="11"/>
  <c r="O26" i="11" s="1"/>
  <c r="W26" i="11"/>
  <c r="P26" i="11" s="1"/>
  <c r="X26" i="11"/>
  <c r="Q26" i="11" s="1"/>
  <c r="R27" i="11"/>
  <c r="K27" i="11" s="1"/>
  <c r="G27" i="11" s="1"/>
  <c r="S27" i="11"/>
  <c r="L27" i="11" s="1"/>
  <c r="T27" i="11"/>
  <c r="M27" i="11" s="1"/>
  <c r="U27" i="11"/>
  <c r="N27" i="11" s="1"/>
  <c r="V27" i="11"/>
  <c r="O27" i="11" s="1"/>
  <c r="W27" i="11"/>
  <c r="P27" i="11" s="1"/>
  <c r="X27" i="11"/>
  <c r="Q27" i="11" s="1"/>
  <c r="R28" i="11"/>
  <c r="K28" i="11" s="1"/>
  <c r="G28" i="11" s="1"/>
  <c r="S28" i="11"/>
  <c r="L28" i="11" s="1"/>
  <c r="T28" i="11"/>
  <c r="M28" i="11" s="1"/>
  <c r="U28" i="11"/>
  <c r="N28" i="11" s="1"/>
  <c r="V28" i="11"/>
  <c r="O28" i="11" s="1"/>
  <c r="W28" i="11"/>
  <c r="X28" i="11"/>
  <c r="Q28" i="11" s="1"/>
  <c r="R29" i="11"/>
  <c r="K29" i="11" s="1"/>
  <c r="G29" i="11" s="1"/>
  <c r="S29" i="11"/>
  <c r="L29" i="11" s="1"/>
  <c r="T29" i="11"/>
  <c r="M29" i="11" s="1"/>
  <c r="U29" i="11"/>
  <c r="N29" i="11" s="1"/>
  <c r="V29" i="11"/>
  <c r="O29" i="11" s="1"/>
  <c r="W29" i="11"/>
  <c r="P29" i="11" s="1"/>
  <c r="X29" i="11"/>
  <c r="Q29" i="11" s="1"/>
  <c r="K16" i="11"/>
  <c r="R16" i="11" s="1"/>
  <c r="L16" i="11"/>
  <c r="S16" i="11" s="1"/>
  <c r="M16" i="11"/>
  <c r="T16" i="11" s="1"/>
  <c r="N16" i="11"/>
  <c r="U16" i="11" s="1"/>
  <c r="O16" i="11"/>
  <c r="V16" i="11" s="1"/>
  <c r="P16" i="11"/>
  <c r="W16" i="11" s="1"/>
  <c r="Q16" i="11"/>
  <c r="X16" i="11" s="1"/>
  <c r="K17" i="11"/>
  <c r="R17" i="11" s="1"/>
  <c r="L17" i="11"/>
  <c r="S17" i="11" s="1"/>
  <c r="M17" i="11"/>
  <c r="T17" i="11" s="1"/>
  <c r="N17" i="11"/>
  <c r="U17" i="11" s="1"/>
  <c r="O17" i="11"/>
  <c r="V17" i="11" s="1"/>
  <c r="P17" i="11"/>
  <c r="W17" i="11" s="1"/>
  <c r="Q17" i="11"/>
  <c r="X17" i="11" s="1"/>
  <c r="K18" i="11"/>
  <c r="R18" i="11" s="1"/>
  <c r="L18" i="11"/>
  <c r="S18" i="11" s="1"/>
  <c r="M18" i="11"/>
  <c r="T18" i="11" s="1"/>
  <c r="N18" i="11"/>
  <c r="U18" i="11" s="1"/>
  <c r="O18" i="11"/>
  <c r="V18" i="11" s="1"/>
  <c r="P18" i="11"/>
  <c r="W18" i="11" s="1"/>
  <c r="Q18" i="11"/>
  <c r="X18" i="11" s="1"/>
  <c r="K19" i="11"/>
  <c r="R19" i="11" s="1"/>
  <c r="L19" i="11"/>
  <c r="S19" i="11" s="1"/>
  <c r="M19" i="11"/>
  <c r="T19" i="11" s="1"/>
  <c r="N19" i="11"/>
  <c r="U19" i="11" s="1"/>
  <c r="O19" i="11"/>
  <c r="V19" i="11" s="1"/>
  <c r="P19" i="11"/>
  <c r="W19" i="11" s="1"/>
  <c r="Q19" i="11"/>
  <c r="X19" i="11" s="1"/>
  <c r="K20" i="11"/>
  <c r="R20" i="11" s="1"/>
  <c r="L20" i="11"/>
  <c r="S20" i="11" s="1"/>
  <c r="M20" i="11"/>
  <c r="T20" i="11" s="1"/>
  <c r="N20" i="11"/>
  <c r="U20" i="11" s="1"/>
  <c r="O20" i="11"/>
  <c r="V20" i="11" s="1"/>
  <c r="P20" i="11"/>
  <c r="W20" i="11" s="1"/>
  <c r="Q20" i="11"/>
  <c r="X20" i="11" s="1"/>
  <c r="K21" i="11"/>
  <c r="R21" i="11" s="1"/>
  <c r="L21" i="11"/>
  <c r="S21" i="11" s="1"/>
  <c r="M21" i="11"/>
  <c r="T21" i="11" s="1"/>
  <c r="N21" i="11"/>
  <c r="U21" i="11" s="1"/>
  <c r="O21" i="11"/>
  <c r="V21" i="11" s="1"/>
  <c r="P21" i="11"/>
  <c r="W21" i="11" s="1"/>
  <c r="Q21" i="11"/>
  <c r="X21" i="11" s="1"/>
  <c r="K22" i="11"/>
  <c r="R22" i="11" s="1"/>
  <c r="L22" i="11"/>
  <c r="S22" i="11" s="1"/>
  <c r="M22" i="11"/>
  <c r="T22" i="11" s="1"/>
  <c r="N22" i="11"/>
  <c r="U22" i="11" s="1"/>
  <c r="O22" i="11"/>
  <c r="V22" i="11" s="1"/>
  <c r="P22" i="11"/>
  <c r="W22" i="11" s="1"/>
  <c r="Q22" i="11"/>
  <c r="X22" i="11" s="1"/>
  <c r="B17" i="11"/>
  <c r="B18" i="11"/>
  <c r="B19" i="11"/>
  <c r="B20" i="11"/>
  <c r="B21" i="11"/>
  <c r="B22" i="11"/>
  <c r="B23" i="11"/>
  <c r="B24" i="11"/>
  <c r="B25" i="11"/>
  <c r="B26" i="11"/>
  <c r="B27" i="11"/>
  <c r="B28" i="11"/>
  <c r="B29" i="11"/>
  <c r="C17" i="11"/>
  <c r="C18" i="11"/>
  <c r="C19" i="11"/>
  <c r="C20" i="11"/>
  <c r="C21" i="11"/>
  <c r="C22" i="11"/>
  <c r="C23" i="11"/>
  <c r="C24" i="11"/>
  <c r="C25" i="11"/>
  <c r="C26" i="11"/>
  <c r="C27" i="11"/>
  <c r="C28" i="11"/>
  <c r="C29" i="11"/>
  <c r="D29" i="11"/>
  <c r="A29" i="11"/>
  <c r="D28" i="11"/>
  <c r="A28" i="11"/>
  <c r="D27" i="11"/>
  <c r="A27" i="11"/>
  <c r="D26" i="11"/>
  <c r="A26" i="11"/>
  <c r="D25" i="11"/>
  <c r="A25" i="11"/>
  <c r="D24" i="11"/>
  <c r="A24" i="11"/>
  <c r="D23" i="11"/>
  <c r="A23" i="11"/>
  <c r="D22" i="11"/>
  <c r="A22" i="11"/>
  <c r="D21" i="11"/>
  <c r="A21" i="11"/>
  <c r="D20" i="11"/>
  <c r="A20" i="11"/>
  <c r="D19" i="11"/>
  <c r="A19" i="11"/>
  <c r="D18" i="11"/>
  <c r="A18" i="11"/>
  <c r="D17" i="11"/>
  <c r="A17" i="11"/>
  <c r="D16" i="11"/>
  <c r="A16" i="11"/>
  <c r="R15" i="11" a="1"/>
  <c r="R15" i="11"/>
  <c r="S15" i="11"/>
  <c r="T15" i="11"/>
  <c r="U15" i="11"/>
  <c r="V15" i="11"/>
  <c r="W15" i="11"/>
  <c r="X15" i="11"/>
  <c r="K15" i="11" a="1"/>
  <c r="K15" i="11"/>
  <c r="L15" i="11"/>
  <c r="M15" i="11"/>
  <c r="N15" i="11"/>
  <c r="O15" i="11"/>
  <c r="P15" i="11"/>
  <c r="Q15" i="11"/>
  <c r="D15" i="11"/>
  <c r="K13" i="11"/>
  <c r="K6" i="11"/>
  <c r="I6" i="11"/>
  <c r="K5" i="11" a="1"/>
  <c r="K5" i="11"/>
  <c r="I5" i="11"/>
  <c r="R23" i="9"/>
  <c r="K23" i="9" s="1"/>
  <c r="G23" i="9" s="1"/>
  <c r="S23" i="9"/>
  <c r="L23" i="9" s="1"/>
  <c r="T23" i="9"/>
  <c r="M23" i="9" s="1"/>
  <c r="U23" i="9"/>
  <c r="N23" i="9" s="1"/>
  <c r="V23" i="9"/>
  <c r="O23" i="9" s="1"/>
  <c r="W23" i="9"/>
  <c r="P23" i="9" s="1"/>
  <c r="X23" i="9"/>
  <c r="Q23" i="9" s="1"/>
  <c r="R24" i="9"/>
  <c r="K24" i="9" s="1"/>
  <c r="G24" i="9" s="1"/>
  <c r="S24" i="9"/>
  <c r="L24" i="9" s="1"/>
  <c r="T24" i="9"/>
  <c r="M24" i="9" s="1"/>
  <c r="U24" i="9"/>
  <c r="N24" i="9" s="1"/>
  <c r="V24" i="9"/>
  <c r="O24" i="9" s="1"/>
  <c r="W24" i="9"/>
  <c r="P24" i="9" s="1"/>
  <c r="X24" i="9"/>
  <c r="Q24" i="9" s="1"/>
  <c r="R25" i="9"/>
  <c r="K25" i="9" s="1"/>
  <c r="G25" i="9" s="1"/>
  <c r="S25" i="9"/>
  <c r="L25" i="9" s="1"/>
  <c r="T25" i="9"/>
  <c r="M25" i="9" s="1"/>
  <c r="U25" i="9"/>
  <c r="N25" i="9" s="1"/>
  <c r="V25" i="9"/>
  <c r="O25" i="9" s="1"/>
  <c r="W25" i="9"/>
  <c r="P25" i="9" s="1"/>
  <c r="X25" i="9"/>
  <c r="Q25" i="9" s="1"/>
  <c r="R26" i="9"/>
  <c r="K26" i="9" s="1"/>
  <c r="G26" i="9" s="1"/>
  <c r="S26" i="9"/>
  <c r="L26" i="9" s="1"/>
  <c r="T26" i="9"/>
  <c r="M26" i="9" s="1"/>
  <c r="U26" i="9"/>
  <c r="N26" i="9" s="1"/>
  <c r="V26" i="9"/>
  <c r="O26" i="9" s="1"/>
  <c r="W26" i="9"/>
  <c r="P26" i="9" s="1"/>
  <c r="X26" i="9"/>
  <c r="Q26" i="9" s="1"/>
  <c r="R27" i="9"/>
  <c r="K27" i="9" s="1"/>
  <c r="G27" i="9" s="1"/>
  <c r="S27" i="9"/>
  <c r="L27" i="9" s="1"/>
  <c r="T27" i="9"/>
  <c r="M27" i="9" s="1"/>
  <c r="U27" i="9"/>
  <c r="N27" i="9" s="1"/>
  <c r="V27" i="9"/>
  <c r="O27" i="9" s="1"/>
  <c r="W27" i="9"/>
  <c r="P27" i="9" s="1"/>
  <c r="X27" i="9"/>
  <c r="Q27" i="9" s="1"/>
  <c r="R28" i="9"/>
  <c r="K28" i="9" s="1"/>
  <c r="G28" i="9" s="1"/>
  <c r="S28" i="9"/>
  <c r="L28" i="9" s="1"/>
  <c r="T28" i="9"/>
  <c r="M28" i="9" s="1"/>
  <c r="U28" i="9"/>
  <c r="N28" i="9" s="1"/>
  <c r="V28" i="9"/>
  <c r="O28" i="9" s="1"/>
  <c r="W28" i="9"/>
  <c r="P28" i="9" s="1"/>
  <c r="X28" i="9"/>
  <c r="Q28" i="9" s="1"/>
  <c r="R29" i="9"/>
  <c r="K29" i="9" s="1"/>
  <c r="G29" i="9" s="1"/>
  <c r="S29" i="9"/>
  <c r="L29" i="9" s="1"/>
  <c r="T29" i="9"/>
  <c r="M29" i="9" s="1"/>
  <c r="U29" i="9"/>
  <c r="N29" i="9" s="1"/>
  <c r="V29" i="9"/>
  <c r="O29" i="9" s="1"/>
  <c r="W29" i="9"/>
  <c r="P29" i="9" s="1"/>
  <c r="X29" i="9"/>
  <c r="Q29" i="9" s="1"/>
  <c r="R15" i="9" a="1"/>
  <c r="W15" i="9" s="1"/>
  <c r="R15" i="9"/>
  <c r="S15" i="9"/>
  <c r="K13" i="9"/>
  <c r="K13" i="4"/>
  <c r="D15" i="4" l="1"/>
  <c r="K24" i="4"/>
  <c r="K44" i="4"/>
  <c r="K55" i="4"/>
  <c r="K25" i="4"/>
  <c r="K45" i="4"/>
  <c r="K57" i="4"/>
  <c r="K32" i="4"/>
  <c r="K19" i="4"/>
  <c r="K39" i="4"/>
  <c r="K26" i="4"/>
  <c r="K59" i="4"/>
  <c r="K33" i="4"/>
  <c r="K20" i="4"/>
  <c r="K40" i="4"/>
  <c r="K47" i="4"/>
  <c r="K27" i="4"/>
  <c r="K61" i="4"/>
  <c r="K34" i="4"/>
  <c r="K21" i="4"/>
  <c r="K41" i="4"/>
  <c r="K49" i="4"/>
  <c r="K28" i="4"/>
  <c r="K63" i="4"/>
  <c r="K35" i="4"/>
  <c r="K22" i="4"/>
  <c r="K42" i="4"/>
  <c r="K51" i="4"/>
  <c r="K5" i="9" a="1"/>
  <c r="K5" i="9" s="1"/>
  <c r="I5" i="9" s="1"/>
  <c r="K16" i="4"/>
  <c r="K36" i="4"/>
  <c r="K15" i="9" a="1"/>
  <c r="K23" i="4"/>
  <c r="K43" i="4"/>
  <c r="K53" i="4"/>
  <c r="AX15" i="4"/>
  <c r="AD15" i="4"/>
  <c r="AD47" i="4" s="1"/>
  <c r="K18" i="9"/>
  <c r="R18" i="9" s="1"/>
  <c r="K65" i="4"/>
  <c r="K64" i="4"/>
  <c r="K62" i="4"/>
  <c r="K60" i="4"/>
  <c r="K58" i="4"/>
  <c r="K56" i="4"/>
  <c r="K54" i="4"/>
  <c r="K52" i="4"/>
  <c r="K50" i="4"/>
  <c r="K48" i="4"/>
  <c r="K46" i="4"/>
  <c r="AW15" i="4"/>
  <c r="AC15" i="4"/>
  <c r="AV15" i="4"/>
  <c r="AB15" i="4"/>
  <c r="AU15" i="4"/>
  <c r="AA15" i="4"/>
  <c r="AT15" i="4"/>
  <c r="Z15" i="4"/>
  <c r="AS15" i="4"/>
  <c r="Y15" i="4"/>
  <c r="AR15" i="4"/>
  <c r="X15" i="4"/>
  <c r="AQ15" i="4"/>
  <c r="W15" i="4"/>
  <c r="AP15" i="4"/>
  <c r="V15" i="4"/>
  <c r="AO15" i="4"/>
  <c r="U15" i="4"/>
  <c r="BH15" i="4"/>
  <c r="AN15" i="4"/>
  <c r="T15" i="4"/>
  <c r="BG15" i="4"/>
  <c r="AM15" i="4"/>
  <c r="S15" i="4"/>
  <c r="BF15" i="4"/>
  <c r="AL15" i="4"/>
  <c r="R15" i="4"/>
  <c r="BE15" i="4"/>
  <c r="AK15" i="4"/>
  <c r="Q15" i="4"/>
  <c r="BD15" i="4"/>
  <c r="AJ15" i="4"/>
  <c r="P15" i="4"/>
  <c r="BC15" i="4"/>
  <c r="AI15" i="4"/>
  <c r="O15" i="4"/>
  <c r="BB15" i="4"/>
  <c r="AH15" i="4"/>
  <c r="N15" i="4"/>
  <c r="BA15" i="4"/>
  <c r="AG15" i="4"/>
  <c r="M15" i="4"/>
  <c r="AZ15" i="4"/>
  <c r="AF15" i="4"/>
  <c r="L15" i="4"/>
  <c r="AX47" i="4"/>
  <c r="AD49" i="4"/>
  <c r="AX49" i="4"/>
  <c r="AX51" i="4"/>
  <c r="AD53" i="4"/>
  <c r="AX53" i="4"/>
  <c r="AX55" i="4"/>
  <c r="AD57" i="4"/>
  <c r="AX57" i="4"/>
  <c r="AD59" i="4"/>
  <c r="AX59" i="4"/>
  <c r="AD61" i="4"/>
  <c r="AX61" i="4"/>
  <c r="AX63" i="4"/>
  <c r="AY15" i="4"/>
  <c r="AE15" i="4"/>
  <c r="B18" i="9"/>
  <c r="C18" i="9"/>
  <c r="K15" i="9"/>
  <c r="L15" i="9"/>
  <c r="M15" i="9"/>
  <c r="N15" i="9"/>
  <c r="O15" i="9"/>
  <c r="P15" i="9"/>
  <c r="Q15" i="9"/>
  <c r="B22" i="9"/>
  <c r="C22" i="9"/>
  <c r="B21" i="9"/>
  <c r="D21" i="9" s="1"/>
  <c r="C21" i="9"/>
  <c r="A16" i="9"/>
  <c r="K22" i="9"/>
  <c r="I5" i="4"/>
  <c r="K16" i="9"/>
  <c r="A17" i="9"/>
  <c r="K20" i="9"/>
  <c r="C20" i="9"/>
  <c r="D20" i="9" s="1"/>
  <c r="I6" i="4"/>
  <c r="V15" i="9"/>
  <c r="U15" i="9"/>
  <c r="T15" i="9"/>
  <c r="C26" i="9"/>
  <c r="D26" i="9" s="1"/>
  <c r="C27" i="9"/>
  <c r="D27" i="9" s="1"/>
  <c r="G21" i="11"/>
  <c r="C23" i="9"/>
  <c r="D23" i="9" s="1"/>
  <c r="C28" i="9"/>
  <c r="D28" i="9" s="1"/>
  <c r="G16" i="11"/>
  <c r="K7" i="11" s="1"/>
  <c r="I7" i="11" s="1"/>
  <c r="I8" i="9" s="1"/>
  <c r="X15" i="9"/>
  <c r="AD51" i="4" l="1"/>
  <c r="AX65" i="4"/>
  <c r="AX54" i="4"/>
  <c r="AX43" i="4"/>
  <c r="AX23" i="4"/>
  <c r="AX36" i="4"/>
  <c r="AX16" i="4"/>
  <c r="AX29" i="4"/>
  <c r="AX35" i="4"/>
  <c r="AX52" i="4"/>
  <c r="AX42" i="4"/>
  <c r="AX22" i="4"/>
  <c r="AX64" i="4"/>
  <c r="AX28" i="4"/>
  <c r="AX17" i="4"/>
  <c r="AX50" i="4"/>
  <c r="AX41" i="4"/>
  <c r="AX21" i="4"/>
  <c r="AX34" i="4"/>
  <c r="AX62" i="4"/>
  <c r="AX27" i="4"/>
  <c r="AX37" i="4"/>
  <c r="AX48" i="4"/>
  <c r="AX40" i="4"/>
  <c r="AX20" i="4"/>
  <c r="AX33" i="4"/>
  <c r="AX60" i="4"/>
  <c r="AX26" i="4"/>
  <c r="AX46" i="4"/>
  <c r="AX39" i="4"/>
  <c r="AX19" i="4"/>
  <c r="AX32" i="4"/>
  <c r="AX24" i="4"/>
  <c r="AX58" i="4"/>
  <c r="AX45" i="4"/>
  <c r="AX25" i="4"/>
  <c r="AX38" i="4"/>
  <c r="AX18" i="4"/>
  <c r="AX56" i="4"/>
  <c r="AX31" i="4"/>
  <c r="AX44" i="4"/>
  <c r="AX30" i="4"/>
  <c r="D18" i="9"/>
  <c r="AD65" i="4"/>
  <c r="AD30" i="4"/>
  <c r="AD54" i="4"/>
  <c r="AD43" i="4"/>
  <c r="AD23" i="4"/>
  <c r="AD22" i="4"/>
  <c r="AD36" i="4"/>
  <c r="AD16" i="4"/>
  <c r="AD29" i="4"/>
  <c r="AD52" i="4"/>
  <c r="AD42" i="4"/>
  <c r="AD35" i="4"/>
  <c r="AD64" i="4"/>
  <c r="AD28" i="4"/>
  <c r="AD50" i="4"/>
  <c r="AD41" i="4"/>
  <c r="AD21" i="4"/>
  <c r="AD56" i="4"/>
  <c r="AD34" i="4"/>
  <c r="AD62" i="4"/>
  <c r="AD27" i="4"/>
  <c r="AD44" i="4"/>
  <c r="AD48" i="4"/>
  <c r="AD40" i="4"/>
  <c r="AD20" i="4"/>
  <c r="AD24" i="4"/>
  <c r="AD33" i="4"/>
  <c r="AD60" i="4"/>
  <c r="AD26" i="4"/>
  <c r="AD31" i="4"/>
  <c r="AD46" i="4"/>
  <c r="AD39" i="4"/>
  <c r="AD19" i="4"/>
  <c r="AD32" i="4"/>
  <c r="AD58" i="4"/>
  <c r="AD45" i="4"/>
  <c r="AD25" i="4"/>
  <c r="AD38" i="4"/>
  <c r="AD18" i="4"/>
  <c r="AD37" i="4"/>
  <c r="AD17" i="4"/>
  <c r="AD63" i="4"/>
  <c r="D22" i="9"/>
  <c r="AD55" i="4"/>
  <c r="AK64" i="4"/>
  <c r="AK62" i="4"/>
  <c r="AK60" i="4"/>
  <c r="AK58" i="4"/>
  <c r="AK56" i="4"/>
  <c r="AK54" i="4"/>
  <c r="AK52" i="4"/>
  <c r="AK50" i="4"/>
  <c r="AK48" i="4"/>
  <c r="AK46" i="4"/>
  <c r="AK65" i="4"/>
  <c r="AK63" i="4"/>
  <c r="AK61" i="4"/>
  <c r="AK59" i="4"/>
  <c r="AK57" i="4"/>
  <c r="AK55" i="4"/>
  <c r="AK53" i="4"/>
  <c r="AK51" i="4"/>
  <c r="AK44" i="4"/>
  <c r="AK40" i="4"/>
  <c r="AK39" i="4"/>
  <c r="AK41" i="4"/>
  <c r="AK36" i="4"/>
  <c r="AK49" i="4"/>
  <c r="AK42" i="4"/>
  <c r="AK35" i="4"/>
  <c r="AK32" i="4"/>
  <c r="AK24" i="4"/>
  <c r="AK45" i="4"/>
  <c r="AK29" i="4"/>
  <c r="AK26" i="4"/>
  <c r="AK34" i="4"/>
  <c r="AK47" i="4"/>
  <c r="AK38" i="4"/>
  <c r="AK18" i="4"/>
  <c r="AK16" i="4"/>
  <c r="AK43" i="4"/>
  <c r="AK23" i="4"/>
  <c r="AK37" i="4"/>
  <c r="AK28" i="4"/>
  <c r="AK25" i="4"/>
  <c r="AK21" i="4"/>
  <c r="AK19" i="4"/>
  <c r="AK27" i="4"/>
  <c r="AK17" i="4"/>
  <c r="AK31" i="4"/>
  <c r="AK22" i="4"/>
  <c r="AK33" i="4"/>
  <c r="AK20" i="4"/>
  <c r="AK30" i="4"/>
  <c r="AS65" i="4"/>
  <c r="AS63" i="4"/>
  <c r="AS61" i="4"/>
  <c r="AS59" i="4"/>
  <c r="AS57" i="4"/>
  <c r="AS55" i="4"/>
  <c r="AS53" i="4"/>
  <c r="AS51" i="4"/>
  <c r="AS49" i="4"/>
  <c r="AS47" i="4"/>
  <c r="AS45" i="4"/>
  <c r="AS43" i="4"/>
  <c r="AS41" i="4"/>
  <c r="AS62" i="4"/>
  <c r="AS64" i="4"/>
  <c r="AS60" i="4"/>
  <c r="AS58" i="4"/>
  <c r="AS50" i="4"/>
  <c r="AS46" i="4"/>
  <c r="AS33" i="4"/>
  <c r="AS31" i="4"/>
  <c r="AS29" i="4"/>
  <c r="AS27" i="4"/>
  <c r="AS25" i="4"/>
  <c r="AS23" i="4"/>
  <c r="AS21" i="4"/>
  <c r="AS38" i="4"/>
  <c r="AS56" i="4"/>
  <c r="AS48" i="4"/>
  <c r="AS35" i="4"/>
  <c r="AS42" i="4"/>
  <c r="AS52" i="4"/>
  <c r="AS18" i="4"/>
  <c r="AS16" i="4"/>
  <c r="AS39" i="4"/>
  <c r="AS44" i="4"/>
  <c r="AS40" i="4"/>
  <c r="AS28" i="4"/>
  <c r="AS37" i="4"/>
  <c r="AS36" i="4"/>
  <c r="AS54" i="4"/>
  <c r="AS17" i="4"/>
  <c r="AS19" i="4"/>
  <c r="AS22" i="4"/>
  <c r="AS24" i="4"/>
  <c r="AS32" i="4"/>
  <c r="AS20" i="4"/>
  <c r="AS34" i="4"/>
  <c r="AS30" i="4"/>
  <c r="AS26" i="4"/>
  <c r="BE64" i="4"/>
  <c r="BE62" i="4"/>
  <c r="BE60" i="4"/>
  <c r="BE58" i="4"/>
  <c r="BE56" i="4"/>
  <c r="BE54" i="4"/>
  <c r="BE52" i="4"/>
  <c r="BE50" i="4"/>
  <c r="BE48" i="4"/>
  <c r="BE46" i="4"/>
  <c r="BE65" i="4"/>
  <c r="BE63" i="4"/>
  <c r="BE61" i="4"/>
  <c r="BE59" i="4"/>
  <c r="BE57" i="4"/>
  <c r="BE55" i="4"/>
  <c r="BE53" i="4"/>
  <c r="BE51" i="4"/>
  <c r="BE44" i="4"/>
  <c r="BE34" i="4"/>
  <c r="BE33" i="4"/>
  <c r="BE25" i="4"/>
  <c r="BE40" i="4"/>
  <c r="BE37" i="4"/>
  <c r="BE36" i="4"/>
  <c r="BE43" i="4"/>
  <c r="BE41" i="4"/>
  <c r="BE32" i="4"/>
  <c r="BE24" i="4"/>
  <c r="BE35" i="4"/>
  <c r="BE47" i="4"/>
  <c r="BE29" i="4"/>
  <c r="BE21" i="4"/>
  <c r="BE26" i="4"/>
  <c r="BE42" i="4"/>
  <c r="BE31" i="4"/>
  <c r="BE23" i="4"/>
  <c r="BE18" i="4"/>
  <c r="BE16" i="4"/>
  <c r="BE39" i="4"/>
  <c r="BE49" i="4"/>
  <c r="BE45" i="4"/>
  <c r="BE38" i="4"/>
  <c r="BE27" i="4"/>
  <c r="BE22" i="4"/>
  <c r="BE20" i="4"/>
  <c r="BE17" i="4"/>
  <c r="BE30" i="4"/>
  <c r="BE28" i="4"/>
  <c r="BE19" i="4"/>
  <c r="Z65" i="4"/>
  <c r="Z63" i="4"/>
  <c r="Z61" i="4"/>
  <c r="Z59" i="4"/>
  <c r="Z57" i="4"/>
  <c r="Z55" i="4"/>
  <c r="Z53" i="4"/>
  <c r="Z51" i="4"/>
  <c r="Z49" i="4"/>
  <c r="Z47" i="4"/>
  <c r="Z56" i="4"/>
  <c r="Z54" i="4"/>
  <c r="Z64" i="4"/>
  <c r="Z62" i="4"/>
  <c r="Z60" i="4"/>
  <c r="Z52" i="4"/>
  <c r="Z45" i="4"/>
  <c r="Z29" i="4"/>
  <c r="Z21" i="4"/>
  <c r="Z34" i="4"/>
  <c r="Z43" i="4"/>
  <c r="Z48" i="4"/>
  <c r="Z41" i="4"/>
  <c r="Z37" i="4"/>
  <c r="Z28" i="4"/>
  <c r="Z20" i="4"/>
  <c r="Z33" i="4"/>
  <c r="Z25" i="4"/>
  <c r="Z36" i="4"/>
  <c r="Z30" i="4"/>
  <c r="Z22" i="4"/>
  <c r="Z50" i="4"/>
  <c r="Z46" i="4"/>
  <c r="Z27" i="4"/>
  <c r="Z44" i="4"/>
  <c r="Z58" i="4"/>
  <c r="Z35" i="4"/>
  <c r="Z31" i="4"/>
  <c r="Z24" i="4"/>
  <c r="Z26" i="4"/>
  <c r="Z16" i="4"/>
  <c r="Z42" i="4"/>
  <c r="Z40" i="4"/>
  <c r="Z17" i="4"/>
  <c r="Z23" i="4"/>
  <c r="Z18" i="4"/>
  <c r="Z38" i="4"/>
  <c r="Z19" i="4"/>
  <c r="Z39" i="4"/>
  <c r="Z32" i="4"/>
  <c r="AL64" i="4"/>
  <c r="AL62" i="4"/>
  <c r="AL60" i="4"/>
  <c r="AL58" i="4"/>
  <c r="AL56" i="4"/>
  <c r="AL54" i="4"/>
  <c r="AL52" i="4"/>
  <c r="AL50" i="4"/>
  <c r="AL48" i="4"/>
  <c r="AL46" i="4"/>
  <c r="AL44" i="4"/>
  <c r="AL45" i="4"/>
  <c r="AL63" i="4"/>
  <c r="AL61" i="4"/>
  <c r="AL65" i="4"/>
  <c r="AL47" i="4"/>
  <c r="AL59" i="4"/>
  <c r="AL39" i="4"/>
  <c r="AL57" i="4"/>
  <c r="AL42" i="4"/>
  <c r="AL36" i="4"/>
  <c r="AL30" i="4"/>
  <c r="AL55" i="4"/>
  <c r="AL29" i="4"/>
  <c r="AL21" i="4"/>
  <c r="AL53" i="4"/>
  <c r="AL34" i="4"/>
  <c r="AL31" i="4"/>
  <c r="AL23" i="4"/>
  <c r="AL40" i="4"/>
  <c r="AL51" i="4"/>
  <c r="AL43" i="4"/>
  <c r="AL41" i="4"/>
  <c r="AL37" i="4"/>
  <c r="AL28" i="4"/>
  <c r="AL18" i="4"/>
  <c r="AL16" i="4"/>
  <c r="AL25" i="4"/>
  <c r="AL19" i="4"/>
  <c r="AL22" i="4"/>
  <c r="AL38" i="4"/>
  <c r="AL27" i="4"/>
  <c r="AL49" i="4"/>
  <c r="AL33" i="4"/>
  <c r="AL32" i="4"/>
  <c r="AL24" i="4"/>
  <c r="AL20" i="4"/>
  <c r="AL26" i="4"/>
  <c r="AL17" i="4"/>
  <c r="AL35" i="4"/>
  <c r="AA65" i="4"/>
  <c r="AA63" i="4"/>
  <c r="AA61" i="4"/>
  <c r="AA59" i="4"/>
  <c r="AA57" i="4"/>
  <c r="AA55" i="4"/>
  <c r="AA53" i="4"/>
  <c r="AA51" i="4"/>
  <c r="AA49" i="4"/>
  <c r="AA47" i="4"/>
  <c r="AA64" i="4"/>
  <c r="AA62" i="4"/>
  <c r="AA60" i="4"/>
  <c r="AA58" i="4"/>
  <c r="AA56" i="4"/>
  <c r="AA54" i="4"/>
  <c r="AA52" i="4"/>
  <c r="AA43" i="4"/>
  <c r="AA45" i="4"/>
  <c r="AA41" i="4"/>
  <c r="AA26" i="4"/>
  <c r="AA34" i="4"/>
  <c r="AA40" i="4"/>
  <c r="AA39" i="4"/>
  <c r="AA48" i="4"/>
  <c r="AA38" i="4"/>
  <c r="AA25" i="4"/>
  <c r="AA33" i="4"/>
  <c r="AA30" i="4"/>
  <c r="AA36" i="4"/>
  <c r="AA42" i="4"/>
  <c r="AA19" i="4"/>
  <c r="AA17" i="4"/>
  <c r="AA32" i="4"/>
  <c r="AA35" i="4"/>
  <c r="AA44" i="4"/>
  <c r="AA46" i="4"/>
  <c r="AA31" i="4"/>
  <c r="AA22" i="4"/>
  <c r="AA16" i="4"/>
  <c r="AA20" i="4"/>
  <c r="AA29" i="4"/>
  <c r="AA18" i="4"/>
  <c r="AA37" i="4"/>
  <c r="AA23" i="4"/>
  <c r="AA50" i="4"/>
  <c r="AA28" i="4"/>
  <c r="AA21" i="4"/>
  <c r="AA27" i="4"/>
  <c r="AA24" i="4"/>
  <c r="BA64" i="4"/>
  <c r="BA62" i="4"/>
  <c r="BA60" i="4"/>
  <c r="BA58" i="4"/>
  <c r="BA56" i="4"/>
  <c r="BA54" i="4"/>
  <c r="BA52" i="4"/>
  <c r="BA50" i="4"/>
  <c r="BA48" i="4"/>
  <c r="BA46" i="4"/>
  <c r="BA44" i="4"/>
  <c r="BA65" i="4"/>
  <c r="BA47" i="4"/>
  <c r="BA59" i="4"/>
  <c r="BA43" i="4"/>
  <c r="BA42" i="4"/>
  <c r="BA57" i="4"/>
  <c r="BA49" i="4"/>
  <c r="BA45" i="4"/>
  <c r="BA40" i="4"/>
  <c r="BA37" i="4"/>
  <c r="BA55" i="4"/>
  <c r="BA39" i="4"/>
  <c r="BA28" i="4"/>
  <c r="BA38" i="4"/>
  <c r="BA33" i="4"/>
  <c r="BA36" i="4"/>
  <c r="BA63" i="4"/>
  <c r="BA53" i="4"/>
  <c r="BA27" i="4"/>
  <c r="BA41" i="4"/>
  <c r="BA32" i="4"/>
  <c r="BA51" i="4"/>
  <c r="BA35" i="4"/>
  <c r="BA61" i="4"/>
  <c r="BA16" i="4"/>
  <c r="BA22" i="4"/>
  <c r="BA24" i="4"/>
  <c r="BA31" i="4"/>
  <c r="BA20" i="4"/>
  <c r="BA26" i="4"/>
  <c r="BA17" i="4"/>
  <c r="BA29" i="4"/>
  <c r="BA34" i="4"/>
  <c r="BA18" i="4"/>
  <c r="BA30" i="4"/>
  <c r="BA23" i="4"/>
  <c r="BA21" i="4"/>
  <c r="BA19" i="4"/>
  <c r="BA25" i="4"/>
  <c r="R64" i="4"/>
  <c r="R62" i="4"/>
  <c r="R60" i="4"/>
  <c r="R58" i="4"/>
  <c r="R56" i="4"/>
  <c r="R54" i="4"/>
  <c r="R52" i="4"/>
  <c r="R50" i="4"/>
  <c r="R48" i="4"/>
  <c r="R46" i="4"/>
  <c r="R44" i="4"/>
  <c r="R57" i="4"/>
  <c r="R55" i="4"/>
  <c r="R49" i="4"/>
  <c r="R63" i="4"/>
  <c r="R61" i="4"/>
  <c r="R53" i="4"/>
  <c r="R65" i="4"/>
  <c r="R30" i="4"/>
  <c r="R22" i="4"/>
  <c r="R51" i="4"/>
  <c r="R47" i="4"/>
  <c r="R35" i="4"/>
  <c r="R43" i="4"/>
  <c r="R29" i="4"/>
  <c r="R21" i="4"/>
  <c r="R39" i="4"/>
  <c r="R40" i="4"/>
  <c r="R34" i="4"/>
  <c r="R26" i="4"/>
  <c r="R38" i="4"/>
  <c r="R59" i="4"/>
  <c r="R31" i="4"/>
  <c r="R23" i="4"/>
  <c r="R41" i="4"/>
  <c r="R28" i="4"/>
  <c r="R20" i="4"/>
  <c r="R45" i="4"/>
  <c r="R42" i="4"/>
  <c r="R27" i="4"/>
  <c r="R32" i="4"/>
  <c r="R19" i="4"/>
  <c r="R37" i="4"/>
  <c r="R17" i="4"/>
  <c r="R36" i="4"/>
  <c r="R24" i="4"/>
  <c r="R16" i="4"/>
  <c r="R25" i="4"/>
  <c r="R18" i="4"/>
  <c r="R33" i="4"/>
  <c r="AT65" i="4"/>
  <c r="AT63" i="4"/>
  <c r="AT61" i="4"/>
  <c r="AT59" i="4"/>
  <c r="AT57" i="4"/>
  <c r="AT55" i="4"/>
  <c r="AT53" i="4"/>
  <c r="AT51" i="4"/>
  <c r="AT49" i="4"/>
  <c r="AT47" i="4"/>
  <c r="AT64" i="4"/>
  <c r="AT60" i="4"/>
  <c r="AT52" i="4"/>
  <c r="AT58" i="4"/>
  <c r="AT38" i="4"/>
  <c r="AT56" i="4"/>
  <c r="AT43" i="4"/>
  <c r="AT62" i="4"/>
  <c r="AT42" i="4"/>
  <c r="AT29" i="4"/>
  <c r="AT34" i="4"/>
  <c r="AT39" i="4"/>
  <c r="AT50" i="4"/>
  <c r="AT46" i="4"/>
  <c r="AT44" i="4"/>
  <c r="AT40" i="4"/>
  <c r="AT28" i="4"/>
  <c r="AT20" i="4"/>
  <c r="AT37" i="4"/>
  <c r="AT33" i="4"/>
  <c r="AT30" i="4"/>
  <c r="AT22" i="4"/>
  <c r="AT54" i="4"/>
  <c r="AT48" i="4"/>
  <c r="AT25" i="4"/>
  <c r="AT19" i="4"/>
  <c r="AT45" i="4"/>
  <c r="AT26" i="4"/>
  <c r="AT27" i="4"/>
  <c r="AT16" i="4"/>
  <c r="AT24" i="4"/>
  <c r="AT17" i="4"/>
  <c r="AT31" i="4"/>
  <c r="AT32" i="4"/>
  <c r="AT21" i="4"/>
  <c r="AT41" i="4"/>
  <c r="AT23" i="4"/>
  <c r="AT35" i="4"/>
  <c r="AT36" i="4"/>
  <c r="AT18" i="4"/>
  <c r="AE65" i="4"/>
  <c r="AE64" i="4"/>
  <c r="AE62" i="4"/>
  <c r="AE60" i="4"/>
  <c r="AE58" i="4"/>
  <c r="AE56" i="4"/>
  <c r="AE54" i="4"/>
  <c r="AE52" i="4"/>
  <c r="AE50" i="4"/>
  <c r="AE48" i="4"/>
  <c r="AE46" i="4"/>
  <c r="AE63" i="4"/>
  <c r="AE40" i="4"/>
  <c r="AE59" i="4"/>
  <c r="AE38" i="4"/>
  <c r="AE31" i="4"/>
  <c r="AE23" i="4"/>
  <c r="AE43" i="4"/>
  <c r="AE37" i="4"/>
  <c r="AE36" i="4"/>
  <c r="AE30" i="4"/>
  <c r="AE22" i="4"/>
  <c r="AE49" i="4"/>
  <c r="AE57" i="4"/>
  <c r="AE55" i="4"/>
  <c r="AE42" i="4"/>
  <c r="AE27" i="4"/>
  <c r="AE45" i="4"/>
  <c r="AE32" i="4"/>
  <c r="AE24" i="4"/>
  <c r="AE35" i="4"/>
  <c r="AE53" i="4"/>
  <c r="AE44" i="4"/>
  <c r="AE29" i="4"/>
  <c r="AE21" i="4"/>
  <c r="AE47" i="4"/>
  <c r="AE61" i="4"/>
  <c r="AE51" i="4"/>
  <c r="AE20" i="4"/>
  <c r="AE28" i="4"/>
  <c r="AE17" i="4"/>
  <c r="AE19" i="4"/>
  <c r="AE18" i="4"/>
  <c r="AE41" i="4"/>
  <c r="AE25" i="4"/>
  <c r="AE26" i="4"/>
  <c r="AE39" i="4"/>
  <c r="AE16" i="4"/>
  <c r="AE34" i="4"/>
  <c r="AE33" i="4"/>
  <c r="L64" i="4"/>
  <c r="L62" i="4"/>
  <c r="L60" i="4"/>
  <c r="L58" i="4"/>
  <c r="L56" i="4"/>
  <c r="L54" i="4"/>
  <c r="L52" i="4"/>
  <c r="L50" i="4"/>
  <c r="L48" i="4"/>
  <c r="L46" i="4"/>
  <c r="L44" i="4"/>
  <c r="L42" i="4"/>
  <c r="L40" i="4"/>
  <c r="L38" i="4"/>
  <c r="L36" i="4"/>
  <c r="L59" i="4"/>
  <c r="L57" i="4"/>
  <c r="L37" i="4"/>
  <c r="L55" i="4"/>
  <c r="L63" i="4"/>
  <c r="L65" i="4"/>
  <c r="L43" i="4"/>
  <c r="L28" i="4"/>
  <c r="L20" i="4"/>
  <c r="L18" i="4"/>
  <c r="L16" i="4"/>
  <c r="L61" i="4"/>
  <c r="L45" i="4"/>
  <c r="L51" i="4"/>
  <c r="L47" i="4"/>
  <c r="L27" i="4"/>
  <c r="L35" i="4"/>
  <c r="L32" i="4"/>
  <c r="L24" i="4"/>
  <c r="L19" i="4"/>
  <c r="L17" i="4"/>
  <c r="L49" i="4"/>
  <c r="L39" i="4"/>
  <c r="L29" i="4"/>
  <c r="L21" i="4"/>
  <c r="L34" i="4"/>
  <c r="L26" i="4"/>
  <c r="L53" i="4"/>
  <c r="L33" i="4"/>
  <c r="L22" i="4"/>
  <c r="L31" i="4"/>
  <c r="L30" i="4"/>
  <c r="L23" i="4"/>
  <c r="L25" i="4"/>
  <c r="L41" i="4"/>
  <c r="BF64" i="4"/>
  <c r="BF62" i="4"/>
  <c r="BF60" i="4"/>
  <c r="BF58" i="4"/>
  <c r="BF56" i="4"/>
  <c r="BF54" i="4"/>
  <c r="BF52" i="4"/>
  <c r="BF50" i="4"/>
  <c r="BF48" i="4"/>
  <c r="BF46" i="4"/>
  <c r="BF44" i="4"/>
  <c r="BF43" i="4"/>
  <c r="BF49" i="4"/>
  <c r="BF45" i="4"/>
  <c r="BF39" i="4"/>
  <c r="BF63" i="4"/>
  <c r="BF61" i="4"/>
  <c r="BF65" i="4"/>
  <c r="BF40" i="4"/>
  <c r="BF37" i="4"/>
  <c r="BF57" i="4"/>
  <c r="BF55" i="4"/>
  <c r="BF53" i="4"/>
  <c r="BF32" i="4"/>
  <c r="BF24" i="4"/>
  <c r="BF35" i="4"/>
  <c r="BF59" i="4"/>
  <c r="BF47" i="4"/>
  <c r="BF29" i="4"/>
  <c r="BF51" i="4"/>
  <c r="BF26" i="4"/>
  <c r="BF38" i="4"/>
  <c r="BF22" i="4"/>
  <c r="BF20" i="4"/>
  <c r="BF17" i="4"/>
  <c r="BF34" i="4"/>
  <c r="BF27" i="4"/>
  <c r="BF31" i="4"/>
  <c r="BF36" i="4"/>
  <c r="BF30" i="4"/>
  <c r="BF18" i="4"/>
  <c r="BF33" i="4"/>
  <c r="BF21" i="4"/>
  <c r="BF41" i="4"/>
  <c r="BF23" i="4"/>
  <c r="BF28" i="4"/>
  <c r="BF25" i="4"/>
  <c r="BF19" i="4"/>
  <c r="BF42" i="4"/>
  <c r="BF16" i="4"/>
  <c r="AU65" i="4"/>
  <c r="AU63" i="4"/>
  <c r="AU61" i="4"/>
  <c r="AU59" i="4"/>
  <c r="AU57" i="4"/>
  <c r="AU55" i="4"/>
  <c r="AU53" i="4"/>
  <c r="AU51" i="4"/>
  <c r="AU49" i="4"/>
  <c r="AU47" i="4"/>
  <c r="AU64" i="4"/>
  <c r="AU62" i="4"/>
  <c r="AU60" i="4"/>
  <c r="AU58" i="4"/>
  <c r="AU56" i="4"/>
  <c r="AU54" i="4"/>
  <c r="AU52" i="4"/>
  <c r="AU43" i="4"/>
  <c r="AU42" i="4"/>
  <c r="AU29" i="4"/>
  <c r="AU21" i="4"/>
  <c r="AU45" i="4"/>
  <c r="AU50" i="4"/>
  <c r="AU46" i="4"/>
  <c r="AU44" i="4"/>
  <c r="AU40" i="4"/>
  <c r="AU38" i="4"/>
  <c r="AU28" i="4"/>
  <c r="AU20" i="4"/>
  <c r="AU37" i="4"/>
  <c r="AU33" i="4"/>
  <c r="AU25" i="4"/>
  <c r="AU30" i="4"/>
  <c r="AU22" i="4"/>
  <c r="AU41" i="4"/>
  <c r="AU36" i="4"/>
  <c r="AU27" i="4"/>
  <c r="AU19" i="4"/>
  <c r="AU17" i="4"/>
  <c r="AU48" i="4"/>
  <c r="AU39" i="4"/>
  <c r="AU16" i="4"/>
  <c r="AU24" i="4"/>
  <c r="AU32" i="4"/>
  <c r="AU34" i="4"/>
  <c r="AU31" i="4"/>
  <c r="AU26" i="4"/>
  <c r="AU35" i="4"/>
  <c r="AU18" i="4"/>
  <c r="AU23" i="4"/>
  <c r="AY65" i="4"/>
  <c r="AY64" i="4"/>
  <c r="AY62" i="4"/>
  <c r="AY60" i="4"/>
  <c r="AY58" i="4"/>
  <c r="AY56" i="4"/>
  <c r="AY54" i="4"/>
  <c r="AY52" i="4"/>
  <c r="AY50" i="4"/>
  <c r="AY48" i="4"/>
  <c r="AY46" i="4"/>
  <c r="AY59" i="4"/>
  <c r="AY57" i="4"/>
  <c r="AY41" i="4"/>
  <c r="AY55" i="4"/>
  <c r="AY63" i="4"/>
  <c r="AY61" i="4"/>
  <c r="AY53" i="4"/>
  <c r="AY23" i="4"/>
  <c r="AY31" i="4"/>
  <c r="AY49" i="4"/>
  <c r="AY45" i="4"/>
  <c r="AY39" i="4"/>
  <c r="AY30" i="4"/>
  <c r="AY22" i="4"/>
  <c r="AY36" i="4"/>
  <c r="AY27" i="4"/>
  <c r="AY43" i="4"/>
  <c r="AY47" i="4"/>
  <c r="AY32" i="4"/>
  <c r="AY24" i="4"/>
  <c r="AY51" i="4"/>
  <c r="AY35" i="4"/>
  <c r="AY29" i="4"/>
  <c r="AY42" i="4"/>
  <c r="AY17" i="4"/>
  <c r="AY38" i="4"/>
  <c r="AY16" i="4"/>
  <c r="AY20" i="4"/>
  <c r="AY44" i="4"/>
  <c r="AY33" i="4"/>
  <c r="AY26" i="4"/>
  <c r="AY34" i="4"/>
  <c r="AY18" i="4"/>
  <c r="AY25" i="4"/>
  <c r="AY21" i="4"/>
  <c r="AY19" i="4"/>
  <c r="AY40" i="4"/>
  <c r="AY28" i="4"/>
  <c r="AY37" i="4"/>
  <c r="AF64" i="4"/>
  <c r="AF62" i="4"/>
  <c r="AF60" i="4"/>
  <c r="AF58" i="4"/>
  <c r="AF56" i="4"/>
  <c r="AF54" i="4"/>
  <c r="AF52" i="4"/>
  <c r="AF50" i="4"/>
  <c r="AF48" i="4"/>
  <c r="AF46" i="4"/>
  <c r="AF44" i="4"/>
  <c r="AF42" i="4"/>
  <c r="AF40" i="4"/>
  <c r="AF38" i="4"/>
  <c r="AF36" i="4"/>
  <c r="AF34" i="4"/>
  <c r="AF63" i="4"/>
  <c r="AF61" i="4"/>
  <c r="AF65" i="4"/>
  <c r="AF37" i="4"/>
  <c r="AF59" i="4"/>
  <c r="AF43" i="4"/>
  <c r="AF18" i="4"/>
  <c r="AF16" i="4"/>
  <c r="AF28" i="4"/>
  <c r="AF41" i="4"/>
  <c r="AF33" i="4"/>
  <c r="AF49" i="4"/>
  <c r="AF57" i="4"/>
  <c r="AF55" i="4"/>
  <c r="AF27" i="4"/>
  <c r="AF19" i="4"/>
  <c r="AF17" i="4"/>
  <c r="AF45" i="4"/>
  <c r="AF32" i="4"/>
  <c r="AF35" i="4"/>
  <c r="AF47" i="4"/>
  <c r="AF39" i="4"/>
  <c r="AF51" i="4"/>
  <c r="AF30" i="4"/>
  <c r="AF29" i="4"/>
  <c r="AF53" i="4"/>
  <c r="AF23" i="4"/>
  <c r="AF21" i="4"/>
  <c r="AF25" i="4"/>
  <c r="AF24" i="4"/>
  <c r="AF31" i="4"/>
  <c r="AF20" i="4"/>
  <c r="AF22" i="4"/>
  <c r="AF26" i="4"/>
  <c r="S64" i="4"/>
  <c r="S62" i="4"/>
  <c r="S60" i="4"/>
  <c r="S58" i="4"/>
  <c r="S56" i="4"/>
  <c r="S54" i="4"/>
  <c r="S52" i="4"/>
  <c r="S50" i="4"/>
  <c r="S48" i="4"/>
  <c r="S46" i="4"/>
  <c r="S44" i="4"/>
  <c r="S42" i="4"/>
  <c r="S57" i="4"/>
  <c r="S55" i="4"/>
  <c r="S49" i="4"/>
  <c r="S63" i="4"/>
  <c r="S61" i="4"/>
  <c r="S53" i="4"/>
  <c r="S65" i="4"/>
  <c r="S51" i="4"/>
  <c r="S47" i="4"/>
  <c r="S27" i="4"/>
  <c r="S39" i="4"/>
  <c r="S40" i="4"/>
  <c r="S34" i="4"/>
  <c r="S38" i="4"/>
  <c r="S31" i="4"/>
  <c r="S59" i="4"/>
  <c r="S41" i="4"/>
  <c r="S37" i="4"/>
  <c r="S18" i="4"/>
  <c r="S16" i="4"/>
  <c r="S33" i="4"/>
  <c r="S45" i="4"/>
  <c r="S32" i="4"/>
  <c r="S19" i="4"/>
  <c r="S24" i="4"/>
  <c r="S35" i="4"/>
  <c r="S26" i="4"/>
  <c r="S22" i="4"/>
  <c r="S30" i="4"/>
  <c r="S20" i="4"/>
  <c r="S36" i="4"/>
  <c r="S17" i="4"/>
  <c r="S29" i="4"/>
  <c r="S28" i="4"/>
  <c r="S25" i="4"/>
  <c r="S23" i="4"/>
  <c r="S43" i="4"/>
  <c r="S21" i="4"/>
  <c r="AB65" i="4"/>
  <c r="AB63" i="4"/>
  <c r="AB61" i="4"/>
  <c r="AB59" i="4"/>
  <c r="AB57" i="4"/>
  <c r="AB55" i="4"/>
  <c r="AB53" i="4"/>
  <c r="AB51" i="4"/>
  <c r="AB49" i="4"/>
  <c r="AB47" i="4"/>
  <c r="AB45" i="4"/>
  <c r="AB43" i="4"/>
  <c r="AB64" i="4"/>
  <c r="AB62" i="4"/>
  <c r="AB48" i="4"/>
  <c r="AB44" i="4"/>
  <c r="AB60" i="4"/>
  <c r="AB52" i="4"/>
  <c r="AB41" i="4"/>
  <c r="AB35" i="4"/>
  <c r="AB58" i="4"/>
  <c r="AB56" i="4"/>
  <c r="AB34" i="4"/>
  <c r="AB26" i="4"/>
  <c r="AB40" i="4"/>
  <c r="AB39" i="4"/>
  <c r="AB54" i="4"/>
  <c r="AB33" i="4"/>
  <c r="AB25" i="4"/>
  <c r="AB36" i="4"/>
  <c r="AB30" i="4"/>
  <c r="AB22" i="4"/>
  <c r="AB42" i="4"/>
  <c r="AB50" i="4"/>
  <c r="AB46" i="4"/>
  <c r="AB27" i="4"/>
  <c r="AB32" i="4"/>
  <c r="AB24" i="4"/>
  <c r="AB16" i="4"/>
  <c r="AB21" i="4"/>
  <c r="AB20" i="4"/>
  <c r="AB17" i="4"/>
  <c r="AB29" i="4"/>
  <c r="AB18" i="4"/>
  <c r="AB37" i="4"/>
  <c r="AB23" i="4"/>
  <c r="AB28" i="4"/>
  <c r="AB38" i="4"/>
  <c r="AB19" i="4"/>
  <c r="AB31" i="4"/>
  <c r="M64" i="4"/>
  <c r="M62" i="4"/>
  <c r="M60" i="4"/>
  <c r="M58" i="4"/>
  <c r="M56" i="4"/>
  <c r="M54" i="4"/>
  <c r="M52" i="4"/>
  <c r="M50" i="4"/>
  <c r="M48" i="4"/>
  <c r="M46" i="4"/>
  <c r="M44" i="4"/>
  <c r="M59" i="4"/>
  <c r="M51" i="4"/>
  <c r="M47" i="4"/>
  <c r="M45" i="4"/>
  <c r="M57" i="4"/>
  <c r="M55" i="4"/>
  <c r="M49" i="4"/>
  <c r="M63" i="4"/>
  <c r="M65" i="4"/>
  <c r="M61" i="4"/>
  <c r="M42" i="4"/>
  <c r="M33" i="4"/>
  <c r="M36" i="4"/>
  <c r="M27" i="4"/>
  <c r="M35" i="4"/>
  <c r="M32" i="4"/>
  <c r="M43" i="4"/>
  <c r="M39" i="4"/>
  <c r="M29" i="4"/>
  <c r="M21" i="4"/>
  <c r="M21" i="9" s="1"/>
  <c r="T21" i="9" s="1"/>
  <c r="M40" i="4"/>
  <c r="M38" i="4"/>
  <c r="M41" i="4"/>
  <c r="M53" i="4"/>
  <c r="M18" i="4"/>
  <c r="M18" i="9" s="1"/>
  <c r="T18" i="9" s="1"/>
  <c r="M34" i="4"/>
  <c r="M31" i="4"/>
  <c r="M24" i="4"/>
  <c r="M19" i="4"/>
  <c r="M19" i="9" s="1"/>
  <c r="T19" i="9" s="1"/>
  <c r="M16" i="4"/>
  <c r="M16" i="9" s="1"/>
  <c r="T16" i="9" s="1"/>
  <c r="M20" i="4"/>
  <c r="M20" i="9" s="1"/>
  <c r="T20" i="9" s="1"/>
  <c r="M30" i="4"/>
  <c r="M26" i="4"/>
  <c r="M22" i="4"/>
  <c r="M22" i="9" s="1"/>
  <c r="T22" i="9" s="1"/>
  <c r="M37" i="4"/>
  <c r="M28" i="4"/>
  <c r="M17" i="4"/>
  <c r="M17" i="9" s="1"/>
  <c r="T17" i="9" s="1"/>
  <c r="M23" i="4"/>
  <c r="M25" i="4"/>
  <c r="BG64" i="4"/>
  <c r="BG62" i="4"/>
  <c r="BG60" i="4"/>
  <c r="BG58" i="4"/>
  <c r="BG56" i="4"/>
  <c r="BG54" i="4"/>
  <c r="BG52" i="4"/>
  <c r="BG50" i="4"/>
  <c r="BG48" i="4"/>
  <c r="BG46" i="4"/>
  <c r="BG44" i="4"/>
  <c r="BG42" i="4"/>
  <c r="BG40" i="4"/>
  <c r="BG43" i="4"/>
  <c r="BG49" i="4"/>
  <c r="BG45" i="4"/>
  <c r="BG39" i="4"/>
  <c r="BG63" i="4"/>
  <c r="BG61" i="4"/>
  <c r="BG65" i="4"/>
  <c r="BG30" i="4"/>
  <c r="BG36" i="4"/>
  <c r="BG57" i="4"/>
  <c r="BG55" i="4"/>
  <c r="BG53" i="4"/>
  <c r="BG35" i="4"/>
  <c r="BG21" i="4"/>
  <c r="BG59" i="4"/>
  <c r="BG47" i="4"/>
  <c r="BG29" i="4"/>
  <c r="BG51" i="4"/>
  <c r="BG34" i="4"/>
  <c r="BG31" i="4"/>
  <c r="BG23" i="4"/>
  <c r="BG18" i="4"/>
  <c r="BG16" i="4"/>
  <c r="BG38" i="4"/>
  <c r="BG24" i="4"/>
  <c r="BG20" i="4"/>
  <c r="BG17" i="4"/>
  <c r="BG28" i="4"/>
  <c r="BG33" i="4"/>
  <c r="BG32" i="4"/>
  <c r="BG26" i="4"/>
  <c r="BG41" i="4"/>
  <c r="BG22" i="4"/>
  <c r="BG25" i="4"/>
  <c r="BG19" i="4"/>
  <c r="BG27" i="4"/>
  <c r="BG37" i="4"/>
  <c r="AC65" i="4"/>
  <c r="AC63" i="4"/>
  <c r="AC61" i="4"/>
  <c r="AC59" i="4"/>
  <c r="AC57" i="4"/>
  <c r="AC55" i="4"/>
  <c r="AC53" i="4"/>
  <c r="AC51" i="4"/>
  <c r="AC49" i="4"/>
  <c r="AC47" i="4"/>
  <c r="AC45" i="4"/>
  <c r="AC43" i="4"/>
  <c r="AC41" i="4"/>
  <c r="AC64" i="4"/>
  <c r="AC62" i="4"/>
  <c r="AC48" i="4"/>
  <c r="AC44" i="4"/>
  <c r="AC42" i="4"/>
  <c r="AC58" i="4"/>
  <c r="AC40" i="4"/>
  <c r="AC39" i="4"/>
  <c r="AC54" i="4"/>
  <c r="AC38" i="4"/>
  <c r="AC37" i="4"/>
  <c r="AC60" i="4"/>
  <c r="AC52" i="4"/>
  <c r="AC33" i="4"/>
  <c r="AC25" i="4"/>
  <c r="AC36" i="4"/>
  <c r="AC30" i="4"/>
  <c r="AC50" i="4"/>
  <c r="AC46" i="4"/>
  <c r="AC27" i="4"/>
  <c r="AC19" i="4"/>
  <c r="AC17" i="4"/>
  <c r="AC35" i="4"/>
  <c r="AC56" i="4"/>
  <c r="AC26" i="4"/>
  <c r="AC20" i="4"/>
  <c r="AC22" i="4"/>
  <c r="AC29" i="4"/>
  <c r="AC23" i="4"/>
  <c r="AC28" i="4"/>
  <c r="AC21" i="4"/>
  <c r="AC18" i="4"/>
  <c r="AC16" i="4"/>
  <c r="AC24" i="4"/>
  <c r="AC32" i="4"/>
  <c r="AC34" i="4"/>
  <c r="AC31" i="4"/>
  <c r="AG64" i="4"/>
  <c r="AG62" i="4"/>
  <c r="AG60" i="4"/>
  <c r="AG58" i="4"/>
  <c r="AG56" i="4"/>
  <c r="AG54" i="4"/>
  <c r="AG52" i="4"/>
  <c r="AG50" i="4"/>
  <c r="AG48" i="4"/>
  <c r="AG46" i="4"/>
  <c r="AG44" i="4"/>
  <c r="AG55" i="4"/>
  <c r="AG49" i="4"/>
  <c r="AG43" i="4"/>
  <c r="AG63" i="4"/>
  <c r="AG61" i="4"/>
  <c r="AG53" i="4"/>
  <c r="AG45" i="4"/>
  <c r="AG41" i="4"/>
  <c r="AG37" i="4"/>
  <c r="AG59" i="4"/>
  <c r="AG51" i="4"/>
  <c r="AG47" i="4"/>
  <c r="AG28" i="4"/>
  <c r="AG20" i="4"/>
  <c r="AG65" i="4"/>
  <c r="AG57" i="4"/>
  <c r="AG27" i="4"/>
  <c r="AG42" i="4"/>
  <c r="AG32" i="4"/>
  <c r="AG24" i="4"/>
  <c r="AG35" i="4"/>
  <c r="AG29" i="4"/>
  <c r="AG21" i="4"/>
  <c r="AG26" i="4"/>
  <c r="AG39" i="4"/>
  <c r="AG34" i="4"/>
  <c r="AG30" i="4"/>
  <c r="AG17" i="4"/>
  <c r="AG40" i="4"/>
  <c r="AG36" i="4"/>
  <c r="AG23" i="4"/>
  <c r="AG18" i="4"/>
  <c r="AG25" i="4"/>
  <c r="AG19" i="4"/>
  <c r="AG38" i="4"/>
  <c r="AG33" i="4"/>
  <c r="AG31" i="4"/>
  <c r="AG16" i="4"/>
  <c r="AG22" i="4"/>
  <c r="T64" i="4"/>
  <c r="T62" i="4"/>
  <c r="T60" i="4"/>
  <c r="T58" i="4"/>
  <c r="T56" i="4"/>
  <c r="T54" i="4"/>
  <c r="T52" i="4"/>
  <c r="T50" i="4"/>
  <c r="T48" i="4"/>
  <c r="T46" i="4"/>
  <c r="T61" i="4"/>
  <c r="T53" i="4"/>
  <c r="T65" i="4"/>
  <c r="T36" i="4"/>
  <c r="T43" i="4"/>
  <c r="T59" i="4"/>
  <c r="T51" i="4"/>
  <c r="T57" i="4"/>
  <c r="T27" i="4"/>
  <c r="T44" i="4"/>
  <c r="T35" i="4"/>
  <c r="T39" i="4"/>
  <c r="T40" i="4"/>
  <c r="T34" i="4"/>
  <c r="T26" i="4"/>
  <c r="T38" i="4"/>
  <c r="T63" i="4"/>
  <c r="T49" i="4"/>
  <c r="T31" i="4"/>
  <c r="T23" i="4"/>
  <c r="T55" i="4"/>
  <c r="T41" i="4"/>
  <c r="T37" i="4"/>
  <c r="T28" i="4"/>
  <c r="T20" i="4"/>
  <c r="T33" i="4"/>
  <c r="T25" i="4"/>
  <c r="T45" i="4"/>
  <c r="T47" i="4"/>
  <c r="T19" i="4"/>
  <c r="T22" i="4"/>
  <c r="T24" i="4"/>
  <c r="T42" i="4"/>
  <c r="T30" i="4"/>
  <c r="T16" i="4"/>
  <c r="T17" i="4"/>
  <c r="T29" i="4"/>
  <c r="T18" i="4"/>
  <c r="T21" i="4"/>
  <c r="T32" i="4"/>
  <c r="AW65" i="4"/>
  <c r="AW63" i="4"/>
  <c r="AW61" i="4"/>
  <c r="AW59" i="4"/>
  <c r="AW57" i="4"/>
  <c r="AW55" i="4"/>
  <c r="AW53" i="4"/>
  <c r="AW51" i="4"/>
  <c r="AW49" i="4"/>
  <c r="AW47" i="4"/>
  <c r="AW45" i="4"/>
  <c r="AW43" i="4"/>
  <c r="AW41" i="4"/>
  <c r="AW58" i="4"/>
  <c r="AW50" i="4"/>
  <c r="AW46" i="4"/>
  <c r="AW56" i="4"/>
  <c r="AW44" i="4"/>
  <c r="AW35" i="4"/>
  <c r="AW54" i="4"/>
  <c r="AW64" i="4"/>
  <c r="AW60" i="4"/>
  <c r="AW52" i="4"/>
  <c r="AW26" i="4"/>
  <c r="AW34" i="4"/>
  <c r="AW39" i="4"/>
  <c r="AW37" i="4"/>
  <c r="AW33" i="4"/>
  <c r="AW25" i="4"/>
  <c r="AW30" i="4"/>
  <c r="AW22" i="4"/>
  <c r="AW36" i="4"/>
  <c r="AW62" i="4"/>
  <c r="AW27" i="4"/>
  <c r="AW19" i="4"/>
  <c r="AW17" i="4"/>
  <c r="AW32" i="4"/>
  <c r="AW24" i="4"/>
  <c r="AW48" i="4"/>
  <c r="AW42" i="4"/>
  <c r="AW38" i="4"/>
  <c r="AW16" i="4"/>
  <c r="AW31" i="4"/>
  <c r="AW20" i="4"/>
  <c r="AW29" i="4"/>
  <c r="AW21" i="4"/>
  <c r="AW23" i="4"/>
  <c r="AW18" i="4"/>
  <c r="AW28" i="4"/>
  <c r="AW40" i="4"/>
  <c r="N64" i="4"/>
  <c r="N62" i="4"/>
  <c r="N60" i="4"/>
  <c r="N58" i="4"/>
  <c r="N56" i="4"/>
  <c r="N54" i="4"/>
  <c r="N52" i="4"/>
  <c r="N50" i="4"/>
  <c r="N48" i="4"/>
  <c r="N46" i="4"/>
  <c r="N65" i="4"/>
  <c r="N63" i="4"/>
  <c r="N51" i="4"/>
  <c r="N47" i="4"/>
  <c r="N45" i="4"/>
  <c r="N40" i="4"/>
  <c r="N55" i="4"/>
  <c r="N49" i="4"/>
  <c r="N61" i="4"/>
  <c r="N53" i="4"/>
  <c r="N59" i="4"/>
  <c r="N42" i="4"/>
  <c r="N25" i="4"/>
  <c r="N33" i="4"/>
  <c r="N35" i="4"/>
  <c r="N32" i="4"/>
  <c r="N24" i="4"/>
  <c r="N19" i="4"/>
  <c r="N19" i="9" s="1"/>
  <c r="U19" i="9" s="1"/>
  <c r="N17" i="4"/>
  <c r="N17" i="9" s="1"/>
  <c r="U17" i="9" s="1"/>
  <c r="N29" i="4"/>
  <c r="N43" i="4"/>
  <c r="N39" i="4"/>
  <c r="N57" i="4"/>
  <c r="N34" i="4"/>
  <c r="N26" i="4"/>
  <c r="N38" i="4"/>
  <c r="N31" i="4"/>
  <c r="N41" i="4"/>
  <c r="N18" i="4"/>
  <c r="N18" i="9" s="1"/>
  <c r="U18" i="9" s="1"/>
  <c r="N27" i="4"/>
  <c r="N21" i="4"/>
  <c r="N21" i="9" s="1"/>
  <c r="U21" i="9" s="1"/>
  <c r="N36" i="4"/>
  <c r="N30" i="4"/>
  <c r="N22" i="4"/>
  <c r="N22" i="9" s="1"/>
  <c r="U22" i="9" s="1"/>
  <c r="N37" i="4"/>
  <c r="N20" i="4"/>
  <c r="N20" i="9" s="1"/>
  <c r="U20" i="9" s="1"/>
  <c r="N16" i="4"/>
  <c r="N16" i="9" s="1"/>
  <c r="U16" i="9" s="1"/>
  <c r="N44" i="4"/>
  <c r="N28" i="4"/>
  <c r="N23" i="4"/>
  <c r="BH64" i="4"/>
  <c r="BH62" i="4"/>
  <c r="BH60" i="4"/>
  <c r="BH58" i="4"/>
  <c r="BH56" i="4"/>
  <c r="BH54" i="4"/>
  <c r="BH52" i="4"/>
  <c r="BH50" i="4"/>
  <c r="BH48" i="4"/>
  <c r="BH46" i="4"/>
  <c r="BH57" i="4"/>
  <c r="BH42" i="4"/>
  <c r="BH55" i="4"/>
  <c r="BH40" i="4"/>
  <c r="BH53" i="4"/>
  <c r="BH63" i="4"/>
  <c r="BH61" i="4"/>
  <c r="BH65" i="4"/>
  <c r="BH43" i="4"/>
  <c r="BH30" i="4"/>
  <c r="BH22" i="4"/>
  <c r="BH36" i="4"/>
  <c r="BH44" i="4"/>
  <c r="BH41" i="4"/>
  <c r="BH59" i="4"/>
  <c r="BH47" i="4"/>
  <c r="BH29" i="4"/>
  <c r="BH21" i="4"/>
  <c r="BH51" i="4"/>
  <c r="BH26" i="4"/>
  <c r="BH34" i="4"/>
  <c r="BH31" i="4"/>
  <c r="BH23" i="4"/>
  <c r="BH39" i="4"/>
  <c r="BH38" i="4"/>
  <c r="BH28" i="4"/>
  <c r="BH20" i="4"/>
  <c r="BH49" i="4"/>
  <c r="BH45" i="4"/>
  <c r="BH24" i="4"/>
  <c r="BH17" i="4"/>
  <c r="BH19" i="4"/>
  <c r="BH33" i="4"/>
  <c r="BH32" i="4"/>
  <c r="BH18" i="4"/>
  <c r="BH35" i="4"/>
  <c r="BH25" i="4"/>
  <c r="BH37" i="4"/>
  <c r="BH27" i="4"/>
  <c r="BH16" i="4"/>
  <c r="AH64" i="4"/>
  <c r="AH62" i="4"/>
  <c r="AH60" i="4"/>
  <c r="AH58" i="4"/>
  <c r="AH56" i="4"/>
  <c r="AH54" i="4"/>
  <c r="AH52" i="4"/>
  <c r="AH50" i="4"/>
  <c r="AH48" i="4"/>
  <c r="AH46" i="4"/>
  <c r="AH65" i="4"/>
  <c r="AH63" i="4"/>
  <c r="AH55" i="4"/>
  <c r="AH49" i="4"/>
  <c r="AH43" i="4"/>
  <c r="AH61" i="4"/>
  <c r="AH53" i="4"/>
  <c r="AH45" i="4"/>
  <c r="AH59" i="4"/>
  <c r="AH51" i="4"/>
  <c r="AH47" i="4"/>
  <c r="AH37" i="4"/>
  <c r="AH33" i="4"/>
  <c r="AH57" i="4"/>
  <c r="AH27" i="4"/>
  <c r="AH42" i="4"/>
  <c r="AH19" i="4"/>
  <c r="AH17" i="4"/>
  <c r="AH32" i="4"/>
  <c r="AH35" i="4"/>
  <c r="AH29" i="4"/>
  <c r="AH21" i="4"/>
  <c r="AH39" i="4"/>
  <c r="AH34" i="4"/>
  <c r="AH40" i="4"/>
  <c r="AH36" i="4"/>
  <c r="AH25" i="4"/>
  <c r="AH23" i="4"/>
  <c r="AH28" i="4"/>
  <c r="AH18" i="4"/>
  <c r="AH38" i="4"/>
  <c r="AH44" i="4"/>
  <c r="AH41" i="4"/>
  <c r="AH31" i="4"/>
  <c r="AH24" i="4"/>
  <c r="AH22" i="4"/>
  <c r="AH16" i="4"/>
  <c r="AH30" i="4"/>
  <c r="AH26" i="4"/>
  <c r="AH20" i="4"/>
  <c r="U65" i="4"/>
  <c r="U63" i="4"/>
  <c r="U61" i="4"/>
  <c r="U59" i="4"/>
  <c r="U57" i="4"/>
  <c r="U55" i="4"/>
  <c r="U53" i="4"/>
  <c r="U51" i="4"/>
  <c r="U49" i="4"/>
  <c r="U47" i="4"/>
  <c r="U58" i="4"/>
  <c r="U56" i="4"/>
  <c r="U39" i="4"/>
  <c r="U54" i="4"/>
  <c r="U43" i="4"/>
  <c r="U64" i="4"/>
  <c r="U62" i="4"/>
  <c r="U44" i="4"/>
  <c r="U35" i="4"/>
  <c r="U32" i="4"/>
  <c r="U60" i="4"/>
  <c r="U48" i="4"/>
  <c r="U40" i="4"/>
  <c r="U34" i="4"/>
  <c r="U26" i="4"/>
  <c r="U38" i="4"/>
  <c r="U52" i="4"/>
  <c r="U31" i="4"/>
  <c r="U41" i="4"/>
  <c r="U37" i="4"/>
  <c r="U28" i="4"/>
  <c r="U20" i="4"/>
  <c r="U45" i="4"/>
  <c r="U50" i="4"/>
  <c r="U46" i="4"/>
  <c r="U42" i="4"/>
  <c r="U24" i="4"/>
  <c r="U22" i="4"/>
  <c r="U23" i="4"/>
  <c r="U30" i="4"/>
  <c r="U16" i="4"/>
  <c r="U36" i="4"/>
  <c r="U19" i="4"/>
  <c r="U29" i="4"/>
  <c r="U17" i="4"/>
  <c r="U25" i="4"/>
  <c r="U18" i="4"/>
  <c r="U21" i="4"/>
  <c r="U27" i="4"/>
  <c r="U33" i="4"/>
  <c r="BB64" i="4"/>
  <c r="BB62" i="4"/>
  <c r="BB60" i="4"/>
  <c r="BB58" i="4"/>
  <c r="BB56" i="4"/>
  <c r="BB54" i="4"/>
  <c r="BB52" i="4"/>
  <c r="BB50" i="4"/>
  <c r="BB48" i="4"/>
  <c r="BB46" i="4"/>
  <c r="BB65" i="4"/>
  <c r="BB63" i="4"/>
  <c r="BB61" i="4"/>
  <c r="BB47" i="4"/>
  <c r="BB59" i="4"/>
  <c r="BB51" i="4"/>
  <c r="BB43" i="4"/>
  <c r="BB42" i="4"/>
  <c r="BB57" i="4"/>
  <c r="BB49" i="4"/>
  <c r="BB45" i="4"/>
  <c r="BB40" i="4"/>
  <c r="BB37" i="4"/>
  <c r="BB55" i="4"/>
  <c r="BB28" i="4"/>
  <c r="BB20" i="4"/>
  <c r="BB38" i="4"/>
  <c r="BB44" i="4"/>
  <c r="BB36" i="4"/>
  <c r="BB53" i="4"/>
  <c r="BB27" i="4"/>
  <c r="BB19" i="4"/>
  <c r="BB17" i="4"/>
  <c r="BB41" i="4"/>
  <c r="BB32" i="4"/>
  <c r="BB24" i="4"/>
  <c r="BB35" i="4"/>
  <c r="BB29" i="4"/>
  <c r="BB21" i="4"/>
  <c r="BB26" i="4"/>
  <c r="BB16" i="4"/>
  <c r="BB18" i="4"/>
  <c r="BB23" i="4"/>
  <c r="BB22" i="4"/>
  <c r="BB33" i="4"/>
  <c r="BB31" i="4"/>
  <c r="BB34" i="4"/>
  <c r="BB39" i="4"/>
  <c r="BB30" i="4"/>
  <c r="BB25" i="4"/>
  <c r="AO64" i="4"/>
  <c r="AO65" i="4"/>
  <c r="AO63" i="4"/>
  <c r="AO61" i="4"/>
  <c r="AO59" i="4"/>
  <c r="AO57" i="4"/>
  <c r="AO55" i="4"/>
  <c r="AO53" i="4"/>
  <c r="AO51" i="4"/>
  <c r="AO49" i="4"/>
  <c r="AO47" i="4"/>
  <c r="AO54" i="4"/>
  <c r="AO62" i="4"/>
  <c r="AO60" i="4"/>
  <c r="AO52" i="4"/>
  <c r="AO36" i="4"/>
  <c r="AO58" i="4"/>
  <c r="AO27" i="4"/>
  <c r="AO48" i="4"/>
  <c r="AO45" i="4"/>
  <c r="AO26" i="4"/>
  <c r="AO34" i="4"/>
  <c r="AO50" i="4"/>
  <c r="AO46" i="4"/>
  <c r="AO39" i="4"/>
  <c r="AO31" i="4"/>
  <c r="AO23" i="4"/>
  <c r="AO38" i="4"/>
  <c r="AO40" i="4"/>
  <c r="AO44" i="4"/>
  <c r="AO28" i="4"/>
  <c r="AO20" i="4"/>
  <c r="AO33" i="4"/>
  <c r="AO25" i="4"/>
  <c r="AO56" i="4"/>
  <c r="AO41" i="4"/>
  <c r="AO42" i="4"/>
  <c r="AO37" i="4"/>
  <c r="AO18" i="4"/>
  <c r="AO22" i="4"/>
  <c r="AO16" i="4"/>
  <c r="AO24" i="4"/>
  <c r="AO21" i="4"/>
  <c r="AO19" i="4"/>
  <c r="AO32" i="4"/>
  <c r="AO43" i="4"/>
  <c r="AO30" i="4"/>
  <c r="AO17" i="4"/>
  <c r="AO35" i="4"/>
  <c r="AO29" i="4"/>
  <c r="O64" i="4"/>
  <c r="O62" i="4"/>
  <c r="O60" i="4"/>
  <c r="O58" i="4"/>
  <c r="O56" i="4"/>
  <c r="O54" i="4"/>
  <c r="O52" i="4"/>
  <c r="O50" i="4"/>
  <c r="O48" i="4"/>
  <c r="O46" i="4"/>
  <c r="O44" i="4"/>
  <c r="O42" i="4"/>
  <c r="O40" i="4"/>
  <c r="O49" i="4"/>
  <c r="O34" i="4"/>
  <c r="O32" i="4"/>
  <c r="O30" i="4"/>
  <c r="O28" i="4"/>
  <c r="O26" i="4"/>
  <c r="O24" i="4"/>
  <c r="O22" i="4"/>
  <c r="O22" i="9" s="1"/>
  <c r="V22" i="9" s="1"/>
  <c r="O20" i="4"/>
  <c r="O20" i="9" s="1"/>
  <c r="V20" i="9" s="1"/>
  <c r="O63" i="4"/>
  <c r="O61" i="4"/>
  <c r="O65" i="4"/>
  <c r="O51" i="4"/>
  <c r="O47" i="4"/>
  <c r="O45" i="4"/>
  <c r="O33" i="4"/>
  <c r="O25" i="4"/>
  <c r="O36" i="4"/>
  <c r="O35" i="4"/>
  <c r="O19" i="4"/>
  <c r="O19" i="9" s="1"/>
  <c r="V19" i="9" s="1"/>
  <c r="O17" i="4"/>
  <c r="O17" i="9" s="1"/>
  <c r="V17" i="9" s="1"/>
  <c r="O43" i="4"/>
  <c r="O39" i="4"/>
  <c r="O29" i="4"/>
  <c r="O21" i="4"/>
  <c r="O21" i="9" s="1"/>
  <c r="V21" i="9" s="1"/>
  <c r="O57" i="4"/>
  <c r="O55" i="4"/>
  <c r="O59" i="4"/>
  <c r="O41" i="4"/>
  <c r="O31" i="4"/>
  <c r="O23" i="4"/>
  <c r="O53" i="4"/>
  <c r="O27" i="4"/>
  <c r="O16" i="4"/>
  <c r="O16" i="9" s="1"/>
  <c r="V16" i="9" s="1"/>
  <c r="O37" i="4"/>
  <c r="O38" i="4"/>
  <c r="O18" i="4"/>
  <c r="O18" i="9" s="1"/>
  <c r="V18" i="9" s="1"/>
  <c r="V65" i="4"/>
  <c r="V63" i="4"/>
  <c r="V61" i="4"/>
  <c r="V59" i="4"/>
  <c r="V57" i="4"/>
  <c r="V55" i="4"/>
  <c r="V53" i="4"/>
  <c r="V51" i="4"/>
  <c r="V49" i="4"/>
  <c r="V47" i="4"/>
  <c r="V45" i="4"/>
  <c r="V43" i="4"/>
  <c r="V41" i="4"/>
  <c r="V39" i="4"/>
  <c r="V37" i="4"/>
  <c r="V35" i="4"/>
  <c r="V54" i="4"/>
  <c r="V64" i="4"/>
  <c r="V62" i="4"/>
  <c r="V60" i="4"/>
  <c r="V52" i="4"/>
  <c r="V58" i="4"/>
  <c r="V40" i="4"/>
  <c r="V44" i="4"/>
  <c r="V19" i="4"/>
  <c r="V17" i="4"/>
  <c r="V24" i="4"/>
  <c r="V32" i="4"/>
  <c r="V56" i="4"/>
  <c r="V38" i="4"/>
  <c r="V31" i="4"/>
  <c r="V23" i="4"/>
  <c r="V18" i="4"/>
  <c r="V16" i="4"/>
  <c r="V28" i="4"/>
  <c r="V33" i="4"/>
  <c r="V25" i="4"/>
  <c r="V30" i="4"/>
  <c r="V50" i="4"/>
  <c r="V46" i="4"/>
  <c r="V42" i="4"/>
  <c r="V36" i="4"/>
  <c r="V34" i="4"/>
  <c r="V22" i="4"/>
  <c r="V29" i="4"/>
  <c r="V20" i="4"/>
  <c r="V26" i="4"/>
  <c r="V21" i="4"/>
  <c r="V48" i="4"/>
  <c r="V27" i="4"/>
  <c r="AI64" i="4"/>
  <c r="AI62" i="4"/>
  <c r="AI60" i="4"/>
  <c r="AI58" i="4"/>
  <c r="AI56" i="4"/>
  <c r="AI54" i="4"/>
  <c r="AI52" i="4"/>
  <c r="AI50" i="4"/>
  <c r="AI48" i="4"/>
  <c r="AI46" i="4"/>
  <c r="AI44" i="4"/>
  <c r="AI42" i="4"/>
  <c r="AI40" i="4"/>
  <c r="AI63" i="4"/>
  <c r="AI61" i="4"/>
  <c r="AI65" i="4"/>
  <c r="AI59" i="4"/>
  <c r="AI51" i="4"/>
  <c r="AI47" i="4"/>
  <c r="AI32" i="4"/>
  <c r="AI30" i="4"/>
  <c r="AI28" i="4"/>
  <c r="AI26" i="4"/>
  <c r="AI24" i="4"/>
  <c r="AI22" i="4"/>
  <c r="AI20" i="4"/>
  <c r="AI57" i="4"/>
  <c r="AI55" i="4"/>
  <c r="AI49" i="4"/>
  <c r="AI43" i="4"/>
  <c r="AI37" i="4"/>
  <c r="AI25" i="4"/>
  <c r="AI33" i="4"/>
  <c r="AI41" i="4"/>
  <c r="AI36" i="4"/>
  <c r="AI19" i="4"/>
  <c r="AI17" i="4"/>
  <c r="AI35" i="4"/>
  <c r="AI45" i="4"/>
  <c r="AI29" i="4"/>
  <c r="AI53" i="4"/>
  <c r="AI31" i="4"/>
  <c r="AI38" i="4"/>
  <c r="AI27" i="4"/>
  <c r="AI21" i="4"/>
  <c r="AI23" i="4"/>
  <c r="AI18" i="4"/>
  <c r="AI39" i="4"/>
  <c r="AI16" i="4"/>
  <c r="AI34" i="4"/>
  <c r="AP65" i="4"/>
  <c r="AP63" i="4"/>
  <c r="AP61" i="4"/>
  <c r="AP59" i="4"/>
  <c r="AP57" i="4"/>
  <c r="AP55" i="4"/>
  <c r="AP53" i="4"/>
  <c r="AP51" i="4"/>
  <c r="AP49" i="4"/>
  <c r="AP47" i="4"/>
  <c r="AP45" i="4"/>
  <c r="AP43" i="4"/>
  <c r="AP41" i="4"/>
  <c r="AP39" i="4"/>
  <c r="AP37" i="4"/>
  <c r="AP35" i="4"/>
  <c r="AP54" i="4"/>
  <c r="AP62" i="4"/>
  <c r="AP64" i="4"/>
  <c r="AP60" i="4"/>
  <c r="AP52" i="4"/>
  <c r="AP58" i="4"/>
  <c r="AP48" i="4"/>
  <c r="AP19" i="4"/>
  <c r="AP17" i="4"/>
  <c r="AP32" i="4"/>
  <c r="AP42" i="4"/>
  <c r="AP26" i="4"/>
  <c r="AP34" i="4"/>
  <c r="AP50" i="4"/>
  <c r="AP46" i="4"/>
  <c r="AP31" i="4"/>
  <c r="AP38" i="4"/>
  <c r="AP18" i="4"/>
  <c r="AP16" i="4"/>
  <c r="AP40" i="4"/>
  <c r="AP44" i="4"/>
  <c r="AP28" i="4"/>
  <c r="AP20" i="4"/>
  <c r="AP56" i="4"/>
  <c r="AP25" i="4"/>
  <c r="AP21" i="4"/>
  <c r="AP27" i="4"/>
  <c r="AP23" i="4"/>
  <c r="AP24" i="4"/>
  <c r="AP22" i="4"/>
  <c r="AP33" i="4"/>
  <c r="AP30" i="4"/>
  <c r="AP36" i="4"/>
  <c r="AP29" i="4"/>
  <c r="BC64" i="4"/>
  <c r="BC62" i="4"/>
  <c r="BC60" i="4"/>
  <c r="BC58" i="4"/>
  <c r="BC56" i="4"/>
  <c r="BC54" i="4"/>
  <c r="BC52" i="4"/>
  <c r="BC50" i="4"/>
  <c r="BC48" i="4"/>
  <c r="BC46" i="4"/>
  <c r="BC44" i="4"/>
  <c r="BC42" i="4"/>
  <c r="BC40" i="4"/>
  <c r="BC65" i="4"/>
  <c r="BC59" i="4"/>
  <c r="BC51" i="4"/>
  <c r="BC57" i="4"/>
  <c r="BC49" i="4"/>
  <c r="BC45" i="4"/>
  <c r="BC55" i="4"/>
  <c r="BC32" i="4"/>
  <c r="BC30" i="4"/>
  <c r="BC28" i="4"/>
  <c r="BC26" i="4"/>
  <c r="BC24" i="4"/>
  <c r="BC22" i="4"/>
  <c r="BC20" i="4"/>
  <c r="BC63" i="4"/>
  <c r="BC47" i="4"/>
  <c r="BC38" i="4"/>
  <c r="BC33" i="4"/>
  <c r="BC53" i="4"/>
  <c r="BC27" i="4"/>
  <c r="BC19" i="4"/>
  <c r="BC17" i="4"/>
  <c r="BC41" i="4"/>
  <c r="BC43" i="4"/>
  <c r="BC35" i="4"/>
  <c r="BC29" i="4"/>
  <c r="BC21" i="4"/>
  <c r="BC34" i="4"/>
  <c r="BC61" i="4"/>
  <c r="BC16" i="4"/>
  <c r="BC18" i="4"/>
  <c r="BC31" i="4"/>
  <c r="BC39" i="4"/>
  <c r="BC23" i="4"/>
  <c r="BC36" i="4"/>
  <c r="BC25" i="4"/>
  <c r="BC37" i="4"/>
  <c r="W65" i="4"/>
  <c r="W63" i="4"/>
  <c r="W61" i="4"/>
  <c r="W59" i="4"/>
  <c r="W57" i="4"/>
  <c r="W55" i="4"/>
  <c r="W53" i="4"/>
  <c r="W51" i="4"/>
  <c r="W49" i="4"/>
  <c r="W47" i="4"/>
  <c r="W45" i="4"/>
  <c r="W50" i="4"/>
  <c r="W46" i="4"/>
  <c r="W64" i="4"/>
  <c r="W62" i="4"/>
  <c r="W48" i="4"/>
  <c r="W44" i="4"/>
  <c r="W60" i="4"/>
  <c r="W35" i="4"/>
  <c r="W32" i="4"/>
  <c r="W24" i="4"/>
  <c r="W56" i="4"/>
  <c r="W58" i="4"/>
  <c r="W54" i="4"/>
  <c r="W31" i="4"/>
  <c r="W23" i="4"/>
  <c r="W52" i="4"/>
  <c r="W41" i="4"/>
  <c r="W37" i="4"/>
  <c r="W28" i="4"/>
  <c r="W20" i="4"/>
  <c r="W33" i="4"/>
  <c r="W25" i="4"/>
  <c r="W42" i="4"/>
  <c r="W36" i="4"/>
  <c r="W30" i="4"/>
  <c r="W22" i="4"/>
  <c r="W34" i="4"/>
  <c r="W16" i="4"/>
  <c r="W29" i="4"/>
  <c r="W26" i="4"/>
  <c r="W40" i="4"/>
  <c r="W17" i="4"/>
  <c r="W38" i="4"/>
  <c r="W21" i="4"/>
  <c r="W18" i="4"/>
  <c r="W19" i="4"/>
  <c r="W43" i="4"/>
  <c r="W27" i="4"/>
  <c r="W39" i="4"/>
  <c r="P64" i="4"/>
  <c r="P62" i="4"/>
  <c r="P60" i="4"/>
  <c r="P58" i="4"/>
  <c r="P56" i="4"/>
  <c r="P54" i="4"/>
  <c r="P52" i="4"/>
  <c r="P50" i="4"/>
  <c r="P48" i="4"/>
  <c r="P46" i="4"/>
  <c r="P63" i="4"/>
  <c r="P39" i="4"/>
  <c r="P61" i="4"/>
  <c r="P65" i="4"/>
  <c r="P45" i="4"/>
  <c r="P42" i="4"/>
  <c r="P36" i="4"/>
  <c r="P51" i="4"/>
  <c r="P47" i="4"/>
  <c r="P44" i="4"/>
  <c r="P32" i="4"/>
  <c r="P24" i="4"/>
  <c r="P43" i="4"/>
  <c r="P29" i="4"/>
  <c r="P57" i="4"/>
  <c r="P55" i="4"/>
  <c r="P49" i="4"/>
  <c r="P40" i="4"/>
  <c r="P34" i="4"/>
  <c r="P26" i="4"/>
  <c r="P59" i="4"/>
  <c r="P38" i="4"/>
  <c r="P53" i="4"/>
  <c r="P37" i="4"/>
  <c r="P33" i="4"/>
  <c r="P27" i="4"/>
  <c r="P19" i="4"/>
  <c r="P19" i="9" s="1"/>
  <c r="W19" i="9" s="1"/>
  <c r="P22" i="4"/>
  <c r="P22" i="9" s="1"/>
  <c r="W22" i="9" s="1"/>
  <c r="P31" i="4"/>
  <c r="P30" i="4"/>
  <c r="P16" i="4"/>
  <c r="P16" i="9" s="1"/>
  <c r="W16" i="9" s="1"/>
  <c r="P35" i="4"/>
  <c r="P20" i="4"/>
  <c r="P20" i="9" s="1"/>
  <c r="W20" i="9" s="1"/>
  <c r="P28" i="4"/>
  <c r="P41" i="4"/>
  <c r="P23" i="4"/>
  <c r="P17" i="4"/>
  <c r="P17" i="9" s="1"/>
  <c r="W17" i="9" s="1"/>
  <c r="P25" i="4"/>
  <c r="P21" i="4"/>
  <c r="P21" i="9" s="1"/>
  <c r="W21" i="9" s="1"/>
  <c r="P18" i="4"/>
  <c r="P18" i="9" s="1"/>
  <c r="W18" i="9" s="1"/>
  <c r="AQ65" i="4"/>
  <c r="AQ63" i="4"/>
  <c r="AQ61" i="4"/>
  <c r="AQ59" i="4"/>
  <c r="AQ57" i="4"/>
  <c r="AQ55" i="4"/>
  <c r="AQ53" i="4"/>
  <c r="AQ51" i="4"/>
  <c r="AQ49" i="4"/>
  <c r="AQ47" i="4"/>
  <c r="AQ45" i="4"/>
  <c r="AQ43" i="4"/>
  <c r="AQ62" i="4"/>
  <c r="AQ48" i="4"/>
  <c r="AQ64" i="4"/>
  <c r="AQ60" i="4"/>
  <c r="AQ39" i="4"/>
  <c r="AQ58" i="4"/>
  <c r="AQ50" i="4"/>
  <c r="AQ46" i="4"/>
  <c r="AQ56" i="4"/>
  <c r="AQ54" i="4"/>
  <c r="AQ24" i="4"/>
  <c r="AQ32" i="4"/>
  <c r="AQ35" i="4"/>
  <c r="AQ42" i="4"/>
  <c r="AQ52" i="4"/>
  <c r="AQ34" i="4"/>
  <c r="AQ31" i="4"/>
  <c r="AQ23" i="4"/>
  <c r="AQ38" i="4"/>
  <c r="AQ40" i="4"/>
  <c r="AQ28" i="4"/>
  <c r="AQ44" i="4"/>
  <c r="AQ37" i="4"/>
  <c r="AQ33" i="4"/>
  <c r="AQ25" i="4"/>
  <c r="AQ30" i="4"/>
  <c r="AQ41" i="4"/>
  <c r="AQ21" i="4"/>
  <c r="AQ18" i="4"/>
  <c r="AQ19" i="4"/>
  <c r="AQ27" i="4"/>
  <c r="AQ22" i="4"/>
  <c r="AQ20" i="4"/>
  <c r="AQ16" i="4"/>
  <c r="AQ17" i="4"/>
  <c r="AQ26" i="4"/>
  <c r="AQ36" i="4"/>
  <c r="AQ29" i="4"/>
  <c r="AZ64" i="4"/>
  <c r="AZ62" i="4"/>
  <c r="AZ60" i="4"/>
  <c r="AZ58" i="4"/>
  <c r="AZ56" i="4"/>
  <c r="AZ54" i="4"/>
  <c r="AZ52" i="4"/>
  <c r="AZ50" i="4"/>
  <c r="AZ48" i="4"/>
  <c r="AZ46" i="4"/>
  <c r="AZ44" i="4"/>
  <c r="AZ42" i="4"/>
  <c r="AZ40" i="4"/>
  <c r="AZ38" i="4"/>
  <c r="AZ36" i="4"/>
  <c r="AZ34" i="4"/>
  <c r="AZ65" i="4"/>
  <c r="AZ59" i="4"/>
  <c r="AZ41" i="4"/>
  <c r="AZ55" i="4"/>
  <c r="AZ63" i="4"/>
  <c r="AZ61" i="4"/>
  <c r="AZ31" i="4"/>
  <c r="AZ23" i="4"/>
  <c r="AZ18" i="4"/>
  <c r="AZ16" i="4"/>
  <c r="AZ49" i="4"/>
  <c r="AZ45" i="4"/>
  <c r="AZ39" i="4"/>
  <c r="AZ37" i="4"/>
  <c r="AZ57" i="4"/>
  <c r="AZ30" i="4"/>
  <c r="AZ22" i="4"/>
  <c r="AZ53" i="4"/>
  <c r="AZ43" i="4"/>
  <c r="AZ27" i="4"/>
  <c r="AZ19" i="4"/>
  <c r="AZ17" i="4"/>
  <c r="AZ47" i="4"/>
  <c r="AZ32" i="4"/>
  <c r="AZ24" i="4"/>
  <c r="AZ29" i="4"/>
  <c r="AZ21" i="4"/>
  <c r="AZ20" i="4"/>
  <c r="AZ51" i="4"/>
  <c r="AZ33" i="4"/>
  <c r="AZ26" i="4"/>
  <c r="AZ35" i="4"/>
  <c r="AZ25" i="4"/>
  <c r="AZ28" i="4"/>
  <c r="AM64" i="4"/>
  <c r="AM62" i="4"/>
  <c r="AM60" i="4"/>
  <c r="AM58" i="4"/>
  <c r="AM56" i="4"/>
  <c r="AM54" i="4"/>
  <c r="AM52" i="4"/>
  <c r="AM50" i="4"/>
  <c r="AM48" i="4"/>
  <c r="AM46" i="4"/>
  <c r="AM44" i="4"/>
  <c r="AM42" i="4"/>
  <c r="AM45" i="4"/>
  <c r="AM63" i="4"/>
  <c r="AM61" i="4"/>
  <c r="AM53" i="4"/>
  <c r="AM65" i="4"/>
  <c r="AM47" i="4"/>
  <c r="AM59" i="4"/>
  <c r="AM51" i="4"/>
  <c r="AM57" i="4"/>
  <c r="AM36" i="4"/>
  <c r="AM30" i="4"/>
  <c r="AM22" i="4"/>
  <c r="AM49" i="4"/>
  <c r="AM55" i="4"/>
  <c r="AM29" i="4"/>
  <c r="AM21" i="4"/>
  <c r="AM26" i="4"/>
  <c r="AM34" i="4"/>
  <c r="AM39" i="4"/>
  <c r="AM31" i="4"/>
  <c r="AM23" i="4"/>
  <c r="AM38" i="4"/>
  <c r="AM18" i="4"/>
  <c r="AM16" i="4"/>
  <c r="AM28" i="4"/>
  <c r="AM20" i="4"/>
  <c r="AM43" i="4"/>
  <c r="AM37" i="4"/>
  <c r="AM32" i="4"/>
  <c r="AM40" i="4"/>
  <c r="AM25" i="4"/>
  <c r="AM33" i="4"/>
  <c r="AM24" i="4"/>
  <c r="AM19" i="4"/>
  <c r="AM27" i="4"/>
  <c r="AM41" i="4"/>
  <c r="AM17" i="4"/>
  <c r="AM35" i="4"/>
  <c r="AV65" i="4"/>
  <c r="AV63" i="4"/>
  <c r="AV61" i="4"/>
  <c r="AV59" i="4"/>
  <c r="AV57" i="4"/>
  <c r="AV55" i="4"/>
  <c r="AV53" i="4"/>
  <c r="AV51" i="4"/>
  <c r="AV49" i="4"/>
  <c r="AV47" i="4"/>
  <c r="AV45" i="4"/>
  <c r="AV43" i="4"/>
  <c r="AV60" i="4"/>
  <c r="AV52" i="4"/>
  <c r="AV58" i="4"/>
  <c r="AV50" i="4"/>
  <c r="AV46" i="4"/>
  <c r="AV56" i="4"/>
  <c r="AV42" i="4"/>
  <c r="AV44" i="4"/>
  <c r="AV62" i="4"/>
  <c r="AV64" i="4"/>
  <c r="AV26" i="4"/>
  <c r="AV34" i="4"/>
  <c r="AV25" i="4"/>
  <c r="AV37" i="4"/>
  <c r="AV33" i="4"/>
  <c r="AV30" i="4"/>
  <c r="AV41" i="4"/>
  <c r="AV36" i="4"/>
  <c r="AV32" i="4"/>
  <c r="AV54" i="4"/>
  <c r="AV48" i="4"/>
  <c r="AV40" i="4"/>
  <c r="AV28" i="4"/>
  <c r="AV19" i="4"/>
  <c r="AV17" i="4"/>
  <c r="AV27" i="4"/>
  <c r="AV22" i="4"/>
  <c r="AV16" i="4"/>
  <c r="AV38" i="4"/>
  <c r="AV24" i="4"/>
  <c r="AV20" i="4"/>
  <c r="AV31" i="4"/>
  <c r="AV39" i="4"/>
  <c r="AV35" i="4"/>
  <c r="AV29" i="4"/>
  <c r="AV18" i="4"/>
  <c r="AV23" i="4"/>
  <c r="AV21" i="4"/>
  <c r="AN64" i="4"/>
  <c r="AN62" i="4"/>
  <c r="AN60" i="4"/>
  <c r="AN58" i="4"/>
  <c r="AN56" i="4"/>
  <c r="AN54" i="4"/>
  <c r="AN52" i="4"/>
  <c r="AN50" i="4"/>
  <c r="AN48" i="4"/>
  <c r="AN46" i="4"/>
  <c r="AN63" i="4"/>
  <c r="AN61" i="4"/>
  <c r="AN53" i="4"/>
  <c r="AN65" i="4"/>
  <c r="AN59" i="4"/>
  <c r="AN51" i="4"/>
  <c r="AN57" i="4"/>
  <c r="AN45" i="4"/>
  <c r="AN44" i="4"/>
  <c r="AN41" i="4"/>
  <c r="AN27" i="4"/>
  <c r="AN49" i="4"/>
  <c r="AN35" i="4"/>
  <c r="AN55" i="4"/>
  <c r="AN26" i="4"/>
  <c r="AN34" i="4"/>
  <c r="AN31" i="4"/>
  <c r="AN39" i="4"/>
  <c r="AN38" i="4"/>
  <c r="AN40" i="4"/>
  <c r="AN43" i="4"/>
  <c r="AN37" i="4"/>
  <c r="AN33" i="4"/>
  <c r="AN29" i="4"/>
  <c r="AN23" i="4"/>
  <c r="AN16" i="4"/>
  <c r="AN42" i="4"/>
  <c r="AN28" i="4"/>
  <c r="AN18" i="4"/>
  <c r="AN25" i="4"/>
  <c r="AN21" i="4"/>
  <c r="AN19" i="4"/>
  <c r="AN32" i="4"/>
  <c r="AN24" i="4"/>
  <c r="AN22" i="4"/>
  <c r="AN20" i="4"/>
  <c r="AN47" i="4"/>
  <c r="AN30" i="4"/>
  <c r="AN17" i="4"/>
  <c r="AN36" i="4"/>
  <c r="AJ64" i="4"/>
  <c r="AJ62" i="4"/>
  <c r="AJ60" i="4"/>
  <c r="AJ58" i="4"/>
  <c r="AJ56" i="4"/>
  <c r="AJ54" i="4"/>
  <c r="AJ52" i="4"/>
  <c r="AJ50" i="4"/>
  <c r="AJ48" i="4"/>
  <c r="AJ46" i="4"/>
  <c r="AJ44" i="4"/>
  <c r="AJ42" i="4"/>
  <c r="AJ63" i="4"/>
  <c r="AJ61" i="4"/>
  <c r="AJ65" i="4"/>
  <c r="AJ34" i="4"/>
  <c r="AJ57" i="4"/>
  <c r="AJ33" i="4"/>
  <c r="AJ25" i="4"/>
  <c r="AJ41" i="4"/>
  <c r="AJ49" i="4"/>
  <c r="AJ55" i="4"/>
  <c r="AJ35" i="4"/>
  <c r="AJ32" i="4"/>
  <c r="AJ24" i="4"/>
  <c r="AJ45" i="4"/>
  <c r="AJ59" i="4"/>
  <c r="AJ29" i="4"/>
  <c r="AJ21" i="4"/>
  <c r="AJ53" i="4"/>
  <c r="AJ39" i="4"/>
  <c r="AJ26" i="4"/>
  <c r="AJ31" i="4"/>
  <c r="AJ23" i="4"/>
  <c r="AJ47" i="4"/>
  <c r="AJ40" i="4"/>
  <c r="AJ38" i="4"/>
  <c r="AJ51" i="4"/>
  <c r="AJ43" i="4"/>
  <c r="AJ36" i="4"/>
  <c r="AJ17" i="4"/>
  <c r="AJ37" i="4"/>
  <c r="AJ18" i="4"/>
  <c r="AJ28" i="4"/>
  <c r="AJ19" i="4"/>
  <c r="AJ27" i="4"/>
  <c r="AJ16" i="4"/>
  <c r="AJ22" i="4"/>
  <c r="AJ20" i="4"/>
  <c r="AJ30" i="4"/>
  <c r="X65" i="4"/>
  <c r="X63" i="4"/>
  <c r="X61" i="4"/>
  <c r="X59" i="4"/>
  <c r="X57" i="4"/>
  <c r="X55" i="4"/>
  <c r="X53" i="4"/>
  <c r="X51" i="4"/>
  <c r="X49" i="4"/>
  <c r="X47" i="4"/>
  <c r="X64" i="4"/>
  <c r="X62" i="4"/>
  <c r="X50" i="4"/>
  <c r="X46" i="4"/>
  <c r="X48" i="4"/>
  <c r="X44" i="4"/>
  <c r="X42" i="4"/>
  <c r="X38" i="4"/>
  <c r="X60" i="4"/>
  <c r="X56" i="4"/>
  <c r="X58" i="4"/>
  <c r="X29" i="4"/>
  <c r="X54" i="4"/>
  <c r="X43" i="4"/>
  <c r="X34" i="4"/>
  <c r="X52" i="4"/>
  <c r="X41" i="4"/>
  <c r="X18" i="4"/>
  <c r="X16" i="4"/>
  <c r="X37" i="4"/>
  <c r="X28" i="4"/>
  <c r="X33" i="4"/>
  <c r="X21" i="4"/>
  <c r="X24" i="4"/>
  <c r="X22" i="4"/>
  <c r="X35" i="4"/>
  <c r="X31" i="4"/>
  <c r="X20" i="4"/>
  <c r="X30" i="4"/>
  <c r="X45" i="4"/>
  <c r="X36" i="4"/>
  <c r="X26" i="4"/>
  <c r="X40" i="4"/>
  <c r="X17" i="4"/>
  <c r="X25" i="4"/>
  <c r="X23" i="4"/>
  <c r="X27" i="4"/>
  <c r="X39" i="4"/>
  <c r="X19" i="4"/>
  <c r="X32" i="4"/>
  <c r="BD64" i="4"/>
  <c r="BD62" i="4"/>
  <c r="BD60" i="4"/>
  <c r="BD58" i="4"/>
  <c r="BD56" i="4"/>
  <c r="BD54" i="4"/>
  <c r="BD52" i="4"/>
  <c r="BD50" i="4"/>
  <c r="BD48" i="4"/>
  <c r="BD46" i="4"/>
  <c r="BD44" i="4"/>
  <c r="BD41" i="4"/>
  <c r="BD55" i="4"/>
  <c r="BD53" i="4"/>
  <c r="BD63" i="4"/>
  <c r="BD65" i="4"/>
  <c r="BD59" i="4"/>
  <c r="BD51" i="4"/>
  <c r="BD49" i="4"/>
  <c r="BD45" i="4"/>
  <c r="BD25" i="4"/>
  <c r="BD33" i="4"/>
  <c r="BD40" i="4"/>
  <c r="BD37" i="4"/>
  <c r="BD57" i="4"/>
  <c r="BD43" i="4"/>
  <c r="BD32" i="4"/>
  <c r="BD35" i="4"/>
  <c r="BD29" i="4"/>
  <c r="BD47" i="4"/>
  <c r="BD34" i="4"/>
  <c r="BD31" i="4"/>
  <c r="BD61" i="4"/>
  <c r="BD42" i="4"/>
  <c r="BD39" i="4"/>
  <c r="BD38" i="4"/>
  <c r="BD27" i="4"/>
  <c r="BD24" i="4"/>
  <c r="BD22" i="4"/>
  <c r="BD20" i="4"/>
  <c r="BD17" i="4"/>
  <c r="BD26" i="4"/>
  <c r="BD23" i="4"/>
  <c r="BD30" i="4"/>
  <c r="BD18" i="4"/>
  <c r="BD36" i="4"/>
  <c r="BD21" i="4"/>
  <c r="BD16" i="4"/>
  <c r="BD28" i="4"/>
  <c r="BD19" i="4"/>
  <c r="AR65" i="4"/>
  <c r="AR63" i="4"/>
  <c r="AR61" i="4"/>
  <c r="AR59" i="4"/>
  <c r="AR57" i="4"/>
  <c r="AR55" i="4"/>
  <c r="AR53" i="4"/>
  <c r="AR51" i="4"/>
  <c r="AR49" i="4"/>
  <c r="AR47" i="4"/>
  <c r="AR64" i="4"/>
  <c r="AR62" i="4"/>
  <c r="AR48" i="4"/>
  <c r="AR60" i="4"/>
  <c r="AR50" i="4"/>
  <c r="AR46" i="4"/>
  <c r="AR56" i="4"/>
  <c r="AR40" i="4"/>
  <c r="AR32" i="4"/>
  <c r="AR24" i="4"/>
  <c r="AR35" i="4"/>
  <c r="AR42" i="4"/>
  <c r="AR52" i="4"/>
  <c r="AR45" i="4"/>
  <c r="AR31" i="4"/>
  <c r="AR23" i="4"/>
  <c r="AR18" i="4"/>
  <c r="AR16" i="4"/>
  <c r="AR38" i="4"/>
  <c r="AR39" i="4"/>
  <c r="AR44" i="4"/>
  <c r="AR28" i="4"/>
  <c r="AR20" i="4"/>
  <c r="AR37" i="4"/>
  <c r="AR33" i="4"/>
  <c r="AR25" i="4"/>
  <c r="AR43" i="4"/>
  <c r="AR41" i="4"/>
  <c r="AR30" i="4"/>
  <c r="AR22" i="4"/>
  <c r="AR36" i="4"/>
  <c r="AR58" i="4"/>
  <c r="AR54" i="4"/>
  <c r="AR21" i="4"/>
  <c r="AR19" i="4"/>
  <c r="AR27" i="4"/>
  <c r="AR17" i="4"/>
  <c r="AR34" i="4"/>
  <c r="AR26" i="4"/>
  <c r="AR29" i="4"/>
  <c r="Q64" i="4"/>
  <c r="Q62" i="4"/>
  <c r="Q60" i="4"/>
  <c r="Q58" i="4"/>
  <c r="Q56" i="4"/>
  <c r="Q54" i="4"/>
  <c r="Q52" i="4"/>
  <c r="Q50" i="4"/>
  <c r="Q48" i="4"/>
  <c r="Q46" i="4"/>
  <c r="Q65" i="4"/>
  <c r="Q63" i="4"/>
  <c r="Q61" i="4"/>
  <c r="Q59" i="4"/>
  <c r="Q57" i="4"/>
  <c r="Q55" i="4"/>
  <c r="Q53" i="4"/>
  <c r="Q39" i="4"/>
  <c r="Q41" i="4"/>
  <c r="Q42" i="4"/>
  <c r="Q36" i="4"/>
  <c r="Q30" i="4"/>
  <c r="Q51" i="4"/>
  <c r="Q47" i="4"/>
  <c r="Q44" i="4"/>
  <c r="Q43" i="4"/>
  <c r="Q29" i="4"/>
  <c r="Q21" i="4"/>
  <c r="Q21" i="9" s="1"/>
  <c r="X21" i="9" s="1"/>
  <c r="Q49" i="4"/>
  <c r="Q40" i="4"/>
  <c r="Q34" i="4"/>
  <c r="Q38" i="4"/>
  <c r="Q31" i="4"/>
  <c r="Q23" i="4"/>
  <c r="Q37" i="4"/>
  <c r="Q18" i="4"/>
  <c r="Q18" i="9" s="1"/>
  <c r="X18" i="9" s="1"/>
  <c r="Q16" i="4"/>
  <c r="Q16" i="9" s="1"/>
  <c r="X16" i="9" s="1"/>
  <c r="Q45" i="4"/>
  <c r="Q33" i="4"/>
  <c r="Q27" i="4"/>
  <c r="Q22" i="4"/>
  <c r="Q22" i="9" s="1"/>
  <c r="X22" i="9" s="1"/>
  <c r="Q32" i="4"/>
  <c r="Q28" i="4"/>
  <c r="Q19" i="4"/>
  <c r="Q19" i="9" s="1"/>
  <c r="X19" i="9" s="1"/>
  <c r="Q35" i="4"/>
  <c r="Q24" i="4"/>
  <c r="Q20" i="4"/>
  <c r="Q20" i="9" s="1"/>
  <c r="X20" i="9" s="1"/>
  <c r="Q26" i="4"/>
  <c r="Q17" i="4"/>
  <c r="Q17" i="9" s="1"/>
  <c r="X17" i="9" s="1"/>
  <c r="Q25" i="4"/>
  <c r="Y65" i="4"/>
  <c r="Y63" i="4"/>
  <c r="Y61" i="4"/>
  <c r="Y59" i="4"/>
  <c r="Y57" i="4"/>
  <c r="Y55" i="4"/>
  <c r="Y53" i="4"/>
  <c r="Y51" i="4"/>
  <c r="Y49" i="4"/>
  <c r="Y47" i="4"/>
  <c r="Y45" i="4"/>
  <c r="Y43" i="4"/>
  <c r="Y41" i="4"/>
  <c r="Y56" i="4"/>
  <c r="Y54" i="4"/>
  <c r="Y48" i="4"/>
  <c r="Y42" i="4"/>
  <c r="Y38" i="4"/>
  <c r="Y33" i="4"/>
  <c r="Y31" i="4"/>
  <c r="Y29" i="4"/>
  <c r="Y27" i="4"/>
  <c r="Y25" i="4"/>
  <c r="Y23" i="4"/>
  <c r="Y21" i="4"/>
  <c r="Y60" i="4"/>
  <c r="Y52" i="4"/>
  <c r="Y50" i="4"/>
  <c r="Y46" i="4"/>
  <c r="Y58" i="4"/>
  <c r="Y40" i="4"/>
  <c r="Y39" i="4"/>
  <c r="Y18" i="4"/>
  <c r="Y16" i="4"/>
  <c r="Y64" i="4"/>
  <c r="Y37" i="4"/>
  <c r="Y28" i="4"/>
  <c r="Y20" i="4"/>
  <c r="Y36" i="4"/>
  <c r="Y30" i="4"/>
  <c r="Y22" i="4"/>
  <c r="Y62" i="4"/>
  <c r="Y44" i="4"/>
  <c r="Y24" i="4"/>
  <c r="Y35" i="4"/>
  <c r="Y26" i="4"/>
  <c r="Y17" i="4"/>
  <c r="Y32" i="4"/>
  <c r="Y19" i="4"/>
  <c r="Y34" i="4"/>
  <c r="R22" i="9"/>
  <c r="B16" i="9"/>
  <c r="C16" i="9"/>
  <c r="R20" i="9"/>
  <c r="K21" i="9"/>
  <c r="K19" i="9"/>
  <c r="K17" i="9"/>
  <c r="B17" i="9"/>
  <c r="D17" i="9" s="1"/>
  <c r="C17" i="9"/>
  <c r="R16" i="9"/>
  <c r="G64" i="4" l="1" a="1"/>
  <c r="G64" i="4" s="1"/>
  <c r="G62" i="4" a="1"/>
  <c r="G62" i="4" s="1"/>
  <c r="D16" i="9"/>
  <c r="G60" i="4" a="1"/>
  <c r="G60" i="4" s="1"/>
  <c r="G65" i="4" a="1"/>
  <c r="G65" i="4" s="1"/>
  <c r="G46" i="4" a="1"/>
  <c r="G46" i="4" s="1"/>
  <c r="G48" i="4" a="1"/>
  <c r="G48" i="4" s="1"/>
  <c r="K6" i="9"/>
  <c r="I6" i="9" s="1"/>
  <c r="G50" i="4" a="1"/>
  <c r="G50" i="4" s="1"/>
  <c r="G52" i="4" a="1"/>
  <c r="G52" i="4" s="1"/>
  <c r="G54" i="4" a="1"/>
  <c r="G54" i="4" s="1"/>
  <c r="G56" i="4" a="1"/>
  <c r="G56" i="4" s="1"/>
  <c r="G58" i="4" a="1"/>
  <c r="G58" i="4" s="1"/>
  <c r="G29" i="4" a="1"/>
  <c r="G29" i="4" s="1"/>
  <c r="G55" i="4" a="1"/>
  <c r="G55" i="4" s="1"/>
  <c r="G39" i="4" a="1"/>
  <c r="G39" i="4" s="1"/>
  <c r="G37" i="4" a="1"/>
  <c r="G37" i="4" s="1"/>
  <c r="G49" i="4" a="1"/>
  <c r="G49" i="4" s="1"/>
  <c r="G57" i="4" a="1"/>
  <c r="G57" i="4" s="1"/>
  <c r="L17" i="9"/>
  <c r="S17" i="9" s="1"/>
  <c r="G17" i="4" a="1"/>
  <c r="G17" i="4" s="1"/>
  <c r="G59" i="4" a="1"/>
  <c r="G59" i="4" s="1"/>
  <c r="L19" i="9"/>
  <c r="S19" i="9" s="1"/>
  <c r="G19" i="4" a="1"/>
  <c r="G19" i="4" s="1"/>
  <c r="G36" i="4" a="1"/>
  <c r="G36" i="4" s="1"/>
  <c r="G24" i="4" a="1"/>
  <c r="G24" i="4" s="1"/>
  <c r="G38" i="4" a="1"/>
  <c r="G38" i="4" s="1"/>
  <c r="G32" i="4" a="1"/>
  <c r="G32" i="4" s="1"/>
  <c r="G40" i="4" a="1"/>
  <c r="G40" i="4" s="1"/>
  <c r="G35" i="4" a="1"/>
  <c r="G35" i="4" s="1"/>
  <c r="G42" i="4" a="1"/>
  <c r="G42" i="4" s="1"/>
  <c r="L21" i="9"/>
  <c r="S21" i="9" s="1"/>
  <c r="G21" i="4" a="1"/>
  <c r="G21" i="4" s="1"/>
  <c r="G27" i="4" a="1"/>
  <c r="G27" i="4" s="1"/>
  <c r="G44" i="4" a="1"/>
  <c r="G44" i="4" s="1"/>
  <c r="G41" i="4" a="1"/>
  <c r="G41" i="4" s="1"/>
  <c r="G47" i="4" a="1"/>
  <c r="G47" i="4" s="1"/>
  <c r="G25" i="4" a="1"/>
  <c r="G25" i="4" s="1"/>
  <c r="G51" i="4" a="1"/>
  <c r="G51" i="4" s="1"/>
  <c r="G23" i="4" a="1"/>
  <c r="G23" i="4" s="1"/>
  <c r="G45" i="4" a="1"/>
  <c r="G45" i="4" s="1"/>
  <c r="G30" i="4" a="1"/>
  <c r="G30" i="4" s="1"/>
  <c r="G61" i="4" a="1"/>
  <c r="G61" i="4" s="1"/>
  <c r="G31" i="4" a="1"/>
  <c r="G31" i="4" s="1"/>
  <c r="L16" i="9"/>
  <c r="G16" i="4" a="1"/>
  <c r="G16" i="4" s="1"/>
  <c r="G63" i="4" a="1"/>
  <c r="G63" i="4" s="1"/>
  <c r="L22" i="9"/>
  <c r="G22" i="4" a="1"/>
  <c r="G22" i="4" s="1"/>
  <c r="L18" i="9"/>
  <c r="G18" i="4" a="1"/>
  <c r="G18" i="4" s="1"/>
  <c r="G33" i="4" a="1"/>
  <c r="G33" i="4" s="1"/>
  <c r="L20" i="9"/>
  <c r="G20" i="4" a="1"/>
  <c r="G20" i="4" s="1"/>
  <c r="G53" i="4" a="1"/>
  <c r="G53" i="4" s="1"/>
  <c r="G28" i="4" a="1"/>
  <c r="G28" i="4" s="1"/>
  <c r="G26" i="4" a="1"/>
  <c r="G26" i="4" s="1"/>
  <c r="G43" i="4" a="1"/>
  <c r="G43" i="4" s="1"/>
  <c r="G34" i="4" a="1"/>
  <c r="G34" i="4" s="1"/>
  <c r="D15" i="9"/>
  <c r="R19" i="9"/>
  <c r="G19" i="9" s="1"/>
  <c r="R17" i="9"/>
  <c r="G17" i="9" s="1"/>
  <c r="R21" i="9"/>
  <c r="G21" i="9" l="1"/>
  <c r="S20" i="9"/>
  <c r="G20" i="9"/>
  <c r="S18" i="9"/>
  <c r="G18" i="9"/>
  <c r="K7" i="4"/>
  <c r="I7" i="4" s="1"/>
  <c r="S16" i="9"/>
  <c r="G16" i="9"/>
  <c r="K7" i="9" s="1"/>
  <c r="I7" i="9" s="1"/>
  <c r="S22" i="9"/>
  <c r="G2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<sst xmlns="http://schemas.openxmlformats.org/spreadsheetml/2006/main" count="150" uniqueCount="81">
  <si>
    <t>to</t>
  </si>
  <si>
    <t>from</t>
  </si>
  <si>
    <t>matrix</t>
  </si>
  <si>
    <t>POS</t>
  </si>
  <si>
    <t>DIST</t>
  </si>
  <si>
    <t>POS_NAME</t>
  </si>
  <si>
    <t>x</t>
  </si>
  <si>
    <t>y</t>
  </si>
  <si>
    <t>Hours</t>
  </si>
  <si>
    <t>Transportation Method</t>
  </si>
  <si>
    <t>Measure</t>
  </si>
  <si>
    <t>COST</t>
  </si>
  <si>
    <t>Bus 1</t>
  </si>
  <si>
    <t>Bus 2</t>
  </si>
  <si>
    <t>Bus 3</t>
  </si>
  <si>
    <t>Bus 4</t>
  </si>
  <si>
    <t>Bus 5</t>
  </si>
  <si>
    <t>Bus 6</t>
  </si>
  <si>
    <t>Bus 7</t>
  </si>
  <si>
    <t>Airplane 1</t>
  </si>
  <si>
    <t>Airplane 2</t>
  </si>
  <si>
    <t>Airplane 3</t>
  </si>
  <si>
    <t>Airplane 4</t>
  </si>
  <si>
    <t>Airplane 5</t>
  </si>
  <si>
    <t>Airplane 6</t>
  </si>
  <si>
    <t>Airplane 7</t>
  </si>
  <si>
    <t>* Assume that it takes the same amount of distance from an bus station 1 to bus station 2 as it takes to get from bus station 1 to airplane 2, etc.</t>
  </si>
  <si>
    <t>City, State</t>
  </si>
  <si>
    <t>longitude</t>
  </si>
  <si>
    <t>latitude</t>
  </si>
  <si>
    <t>Montgomery, Alabama</t>
  </si>
  <si>
    <t>Juneau, Alaska</t>
  </si>
  <si>
    <t>Phoenix, Arizona</t>
  </si>
  <si>
    <t>Little Rock, Arkansas</t>
  </si>
  <si>
    <t>Sacramento, California</t>
  </si>
  <si>
    <t>Denver, Colorado</t>
  </si>
  <si>
    <t>Hartford, Connecticut</t>
  </si>
  <si>
    <t>Dover, Delaware</t>
  </si>
  <si>
    <t>Tallahassee, Florida</t>
  </si>
  <si>
    <t>Atlanta, Georgia</t>
  </si>
  <si>
    <t>Honolulu, Hawaii</t>
  </si>
  <si>
    <t>Boise, Idaho</t>
  </si>
  <si>
    <t>Springfield, Illinois</t>
  </si>
  <si>
    <t>Indianapolis, Indiana</t>
  </si>
  <si>
    <t>Des Moines, Iowa</t>
  </si>
  <si>
    <t>Topeka, Kansas</t>
  </si>
  <si>
    <t>Frankfort, Kentucky</t>
  </si>
  <si>
    <t>Baton Rouge, Louisiana</t>
  </si>
  <si>
    <t>Augusta, Maine</t>
  </si>
  <si>
    <t>Annapolis, Maryland</t>
  </si>
  <si>
    <t>Boston, Massachusetts</t>
  </si>
  <si>
    <t>Lansing, Michigan</t>
  </si>
  <si>
    <t>Saint Paul, Minnesota</t>
  </si>
  <si>
    <t>Jackson, Mississippi</t>
  </si>
  <si>
    <t>Jefferson City, Missouri</t>
  </si>
  <si>
    <t>Helena, Montana</t>
  </si>
  <si>
    <t>Lincoln, Nebraska</t>
  </si>
  <si>
    <t>Carson City, Nevada</t>
  </si>
  <si>
    <t>Concord, New Hampshire</t>
  </si>
  <si>
    <t>Trenton, New Jersey</t>
  </si>
  <si>
    <t>Santa Fe, New Mexico</t>
  </si>
  <si>
    <t>Albany, New York</t>
  </si>
  <si>
    <t>Raleigh, North Carolina</t>
  </si>
  <si>
    <t>Bismarck, North Dakota</t>
  </si>
  <si>
    <t>Columbus, Ohio</t>
  </si>
  <si>
    <t>Oklahoma City, Oklahoma</t>
  </si>
  <si>
    <t>Salem, Oregon</t>
  </si>
  <si>
    <t>Harrisburg, Pennsylvania</t>
  </si>
  <si>
    <t>Providence, Rhode Island</t>
  </si>
  <si>
    <t>Columbia, South Carolina</t>
  </si>
  <si>
    <t>Pierre, South Dakota</t>
  </si>
  <si>
    <t>Nashville, Tennessee</t>
  </si>
  <si>
    <t>Austin, Texas</t>
  </si>
  <si>
    <t>Salt Lake City, Utah</t>
  </si>
  <si>
    <t>Montpelier, Vermont</t>
  </si>
  <si>
    <t>Richmond, Virginia</t>
  </si>
  <si>
    <t>Olympia, Washington</t>
  </si>
  <si>
    <t>Charleston, West Virginia</t>
  </si>
  <si>
    <t>Madison, Wisconsin</t>
  </si>
  <si>
    <t>Cheyenne, Wyoming</t>
  </si>
  <si>
    <t>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</si>
</sst>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10"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sz val="11"/>
      <color rgb="FF3F3F76"/>
      <name val="Calibri"/>
      <family val="2"/>
      <scheme val="minor"/>
    </font>
    <font>
      <b/>
      <i/>
      <sz val="11"/>
      <color theme="1"/>
      <name val="Calibri"/>
      <family val="2"/>
      <scheme val="minor"/>
    </font>
    <font>
      <b/>
      <sz val="11"/>
      <color theme="0"/>
      <name val="Calibri"/>
      <family val="2"/>
      <scheme val="minor"/>
    </font>
    <font>
      <sz val="8"/>
      <name val="Calibri"/>
      <family val="2"/>
      <scheme val="minor"/>
    </font>
    <font>
      <b/>
      <sz val="11"/>
      <color indexed="9"/>
      <name val="Calibri"/>
      <family val="2"/>
      <scheme val="minor"/>
    </font>
  </fonts>
  <fills count="10">
    <fill>
      <patternFill patternType="none"/>
    </fill>
    <fill>
      <patternFill patternType="gray125"/>
    </fill>
    <fill>
      <patternFill patternType="solid">
        <fgColor rgb="FFF2F2F2"/>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CC99"/>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1" tint="0.249977111117893"/>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43" fontId="1" fillId="0" borderId="0" applyFont="0" applyFill="0" applyBorder="0" applyAlignment="0" applyProtection="0"/>
    <xf numFmtId="0" fontId="2" fillId="2" borderId="1" applyNumberFormat="0" applyAlignment="0" applyProtection="0"/>
    <xf numFmtId="0" fontId="5" fillId="5" borderId="9" applyNumberFormat="0" applyAlignment="0" applyProtection="0"/>
    <xf numFmtId="9" fontId="1" fillId="0" borderId="0" applyFont="0" applyFill="0" applyBorder="0" applyAlignment="0" applyProtection="0"/>
  </cellStyleXfs>
  <cellXfs count="37">
    <xf numFmtId="0" fontId="0" fillId="0" borderId="0" xfId="0"/>
    <xf numFmtId="43" fontId="0" fillId="0" borderId="0" xfId="1" applyFont="1"/>
    <xf numFmtId="0" fontId="3" fillId="0" borderId="0" xfId="0" applyFont="1" applyAlignment="1">
      <alignment horizontal="center"/>
    </xf>
    <xf numFmtId="0" fontId="0" fillId="0" borderId="0" xfId="0" applyAlignment="1">
      <alignment horizontal="right"/>
    </xf>
    <xf numFmtId="0" fontId="3" fillId="0" borderId="2" xfId="0" applyFont="1" applyBorder="1" applyAlignment="1">
      <alignment horizontal="center"/>
    </xf>
    <xf numFmtId="0" fontId="0" fillId="3" borderId="7" xfId="0" applyFill="1" applyBorder="1"/>
    <xf numFmtId="0" fontId="0" fillId="3" borderId="8" xfId="0" applyFill="1" applyBorder="1"/>
    <xf numFmtId="0" fontId="3" fillId="3" borderId="4" xfId="0" applyFont="1" applyFill="1" applyBorder="1" applyAlignment="1">
      <alignment horizontal="centerContinuous"/>
    </xf>
    <xf numFmtId="0" fontId="3" fillId="3" borderId="5" xfId="0" applyFont="1" applyFill="1" applyBorder="1" applyAlignment="1">
      <alignment horizontal="centerContinuous"/>
    </xf>
    <xf numFmtId="0" fontId="3" fillId="3" borderId="6" xfId="0" applyFont="1" applyFill="1" applyBorder="1" applyAlignment="1">
      <alignment horizontal="center"/>
    </xf>
    <xf numFmtId="0" fontId="2" fillId="2" borderId="1" xfId="2"/>
    <xf numFmtId="0" fontId="2" fillId="4" borderId="1" xfId="2" applyFill="1" applyAlignment="1">
      <alignment horizontal="center"/>
    </xf>
    <xf numFmtId="0" fontId="4" fillId="0" borderId="0" xfId="0" applyFont="1"/>
    <xf numFmtId="43" fontId="0" fillId="0" borderId="0" xfId="1" applyFont="1" applyFill="1"/>
    <xf numFmtId="0" fontId="6" fillId="0" borderId="0" xfId="0" applyFont="1"/>
    <xf numFmtId="0" fontId="5" fillId="5" borderId="9" xfId="3"/>
    <xf numFmtId="0" fontId="0" fillId="0" borderId="0" xfId="1" applyNumberFormat="1" applyFont="1" applyFill="1"/>
    <xf numFmtId="41" fontId="0" fillId="0" borderId="0" xfId="1" applyNumberFormat="1" applyFont="1" applyFill="1"/>
    <xf numFmtId="41" fontId="0" fillId="0" borderId="0" xfId="0" applyNumberFormat="1"/>
    <xf numFmtId="0" fontId="3" fillId="6" borderId="0" xfId="0" applyFont="1" applyFill="1"/>
    <xf numFmtId="0" fontId="3" fillId="7" borderId="0" xfId="0" applyFont="1" applyFill="1"/>
    <xf numFmtId="0" fontId="3" fillId="7" borderId="0" xfId="0" applyFont="1" applyFill="1" applyBorder="1"/>
    <xf numFmtId="0" fontId="0" fillId="0" borderId="0" xfId="1" applyNumberFormat="1" applyFont="1"/>
    <xf numFmtId="9" fontId="0" fillId="0" borderId="0" xfId="4" applyFont="1"/>
    <xf numFmtId="9" fontId="3" fillId="0" borderId="0" xfId="4" applyFont="1" applyAlignment="1">
      <alignment horizontal="center"/>
    </xf>
    <xf numFmtId="9" fontId="3" fillId="0" borderId="2" xfId="4" applyFont="1" applyBorder="1" applyAlignment="1">
      <alignment horizontal="center"/>
    </xf>
    <xf numFmtId="0" fontId="0" fillId="8" borderId="0" xfId="1" applyNumberFormat="1" applyFont="1" applyFill="1"/>
    <xf numFmtId="41" fontId="0" fillId="0" borderId="0" xfId="1" applyNumberFormat="1" applyFont="1"/>
    <xf numFmtId="0" fontId="3" fillId="6" borderId="0" xfId="0" applyFont="1" applyFill="1" applyAlignment="1">
      <alignment horizontal="center"/>
    </xf>
    <xf numFmtId="0" fontId="3" fillId="7" borderId="0" xfId="0" applyFont="1" applyFill="1" applyAlignment="1">
      <alignment horizontal="center"/>
    </xf>
    <xf numFmtId="0" fontId="3" fillId="6" borderId="0" xfId="0" applyFont="1" applyFill="1" applyAlignment="1">
      <alignment horizontal="right"/>
    </xf>
    <xf numFmtId="0" fontId="3" fillId="7" borderId="0" xfId="0" applyFont="1" applyFill="1" applyBorder="1" applyAlignment="1">
      <alignment horizontal="right"/>
    </xf>
    <xf numFmtId="9" fontId="0" fillId="0" borderId="0" xfId="0" applyNumberFormat="1"/>
    <xf numFmtId="0" fontId="3" fillId="3" borderId="3" xfId="0" applyFont="1" applyFill="1" applyBorder="1" applyAlignment="1">
      <alignment horizontal="left" indent="1"/>
    </xf>
    <xf numFmtId="41" fontId="0" fillId="8" borderId="0" xfId="1" applyNumberFormat="1" applyFont="1" applyFill="1"/>
    <xf numFmtId="0" fontId="7" fillId="9" borderId="0" xfId="0" applyFont="1" applyFill="1"/>
    <xf numFmtId="0" fontId="9" fillId="9" borderId="0" xfId="0" applyFont="1" applyFill="1"/>
  </cellXfs>
  <cellStyles count="5">
    <cellStyle name="Comma" xfId="1" builtinId="3"/>
    <cellStyle name="Input" xfId="3" builtinId="20"/>
    <cellStyle name="Normal" xfId="0" builtinId="0"/>
    <cellStyle name="Output" xfId="2" builtinId="21"/>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977849-FB75-46EB-B3E4-255FC2FF346B}" name="coordinate" displayName="coordinate" ref="A15:C65" totalsRowShown="0">
  <autoFilter ref="A15:C65" xr:uid="{C68568FE-7734-4D9D-8646-798FC46B5D2C}"/>
  <sortState xmlns:xlrd2="http://schemas.microsoft.com/office/spreadsheetml/2017/richdata2" ref="A16:C65">
    <sortCondition ref="A15:A65"/>
  </sortState>
  <tableColumns count="3">
    <tableColumn id="1" xr3:uid="{A9EEE3D4-DA2E-41C7-B816-6C878026901B}" name="City, State"/>
    <tableColumn id="2" xr3:uid="{3CA50135-75DC-434C-836A-845CCF4D9F5D}" name="longitude"/>
    <tableColumn id="3" xr3:uid="{1960164B-B2F5-4759-B2DD-4D82850F082C}" name="latitu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D76EF-5EA2-4198-A33A-8839D7A7DAFB}">
  <sheetPr>
    <tabColor theme="7" tint="0.59999389629810485"/>
  </sheetPr>
  <dimension ref="A2:BH65"/>
  <sheetViews>
    <sheetView tabSelected="1" zoomScaleNormal="100" workbookViewId="0"/>
  </sheetViews>
  <sheetFormatPr defaultRowHeight="15" x14ac:dyDescent="0.25"/>
  <cols>
    <col min="7" max="7" width="12.42578125" bestFit="1" customWidth="1"/>
    <col min="8" max="8" width="12.42578125" customWidth="1"/>
    <col min="9" max="9" width="16.7109375" customWidth="1"/>
    <col min="10" max="10" width="14.7109375" customWidth="1"/>
    <col min="11" max="41" width="12.7109375" customWidth="1"/>
  </cols>
  <sheetData>
    <row r="2" spans="1:60" x14ac:dyDescent="0.25">
      <c r="I2" s="3" t="s">
        <v>9</v>
      </c>
      <c r="J2" s="15"/>
    </row>
    <row r="3" spans="1:60" x14ac:dyDescent="0.25">
      <c r="I3" s="3" t="s">
        <v>10</v>
      </c>
      <c r="J3" s="15" t="s">
        <v>80</v>
      </c>
    </row>
    <row r="5" spans="1:60" x14ac:dyDescent="0.25">
      <c r="I5" s="10" t="str">
        <f>J5 &amp; " = " &amp; K5</f>
        <v>POS_NAME = ['Albany, New York', 'Annapolis, Maryland', 'Atlanta, Georgia', 'Augusta, Maine', 'Austin, Texas', 'Baton Rouge, Louisiana', 'Bismarck, North Dakota', 'Boise, Idaho', 'Boston, Massachusetts', 'Carson City, Nevada', 'Charleston, West Virginia', 'Cheyenne, Wyoming', 'Columbia, South Carolina', 'Columbus, Ohio', 'Concord, New Hampshire', 'Denver, Colorado', 'Des Moines, Iowa', 'Dover, Delaware', 'Frankfort, Kentucky', 'Harrisburg, Pennsylvania', 'Hartford, Connecticut', 'Helena, Montana', 'Honolulu, Hawaii', 'Indianapolis, Indiana', 'Jackson, Mississippi', 'Jefferson City, Missouri', 'Juneau, Alaska', 'Lansing, Michigan', 'Lincoln, Nebraska', 'Little Rock, Arkansas', 'Madison, Wisconsin', 'Montgomery, Alabama', 'Montpelier, Vermont', 'Nashville, Tennessee', 'Oklahoma City, Oklahoma', 'Olympia, Washington', 'Phoenix, Arizona', 'Pierre, South Dakota', 'Providence, Rhode Island', 'Raleigh, North Carolina', 'Richmond, Virginia', 'Sacramento, California', 'Saint Paul, Minnesota', 'Salem, Oregon', 'Salt Lake City, Utah', 'Santa Fe, New Mexico', 'Springfield, Illinois', 'Tallahassee, Florida', 'Topeka, Kansas', 'Trenton, New Jersey']</v>
      </c>
      <c r="J5" t="s">
        <v>5</v>
      </c>
      <c r="K5" t="str" cm="1">
        <f t="array" ref="K5">"['" &amp; _xlfn.TEXTJOIN("', '", TRUE, J2  &amp; "" &amp; J16:J65) &amp; "']"</f>
        <v>['Albany, New York', 'Annapolis, Maryland', 'Atlanta, Georgia', 'Augusta, Maine', 'Austin, Texas', 'Baton Rouge, Louisiana', 'Bismarck, North Dakota', 'Boise, Idaho', 'Boston, Massachusetts', 'Carson City, Nevada', 'Charleston, West Virginia', 'Cheyenne, Wyoming', 'Columbia, South Carolina', 'Columbus, Ohio', 'Concord, New Hampshire', 'Denver, Colorado', 'Des Moines, Iowa', 'Dover, Delaware', 'Frankfort, Kentucky', 'Harrisburg, Pennsylvania', 'Hartford, Connecticut', 'Helena, Montana', 'Honolulu, Hawaii', 'Indianapolis, Indiana', 'Jackson, Mississippi', 'Jefferson City, Missouri', 'Juneau, Alaska', 'Lansing, Michigan', 'Lincoln, Nebraska', 'Little Rock, Arkansas', 'Madison, Wisconsin', 'Montgomery, Alabama', 'Montpelier, Vermont', 'Nashville, Tennessee', 'Oklahoma City, Oklahoma', 'Olympia, Washington', 'Phoenix, Arizona', 'Pierre, South Dakota', 'Providence, Rhode Island', 'Raleigh, North Carolina', 'Richmond, Virginia', 'Sacramento, California', 'Saint Paul, Minnesota', 'Salem, Oregon', 'Salt Lake City, Utah', 'Santa Fe, New Mexico', 'Springfield, Illinois', 'Tallahassee, Florida', 'Topeka, Kansas', 'Trenton, New Jersey']</v>
      </c>
    </row>
    <row r="6" spans="1:60" x14ac:dyDescent="0.25">
      <c r="I6" s="10" t="str">
        <f>J6 &amp; " = " &amp; K6</f>
        <v>POS = [[-5097.97, 2947.61], 
[-5285.9, 2692.86], 
[-5830.98, 2332.67], 
[-4820.48, 3062.56], 
[-6754.1, 2091.3], 
[-6297.39, 2104.52], 
[-6963.39, 3372.79], 
[-8031.52, 3013.52], 
[-4907.69, 2918.27], 
[-8274.47, 2705.85], 
[-5640.51, 2649.78], 
[-7241.37, 2842.98], 
[-5599.17, 2349.25], 
[-5734.98, 2761.22], 
[-4943.73, 2986.32], 
[-7253.95, 2745.8], 
[-6468.8, 2873.75], 
[-5218.57, 2705.92], 
[-5863.67, 2639.27], 
[-5311.77, 2782.47], 
[-5021.67, 2885.92], 
[-7740.58, 3219.57], 
[-10905.11, 1472.36], 
[-5952.43, 2749.38], 
[-6232.91, 2233.17], 
[-6369.88, 2665.22], 
[-9287.82, 4028.41], 
[-5841.81, 2952.7], 
[-6679.85, 2819.78], 
[-6379.68, 2400.11], 
[-6176.08, 2976.28], 
[-5961.51, 2236.04], 
[-5014.41, 3058.62], 
[-5996.4, 2498.84], 
[-6739.25, 2451.67], 
[-8491.38, 3250.43], 
[-7743.82, 2311.14], 
[-6932.81, 3065.63], 
[-4934.96, 2889.83], 
[-5433.54, 2471.62], 
[-5352.15, 2593.85], 
[-8392.98, 2664.03], 
[-6432.39, 3105.85], 
[-8500.78, 3104.54], 
[-7731.3, 2815.97], 
[-7321.69, 2464.45], 
[-6194.45, 2748.85], 
[-5822.88, 2104.09], 
[-6611.76, 2697.49], 
[-5165.33, 2779.15]]</v>
      </c>
      <c r="J6" t="s">
        <v>3</v>
      </c>
      <c r="K6" t="str">
        <f>"[" &amp; _xlfn.TEXTJOIN(", " &amp; CHAR(10), TRUE, D16:D65) &amp; "]"</f>
        <v>[[-5097.97, 2947.61], 
[-5285.9, 2692.86], 
[-5830.98, 2332.67], 
[-4820.48, 3062.56], 
[-6754.1, 2091.3], 
[-6297.39, 2104.52], 
[-6963.39, 3372.79], 
[-8031.52, 3013.52], 
[-4907.69, 2918.27], 
[-8274.47, 2705.85], 
[-5640.51, 2649.78], 
[-7241.37, 2842.98], 
[-5599.17, 2349.25], 
[-5734.98, 2761.22], 
[-4943.73, 2986.32], 
[-7253.95, 2745.8], 
[-6468.8, 2873.75], 
[-5218.57, 2705.92], 
[-5863.67, 2639.27], 
[-5311.77, 2782.47], 
[-5021.67, 2885.92], 
[-7740.58, 3219.57], 
[-10905.11, 1472.36], 
[-5952.43, 2749.38], 
[-6232.91, 2233.17], 
[-6369.88, 2665.22], 
[-9287.82, 4028.41], 
[-5841.81, 2952.7], 
[-6679.85, 2819.78], 
[-6379.68, 2400.11], 
[-6176.08, 2976.28], 
[-5961.51, 2236.04], 
[-5014.41, 3058.62], 
[-5996.4, 2498.84], 
[-6739.25, 2451.67], 
[-8491.38, 3250.43], 
[-7743.82, 2311.14], 
[-6932.81, 3065.63], 
[-4934.96, 2889.83], 
[-5433.54, 2471.62], 
[-5352.15, 2593.85], 
[-8392.98, 2664.03], 
[-6432.39, 3105.85], 
[-8500.78, 3104.54], 
[-7731.3, 2815.97], 
[-7321.69, 2464.45], 
[-6194.45, 2748.85], 
[-5822.88, 2104.09], 
[-6611.76, 2697.49], 
[-5165.33, 2779.15]]</v>
      </c>
    </row>
    <row r="7" spans="1:60" x14ac:dyDescent="0.25">
      <c r="I7" s="10" t="str">
        <f t="shared" ref="I7" si="0">J7 &amp; " = " &amp; K7</f>
        <v>DIST = [[0, 317, 957, 300, 1864, 1466, 1913, 2934, 193, 3186, 619, 2146, 781, 664, 159, 2165, 1373, 270, 825, 270, 98, 2657, 5992, 877, 1341, 1303, 4327, 744, 1587, 1394, 1078, 1119, 139, 1004, 1715, 3407, 2721, 1839, 173, 582, 436, 3307, 1344, 3406, 2637, 2276, 1114, 1112, 1534, 181], 
[317, 0, 653, 594, 1587, 1170, 1810, 2764, 440, 2989, 357, 1961, 465, 454, 451, 1969, 1197, 69, 580, 93, 327, 2511, 5750, 669, 1053, 1084, 4219, 614, 1400, 1132, 934, 816, 456, 737, 1473, 3254, 2487, 1689, 402, 266, 119, 3107, 1219, 3241, 2448, 2049, 910, 797, 1326, 148], 
[957, 653, 0, 1247, 954, 519, 1538, 2303, 1093, 2472, 370, 1500, 232, 439, 1102, 1482, 836, 717, 308, 687, 980, 2106, 5147, 434, 414, 633, 3850, 620, 979, 553, 730, 162, 1093, 234, 916, 2814, 1913, 1323, 1055, 421, 545, 2583, 980, 2779, 1961, 1497, 553, 229, 862, 802], 
[300, 594, 1247, 0, 2164, 1760, 2165, 3211, 169, 3472, 918, 2431, 1056, 963, 145, 2454, 1659, 534, 1126, 566, 268, 2924, 6289, 1174, 1638, 1600, 4571, 1027, 1875, 1694, 1358, 1409, 194, 1304, 2014, 3676, 3018, 2112, 207, 852, 709, 3595, 1612, 3681, 2921, 2572, 1409, 1387, 1828, 446], 
[1864, 1587, 954, 2164, 0, 457, 1298, 1576, 2023, 1640, 1246, 896, 1183, 1220, 2020, 824, 833, 1654, 1046, 1599, 1906, 1499, 4197, 1037, 540, 691, 3189, 1255, 732, 485, 1057, 806, 1991, 860, 361, 2088, 1014, 991, 1987, 1374, 1489, 1736, 1064, 2019, 1217, 679, 863, 931, 623, 1731], 
[1466, 1170, 519, 1760, 457, 0, 1433, 1958, 1610, 2067, 854, 1198, 740, 865, 1616, 1152, 788, 1235, 689, 1196, 1496, 1824, 4651, 731, 144, 565, 3556, 963, 811, 307, 880, 361, 1599, 496, 562, 2475, 1461, 1152, 1573, 939, 1064, 2169, 1010, 2420, 1601, 1086, 652, 475, 671, 1318], 
[1913, 1810, 1538, 2165, 1298, 1433, 0, 1127, 2105, 1471, 1508, 598, 1706, 1372, 2056, 691, 703, 1868, 1322, 1754, 2002, 792, 4376, 1188, 1354, 924, 2415, 1198, 621, 1134, 882, 1515, 1974, 1303, 948, 1533, 1318, 309, 2085, 1776, 1790, 1596, 594, 1561, 949, 976, 990, 1706, 761, 1894], 
[2934, 2764, 2303, 3211, 1576, 1958, 1127, 0, 3125, 392, 2419, 808, 2521, 2310, 3088, 822, 1569, 2830, 2200, 2730, 3013, 357, 3261, 2096, 1961, 1698, 1615, 2191, 1365, 1762, 1856, 2211, 3017, 2099, 1409, 517, 759, 1100, 3099, 2654, 2712, 503, 1602, 478, 359, 897, 1856, 2389, 1455, 2876], 
[193, 440, 1093, 169, 2023, 1610, 2105, 3125, 0, 3373, 780, 2335, 895, 842, 77, 2353, 1562, 376, 996, 426, 118, 2849, 6169, 1058, 1492, 1484, 4519, 935, 1775, 1561, 1270, 1255, 176, 1167, 1890, 3599, 2900, 2030, 39, 690, 550, 3495, 1536, 3598, 2825, 2456, 1298, 1225, 1718, 293], 
[3186, 2989, 2472, 3472, 1640, 2067, 1471, 392, 3373, 0, 2635, 1042, 2699, 2540, 3343, 1021, 1813, 3056, 2412, 2964, 3258, 741, 2905, 2322, 2096, 1905, 1666, 2445, 1599, 1919, 2116, 2360, 3279, 2287, 1556, 586, 661, 1389, 3345, 2851, 2924, 126, 1885, 458, 554, 983, 2080, 2524, 1663, 3110], 
[619, 357, 370, 918, 1246, 854, 1508, 2419, 780, 2635, 0, 1612, 303, 146, 774, 1616, 858, 426, 223, 355, 662, 2176, 5395, 327, 724, 730, 3899, 364, 1053, 780, 627, 524, 748, 387, 1116, 2913, 2130, 1358, 745, 273, 294, 2753, 914, 2896, 2097, 1691, 563, 575, 972, 492], 
[2146, 1961, 1500, 2431, 896, 1198, 598, 808, 2335, 1042, 1612, 0, 1715, 1509, 2302, 98, 773, 2027, 1393, 1931, 2220, 625, 3912, 1292, 1178, 889, 2365, 1404, 562, 969, 1074, 1416, 2237, 1292, 637, 1315, 732, 381, 2307, 1846, 1906, 1165, 851, 1286, 491, 387, 1051, 1599, 646, 2077], 
[781, 465, 232, 1056, 1183, 740, 1706, 2521, 895, 2699, 303, 1715, 0, 434, 914, 1702, 1016, 522, 393, 520, 788, 2312, 5378, 534, 644, 833, 4053, 650, 1179, 782, 852, 380, 919, 424, 1145, 3029, 2145, 1514, 856, 206, 348, 2811, 1125, 2998, 2183, 1726, 717, 332, 1071, 611], 
[664, 454, 439, 963, 1220, 865, 1372, 2310, 842, 2540, 146, 1509, 434, 0, 823, 1519, 742, 519, 177, 424, 724, 2057, 5328, 218, 726, 642, 3772, 219, 947, 739, 491, 572, 780, 370, 1051, 2799, 2059, 1236, 810, 418, 418, 2660, 778, 2787, 1997, 1614, 460, 663, 879, 570], 
[159, 451, 1102, 145, 2020, 1616, 2056, 3088, 77, 3343, 774, 2302, 914, 823, 0, 2323, 1529, 393, 983, 421, 127, 2807, 6151, 1036, 1493, 1462, 4467, 899, 1744, 1551, 1232, 1264, 101, 1160, 1873, 3557, 2880, 1991, 97, 711, 566, 3464, 1493, 3559, 2793, 2435, 1273, 1245, 1693, 303], 
[2165, 1969, 1482, 2454, 824, 1152, 691, 822, 2353, 1021, 1616, 98, 1702, 1519, 2323, 0, 796, 2036, 1394, 1943, 2237, 679, 3867, 1302, 1143, 888, 2405, 1427, 579, 940, 1102, 1389, 2261, 1282, 593, 1336, 655, 453, 2323, 1841, 1908, 1142, 897, 1297, 482, 289, 1060, 1568, 644, 2089], 
[1373, 1197, 836, 1659, 833, 788, 703, 1569, 1562, 1813, 858, 773, 1016, 742, 1529, 796, 0, 1261, 649, 1161, 1447, 1318, 4652, 531, 683, 231, 3046, 632, 218, 482, 310, 815, 1466, 603, 501, 2057, 1394, 502, 1534, 1111, 1151, 1936, 235, 2045, 1264, 946, 301, 1005, 227, 1307], 
[270, 69, 717, 534, 1654, 1235, 1868, 2830, 376, 3056, 426, 2027, 522, 519, 393, 2036, 1261, 0, 649, 121, 267, 2574, 5819, 735, 1119, 1152, 4279, 670, 1466, 1201, 995, 879, 408, 805, 1542, 3318, 2556, 1752, 338, 318, 174, 3175, 1278, 3306, 2515, 2117, 977, 853, 1393, 91], 
[825, 580, 308, 1126, 1046, 689, 1322, 2200, 996, 2412, 223, 1393, 393, 177, 983, 1394, 649, 649, 0, 570, 877, 1965, 5175, 141, 549, 507, 3695, 314, 836, 569, 460, 415, 947, 193, 895, 2698, 1909, 1151, 962, 462, 514, 2529, 736, 2678, 1876, 1468, 348, 537, 750, 712], 
[270, 93, 687, 566, 1599, 1196, 1754, 2730, 426, 2964, 355, 1931, 520, 424, 421, 1943, 1161, 121, 570, 0, 308, 2468, 5745, 642, 1072, 1065, 4167, 557, 1369, 1134, 886, 849, 406, 741, 1465, 3214, 2477, 1646, 392, 334, 193, 3083, 1166, 3205, 2420, 2035, 883, 849, 1303, 146], 
[98, 327, 980, 268, 1906, 1496, 2002, 3013, 118, 3258, 662, 2220, 788, 724, 127, 2237, 1447, 267, 877, 308, 0, 2739, 6051, 941, 1376, 1366, 4416, 823, 1659, 1442, 1158, 1143, 173, 1049, 1772, 3489, 2782, 1920, 87, 584, 441, 3379, 1428, 3486, 2711, 2338, 1181, 1119, 1601, 179], 
[2657, 2511, 2106, 2924, 1499, 1824, 792, 357, 2849, 741, 2176, 625, 2312, 2057, 2807, 679, 1318, 2574, 1965, 2468, 2739, 0, 3615, 1849, 1802, 1479, 1746, 1917, 1134, 1589, 1583, 2033, 2731, 1887, 1262, 751, 908, 822, 2825, 2425, 2469, 857, 1313, 769, 404, 864, 1616, 2219, 1244, 2613], 
[5992, 5750, 5147, 6289, 4197, 4651, 4376, 3261, 6169, 2905, 5395, 3912, 5378, 5328, 6151, 3867, 4652, 5819, 5175, 5745, 6051, 3615, 0, 5115, 4734, 4689, 3025, 5275, 4435, 4620, 4962, 5002, 6101, 5015, 4279, 2998, 3271, 4280, 6136, 5562, 5665, 2780, 4762, 2906, 3447, 3718, 4881, 5121, 4465, 5887], 
[877, 669, 434, 1174, 1037, 731, 1188, 2096, 1058, 2322, 327, 1292, 534, 218, 1036, 1302, 531, 735, 141, 642, 941, 1849, 5115, 0, 587, 426, 3572, 231, 731, 552, 319, 513, 988, 254, 841, 2588, 1844, 1030, 1027, 589, 620, 2442, 598, 2573, 1780, 1399, 242, 658, 661, 788], 
[1341, 1053, 414, 1638, 540, 144, 1354, 1961, 1492, 2096, 724, 1178, 644, 726, 1493, 1143, 683, 1119, 549, 1072, 1376, 1802, 4734, 587, 0, 453, 3543, 819, 737, 222, 745, 271, 1472, 356, 551, 2477, 1513, 1088, 1455, 834, 952, 2203, 895, 2430, 1608, 1113, 517, 430, 599, 1199], 
[1303, 1084, 633, 1600, 691, 565, 924, 1698, 1484, 1905, 730, 889, 833, 642, 1462, 888, 231, 1152, 507, 1065, 1366, 1479, 4689, 426, 453, 0, 3221, 601, 346, 265, 366, 592, 1411, 409, 427, 2201, 1419, 691, 1452, 956, 1020, 2023, 445, 2176, 1370, 973, 194, 784, 244, 1210], 
[4327, 4219, 3850, 4571, 3189, 3556, 2415, 1615, 4519, 1666, 3899, 2365, 4053, 3772, 4467, 2405, 3046, 4279, 3695, 4167, 4416, 1746, 3025, 3572, 3543, 3221, 0, 3610, 2874, 3333, 3285, 3778, 4382, 3629, 2997, 1113, 2309, 2544, 4499, 4157, 4189, 1632, 3001, 1214, 1973, 2512, 3348, 3963, 2989, 4308], 
[744, 614, 620, 1027, 1255, 963, 1198, 2191, 935, 2445, 364, 1404, 650, 219, 899, 1427, 632, 670, 314, 557, 823, 1917, 5275, 231, 819, 601, 3610, 0, 849, 771, 335, 727, 834, 479, 1028, 2666, 2007, 1097, 909, 631, 607, 2567, 610, 2663, 1894, 1558, 407, 849, 811, 698], 
[1587, 1400, 979, 1875, 732, 811, 621, 1365, 1775, 1599, 1053, 562, 1179, 947, 1744, 579, 218, 1466, 836, 1369, 1659, 1134, 4435, 731, 737, 346, 2874, 849, 0, 516, 528, 926, 1682, 755, 373, 1862, 1179, 353, 1746, 1294, 1347, 1720, 378, 1843, 1051, 734, 491, 1117, 140, 1515], 
[1394, 1132, 553, 1694, 485, 307, 1134, 1762, 1561, 1919, 780, 969, 782, 739, 1551, 940, 482, 1201, 569, 1134, 1442, 1589, 4620, 552, 222, 265, 3333, 771, 516, 0, 611, 449, 1516, 396, 363, 2276, 1367, 865, 1525, 949, 1046, 2031, 708, 2235, 1414, 944, 395, 631, 377, 1272], 
[1078, 934, 730, 1358, 1057, 880, 882, 1856, 1270, 2116, 627, 1074, 852, 491, 1232, 1102, 310, 995, 460, 886, 1158, 1583, 4962, 319, 745, 366, 3285, 335, 528, 611, 0, 771, 1165, 510, 770, 2331, 1703, 762, 1244, 898, 908, 2239, 287, 2328, 1563, 1255, 228, 941, 517, 1030], 
[1119, 816, 162, 1409, 806, 361, 1515, 2211, 1255, 2360, 524, 1416, 380, 572, 1264, 1389, 815, 879, 415, 849, 1143, 2033, 5002, 513, 271, 592, 3778, 727, 926, 449, 771, 0, 1254, 265, 807, 2726, 1784, 1277, 1217, 578, 707, 2469, 989, 2684, 1862, 1379, 563, 191, 797, 964], 
[139, 456, 1093, 194, 1991, 1599, 1974, 3017, 176, 3279, 748, 2237, 919, 780, 101, 2261, 1466, 408, 947, 406, 173, 2731, 6101, 988, 1472, 1411, 4382, 834, 1682, 1516, 1165, 1254, 0, 1130, 1829, 3482, 2830, 1918, 187, 721, 575, 3402, 1419, 3487, 2728, 2383, 1220, 1251, 1638, 318], 
[1004, 737, 234, 1304, 860, 496, 1303, 2099, 1167, 2287, 387, 1292, 424, 370, 1160, 1282, 603, 805, 193, 741, 1049, 1887, 5015, 254, 356, 409, 3629, 479, 755, 396, 510, 265, 1130, 0, 744, 2606, 1757, 1095, 1131, 564, 651, 2402, 747, 2577, 1764, 1326, 319, 431, 647, 877], 
[1715, 1473, 916, 2014, 361, 562, 948, 1409, 1890, 1556, 1116, 637, 1145, 1051, 1873, 593, 501, 1542, 895, 1465, 1772, 1262, 4279, 841, 551, 427, 2997, 1028, 373, 363, 770, 807, 1829, 744, 0, 1926, 1014, 644, 1857, 1306, 1394, 1667, 723, 1879, 1057, 583, 621, 980, 277, 1608], 
[3407, 3254, 2814, 3676, 2088, 2475, 1533, 517, 3599, 586, 2913, 1315, 3029, 2799, 3557, 1336, 2057, 3318, 2698, 3214, 3489, 751, 2998, 2588, 2477, 2201, 1113, 2666, 1862, 2276, 2331, 2726, 3482, 2606, 1926, 0, 1200, 1569, 3575, 3155, 3207, 595, 2064, 146, 875, 1409, 2351, 2904, 1959, 3359], 
[2721, 2487, 1913, 3018, 1014, 1461, 1318, 759, 2900, 661, 2130, 732, 2145, 2059, 2880, 655, 1394, 2556, 1909, 2477, 2782, 908, 3271, 1844, 1513, 1419, 2309, 2007, 1179, 1367, 1703, 1784, 2830, 1757, 1014, 1200, 0, 1108, 2868, 2316, 2408, 739, 1533, 1097, 505, 449, 1610, 1932, 1196, 2621], 
[1839, 1689, 1323, 2112, 991, 1152, 309, 1100, 2030, 1389, 1358, 381, 1514, 1236, 1991, 453, 502, 1752, 1151, 1646, 1920, 822, 4280, 1030, 1088, 691, 2544, 1097, 353, 865, 762, 1277, 1918, 1095, 644, 1569, 1108, 0, 2006, 1613, 1650, 1514, 502, 1568, 837, 716, 803, 1469, 488, 1791], 
[173, 402, 1055, 207, 1987, 1573, 2085, 3099, 39, 3345, 745, 2307, 856, 810, 97, 2323, 1534, 338, 962, 392, 87, 2825, 6136, 1027, 1455, 1452, 4499, 909, 1746, 1525, 1244, 1217, 187, 1131, 1857, 3575, 2868, 2006, 0, 651, 512, 3465, 1513, 3572, 2797, 2424, 1267, 1186, 1688, 256], 
[582, 266, 421, 852, 1374, 939, 1776, 2654, 690, 2851, 273, 1846, 206, 418, 711, 1841, 1111, 318, 462, 334, 584, 2425, 5562, 589, 834, 956, 4157, 631, 1294, 949, 898, 578, 721, 564, 1306, 3155, 2316, 1613, 651, 0, 147, 2966, 1183, 3132, 2323, 1888, 810, 535, 1200, 408], 
[436, 119, 545, 709, 1489, 1064, 1790, 2712, 550, 2924, 294, 1906, 348, 418, 566, 1908, 1151, 174, 514, 193, 441, 2469, 5665, 620, 952, 1020, 4189, 607, 1347, 1046, 908, 707, 575, 651, 1394, 3207, 2408, 1650, 512, 147, 0, 3042, 1195, 3190, 2389, 1974, 856, 679, 1264, 263], 
[3307, 3107, 2583, 3595, 1736, 2169, 1596, 503, 3495, 126, 2753, 1165, 2811, 2660, 3464, 1142, 1936, 3175, 2529, 3083, 3379, 857, 2780, 2442, 2203, 2023, 1632, 2567, 1720, 2031, 2239, 2469, 3402, 2402, 1667, 595, 739, 1514, 3465, 2966, 3042, 0, 2010, 454, 679, 1090, 2200, 2630, 1782, 3230], 
[1344, 1219, 980, 1612, 1064, 1010, 594, 1602, 1536, 1885, 914, 851, 1125, 778, 1493, 897, 235, 1278, 736, 1166, 1428, 1313, 4762, 598, 895, 445, 3001, 610, 378, 708, 287, 989, 1419, 747, 723, 2064, 1533, 502, 1513, 1183, 1195, 2010, 0, 2068, 1331, 1096, 429, 1173, 446, 1309], 
[3406, 3241, 2779, 3681, 2019, 2420, 1561, 478, 3598, 458, 2896, 1286, 2998, 2787, 3559, 1297, 2045, 3306, 2678, 3205, 3486, 769, 2906, 2573, 2430, 2176, 1214, 2663, 1843, 2235, 2328, 2684, 3487, 2577, 1879, 146, 1097, 1568, 3572, 3132, 3190, 454, 2068, 0, 822, 1342, 2334, 2859, 1932, 3351], 
[2637, 2448, 1961, 2921, 1217, 1601, 949, 359, 2825, 554, 2097, 491, 2183, 1997, 2793, 482, 1264, 2515, 1876, 2420, 2711, 404, 3447, 1780, 1608, 1370, 1973, 1894, 1051, 1414, 1563, 1862, 2728, 1764, 1057, 875, 505, 837, 2797, 2323, 2389, 679, 1331, 822, 0, 540, 1538, 2037, 1126, 2566], 
[2276, 2049, 1497, 2572, 679, 1086, 976, 897, 2456, 983, 1691, 387, 1726, 1614, 2435, 289, 946, 2117, 1468, 2035, 2338, 864, 3718, 1399, 1113, 973, 2512, 1558, 734, 944, 1255, 1379, 2383, 1326, 583, 1409, 449, 716, 2424, 1888, 1974, 1090, 1096, 1342, 540, 0, 1163, 1542, 747, 2179], 
[1114, 910, 553, 1409, 863, 652, 990, 1856, 1298, 2080, 563, 1051, 717, 460, 1273, 1060, 301, 977, 348, 883, 1181, 1616, 4881, 242, 517, 194, 3348, 407, 491, 395, 228, 563, 1220, 319, 621, 2351, 1610, 803, 1267, 810, 856, 2200, 429, 2334, 1538, 1163, 0, 744, 420, 1030], 
[1112, 797, 229, 1387, 931, 475, 1706, 2389, 1225, 2524, 575, 1599, 332, 663, 1245, 1568, 1005, 853, 537, 849, 1119, 2219, 5121, 658, 430, 784, 3963, 849, 1117, 631, 941, 191, 1251, 431, 980, 2904, 1932, 1469, 1186, 535, 679, 2630, 1173, 2859, 2037, 1542, 744, 0, 987, 942], 
[1534, 1326, 862, 1828, 623, 671, 761, 1455, 1718, 1663, 972, 646, 1071, 879, 1693, 644, 227, 1393, 750, 1303, 1601, 1244, 4465, 661, 599, 244, 2989, 811, 140, 377, 517, 797, 1638, 647, 277, 1959, 1196, 488, 1688, 1200, 1264, 1782, 446, 1932, 1126, 747, 420, 987, 0, 1449], 
[181, 148, 802, 446, 1731, 1318, 1894, 2876, 293, 3110, 492, 2077, 611, 570, 303, 2089, 1307, 91, 712, 146, 179, 2613, 5887, 788, 1199, 1210, 4308, 698, 1515, 1272, 1030, 964, 318, 877, 1608, 3359, 2621, 1791, 256, 408, 263, 3230, 1309, 3351, 2566, 2179, 1030, 942, 1449, 0]]</v>
      </c>
      <c r="J7" t="s">
        <v>4</v>
      </c>
      <c r="K7" t="str">
        <f>"[" &amp; _xlfn.TEXTJOIN(", " &amp; CHAR(10), TRUE, G16:G65) &amp; "]"</f>
        <v>[[0, 317, 957, 300, 1864, 1466, 1913, 2934, 193, 3186, 619, 2146, 781, 664, 159, 2165, 1373, 270, 825, 270, 98, 2657, 5992, 877, 1341, 1303, 4327, 744, 1587, 1394, 1078, 1119, 139, 1004, 1715, 3407, 2721, 1839, 173, 582, 436, 3307, 1344, 3406, 2637, 2276, 1114, 1112, 1534, 181], 
[317, 0, 653, 594, 1587, 1170, 1810, 2764, 440, 2989, 357, 1961, 465, 454, 451, 1969, 1197, 69, 580, 93, 327, 2511, 5750, 669, 1053, 1084, 4219, 614, 1400, 1132, 934, 816, 456, 737, 1473, 3254, 2487, 1689, 402, 266, 119, 3107, 1219, 3241, 2448, 2049, 910, 797, 1326, 148], 
[957, 653, 0, 1247, 954, 519, 1538, 2303, 1093, 2472, 370, 1500, 232, 439, 1102, 1482, 836, 717, 308, 687, 980, 2106, 5147, 434, 414, 633, 3850, 620, 979, 553, 730, 162, 1093, 234, 916, 2814, 1913, 1323, 1055, 421, 545, 2583, 980, 2779, 1961, 1497, 553, 229, 862, 802], 
[300, 594, 1247, 0, 2164, 1760, 2165, 3211, 169, 3472, 918, 2431, 1056, 963, 145, 2454, 1659, 534, 1126, 566, 268, 2924, 6289, 1174, 1638, 1600, 4571, 1027, 1875, 1694, 1358, 1409, 194, 1304, 2014, 3676, 3018, 2112, 207, 852, 709, 3595, 1612, 3681, 2921, 2572, 1409, 1387, 1828, 446], 
[1864, 1587, 954, 2164, 0, 457, 1298, 1576, 2023, 1640, 1246, 896, 1183, 1220, 2020, 824, 833, 1654, 1046, 1599, 1906, 1499, 4197, 1037, 540, 691, 3189, 1255, 732, 485, 1057, 806, 1991, 860, 361, 2088, 1014, 991, 1987, 1374, 1489, 1736, 1064, 2019, 1217, 679, 863, 931, 623, 1731], 
[1466, 1170, 519, 1760, 457, 0, 1433, 1958, 1610, 2067, 854, 1198, 740, 865, 1616, 1152, 788, 1235, 689, 1196, 1496, 1824, 4651, 731, 144, 565, 3556, 963, 811, 307, 880, 361, 1599, 496, 562, 2475, 1461, 1152, 1573, 939, 1064, 2169, 1010, 2420, 1601, 1086, 652, 475, 671, 1318], 
[1913, 1810, 1538, 2165, 1298, 1433, 0, 1127, 2105, 1471, 1508, 598, 1706, 1372, 2056, 691, 703, 1868, 1322, 1754, 2002, 792, 4376, 1188, 1354, 924, 2415, 1198, 621, 1134, 882, 1515, 1974, 1303, 948, 1533, 1318, 309, 2085, 1776, 1790, 1596, 594, 1561, 949, 976, 990, 1706, 761, 1894], 
[2934, 2764, 2303, 3211, 1576, 1958, 1127, 0, 3125, 392, 2419, 808, 2521, 2310, 3088, 822, 1569, 2830, 2200, 2730, 3013, 357, 3261, 2096, 1961, 1698, 1615, 2191, 1365, 1762, 1856, 2211, 3017, 2099, 1409, 517, 759, 1100, 3099, 2654, 2712, 503, 1602, 478, 359, 897, 1856, 2389, 1455, 2876], 
[193, 440, 1093, 169, 2023, 1610, 2105, 3125, 0, 3373, 780, 2335, 895, 842, 77, 2353, 1562, 376, 996, 426, 118, 2849, 6169, 1058, 1492, 1484, 4519, 935, 1775, 1561, 1270, 1255, 176, 1167, 1890, 3599, 2900, 2030, 39, 690, 550, 3495, 1536, 3598, 2825, 2456, 1298, 1225, 1718, 293], 
[3186, 2989, 2472, 3472, 1640, 2067, 1471, 392, 3373, 0, 2635, 1042, 2699, 2540, 3343, 1021, 1813, 3056, 2412, 2964, 3258, 741, 2905, 2322, 2096, 1905, 1666, 2445, 1599, 1919, 2116, 2360, 3279, 2287, 1556, 586, 661, 1389, 3345, 2851, 2924, 126, 1885, 458, 554, 983, 2080, 2524, 1663, 3110], 
[619, 357, 370, 918, 1246, 854, 1508, 2419, 780, 2635, 0, 1612, 303, 146, 774, 1616, 858, 426, 223, 355, 662, 2176, 5395, 327, 724, 730, 3899, 364, 1053, 780, 627, 524, 748, 387, 1116, 2913, 2130, 1358, 745, 273, 294, 2753, 914, 2896, 2097, 1691, 563, 575, 972, 492], 
[2146, 1961, 1500, 2431, 896, 1198, 598, 808, 2335, 1042, 1612, 0, 1715, 1509, 2302, 98, 773, 2027, 1393, 1931, 2220, 625, 3912, 1292, 1178, 889, 2365, 1404, 562, 969, 1074, 1416, 2237, 1292, 637, 1315, 732, 381, 2307, 1846, 1906, 1165, 851, 1286, 491, 387, 1051, 1599, 646, 2077], 
[781, 465, 232, 1056, 1183, 740, 1706, 2521, 895, 2699, 303, 1715, 0, 434, 914, 1702, 1016, 522, 393, 520, 788, 2312, 5378, 534, 644, 833, 4053, 650, 1179, 782, 852, 380, 919, 424, 1145, 3029, 2145, 1514, 856, 206, 348, 2811, 1125, 2998, 2183, 1726, 717, 332, 1071, 611], 
[664, 454, 439, 963, 1220, 865, 1372, 2310, 842, 2540, 146, 1509, 434, 0, 823, 1519, 742, 519, 177, 424, 724, 2057, 5328, 218, 726, 642, 3772, 219, 947, 739, 491, 572, 780, 370, 1051, 2799, 2059, 1236, 810, 418, 418, 2660, 778, 2787, 1997, 1614, 460, 663, 879, 570], 
[159, 451, 1102, 145, 2020, 1616, 2056, 3088, 77, 3343, 774, 2302, 914, 823, 0, 2323, 1529, 393, 983, 421, 127, 2807, 6151, 1036, 1493, 1462, 4467, 899, 1744, 1551, 1232, 1264, 101, 1160, 1873, 3557, 2880, 1991, 97, 711, 566, 3464, 1493, 3559, 2793, 2435, 1273, 1245, 1693, 303], 
[2165, 1969, 1482, 2454, 824, 1152, 691, 822, 2353, 1021, 1616, 98, 1702, 1519, 2323, 0, 796, 2036, 1394, 1943, 2237, 679, 3867, 1302, 1143, 888, 2405, 1427, 579, 940, 1102, 1389, 2261, 1282, 593, 1336, 655, 453, 2323, 1841, 1908, 1142, 897, 1297, 482, 289, 1060, 1568, 644, 2089], 
[1373, 1197, 836, 1659, 833, 788, 703, 1569, 1562, 1813, 858, 773, 1016, 742, 1529, 796, 0, 1261, 649, 1161, 1447, 1318, 4652, 531, 683, 231, 3046, 632, 218, 482, 310, 815, 1466, 603, 501, 2057, 1394, 502, 1534, 1111, 1151, 1936, 235, 2045, 1264, 946, 301, 1005, 227, 1307], 
[270, 69, 717, 534, 1654, 1235, 1868, 2830, 376, 3056, 426, 2027, 522, 519, 393, 2036, 1261, 0, 649, 121, 267, 2574, 5819, 735, 1119, 1152, 4279, 670, 1466, 1201, 995, 879, 408, 805, 1542, 3318, 2556, 1752, 338, 318, 174, 3175, 1278, 3306, 2515, 2117, 977, 853, 1393, 91], 
[825, 580, 308, 1126, 1046, 689, 1322, 2200, 996, 2412, 223, 1393, 393, 177, 983, 1394, 649, 649, 0, 570, 877, 1965, 5175, 141, 549, 507, 3695, 314, 836, 569, 460, 415, 947, 193, 895, 2698, 1909, 1151, 962, 462, 514, 2529, 736, 2678, 1876, 1468, 348, 537, 750, 712], 
[270, 93, 687, 566, 1599, 1196, 1754, 2730, 426, 2964, 355, 1931, 520, 424, 421, 1943, 1161, 121, 570, 0, 308, 2468, 5745, 642, 1072, 1065, 4167, 557, 1369, 1134, 886, 849, 406, 741, 1465, 3214, 2477, 1646, 392, 334, 193, 3083, 1166, 3205, 2420, 2035, 883, 849, 1303, 146], 
[98, 327, 980, 268, 1906, 1496, 2002, 3013, 118, 3258, 662, 2220, 788, 724, 127, 2237, 1447, 267, 877, 308, 0, 2739, 6051, 941, 1376, 1366, 4416, 823, 1659, 1442, 1158, 1143, 173, 1049, 1772, 3489, 2782, 1920, 87, 584, 441, 3379, 1428, 3486, 2711, 2338, 1181, 1119, 1601, 179], 
[2657, 2511, 2106, 2924, 1499, 1824, 792, 357, 2849, 741, 2176, 625, 2312, 2057, 2807, 679, 1318, 2574, 1965, 2468, 2739, 0, 3615, 1849, 1802, 1479, 1746, 1917, 1134, 1589, 1583, 2033, 2731, 1887, 1262, 751, 908, 822, 2825, 2425, 2469, 857, 1313, 769, 404, 864, 1616, 2219, 1244, 2613], 
[5992, 5750, 5147, 6289, 4197, 4651, 4376, 3261, 6169, 2905, 5395, 3912, 5378, 5328, 6151, 3867, 4652, 5819, 5175, 5745, 6051, 3615, 0, 5115, 4734, 4689, 3025, 5275, 4435, 4620, 4962, 5002, 6101, 5015, 4279, 2998, 3271, 4280, 6136, 5562, 5665, 2780, 4762, 2906, 3447, 3718, 4881, 5121, 4465, 5887], 
[877, 669, 434, 1174, 1037, 731, 1188, 2096, 1058, 2322, 327, 1292, 534, 218, 1036, 1302, 531, 735, 141, 642, 941, 1849, 5115, 0, 587, 426, 3572, 231, 731, 552, 319, 513, 988, 254, 841, 2588, 1844, 1030, 1027, 589, 620, 2442, 598, 2573, 1780, 1399, 242, 658, 661, 788], 
[1341, 1053, 414, 1638, 540, 144, 1354, 1961, 1492, 2096, 724, 1178, 644, 726, 1493, 1143, 683, 1119, 549, 1072, 1376, 1802, 4734, 587, 0, 453, 3543, 819, 737, 222, 745, 271, 1472, 356, 551, 2477, 1513, 1088, 1455, 834, 952, 2203, 895, 2430, 1608, 1113, 517, 430, 599, 1199], 
[1303, 1084, 633, 1600, 691, 565, 924, 1698, 1484, 1905, 730, 889, 833, 642, 1462, 888, 231, 1152, 507, 1065, 1366, 1479, 4689, 426, 453, 0, 3221, 601, 346, 265, 366, 592, 1411, 409, 427, 2201, 1419, 691, 1452, 956, 1020, 2023, 445, 2176, 1370, 973, 194, 784, 244, 1210], 
[4327, 4219, 3850, 4571, 3189, 3556, 2415, 1615, 4519, 1666, 3899, 2365, 4053, 3772, 4467, 2405, 3046, 4279, 3695, 4167, 4416, 1746, 3025, 3572, 3543, 3221, 0, 3610, 2874, 3333, 3285, 3778, 4382, 3629, 2997, 1113, 2309, 2544, 4499, 4157, 4189, 1632, 3001, 1214, 1973, 2512, 3348, 3963, 2989, 4308], 
[744, 614, 620, 1027, 1255, 963, 1198, 2191, 935, 2445, 364, 1404, 650, 219, 899, 1427, 632, 670, 314, 557, 823, 1917, 5275, 231, 819, 601, 3610, 0, 849, 771, 335, 727, 834, 479, 1028, 2666, 2007, 1097, 909, 631, 607, 2567, 610, 2663, 1894, 1558, 407, 849, 811, 698], 
[1587, 1400, 979, 1875, 732, 811, 621, 1365, 1775, 1599, 1053, 562, 1179, 947, 1744, 579, 218, 1466, 836, 1369, 1659, 1134, 4435, 731, 737, 346, 2874, 849, 0, 516, 528, 926, 1682, 755, 373, 1862, 1179, 353, 1746, 1294, 1347, 1720, 378, 1843, 1051, 734, 491, 1117, 140, 1515], 
[1394, 1132, 553, 1694, 485, 307, 1134, 1762, 1561, 1919, 780, 969, 782, 739, 1551, 940, 482, 1201, 569, 1134, 1442, 1589, 4620, 552, 222, 265, 3333, 771, 516, 0, 611, 449, 1516, 396, 363, 2276, 1367, 865, 1525, 949, 1046, 2031, 708, 2235, 1414, 944, 395, 631, 377, 1272], 
[1078, 934, 730, 1358, 1057, 880, 882, 1856, 1270, 2116, 627, 1074, 852, 491, 1232, 1102, 310, 995, 460, 886, 1158, 1583, 4962, 319, 745, 366, 3285, 335, 528, 611, 0, 771, 1165, 510, 770, 2331, 1703, 762, 1244, 898, 908, 2239, 287, 2328, 1563, 1255, 228, 941, 517, 1030], 
[1119, 816, 162, 1409, 806, 361, 1515, 2211, 1255, 2360, 524, 1416, 380, 572, 1264, 1389, 815, 879, 415, 849, 1143, 2033, 5002, 513, 271, 592, 3778, 727, 926, 449, 771, 0, 1254, 265, 807, 2726, 1784, 1277, 1217, 578, 707, 2469, 989, 2684, 1862, 1379, 563, 191, 797, 964], 
[139, 456, 1093, 194, 1991, 1599, 1974, 3017, 176, 3279, 748, 2237, 919, 780, 101, 2261, 1466, 408, 947, 406, 173, 2731, 6101, 988, 1472, 1411, 4382, 834, 1682, 1516, 1165, 1254, 0, 1130, 1829, 3482, 2830, 1918, 187, 721, 575, 3402, 1419, 3487, 2728, 2383, 1220, 1251, 1638, 318], 
[1004, 737, 234, 1304, 860, 496, 1303, 2099, 1167, 2287, 387, 1292, 424, 370, 1160, 1282, 603, 805, 193, 741, 1049, 1887, 5015, 254, 356, 409, 3629, 479, 755, 396, 510, 265, 1130, 0, 744, 2606, 1757, 1095, 1131, 564, 651, 2402, 747, 2577, 1764, 1326, 319, 431, 647, 877], 
[1715, 1473, 916, 2014, 361, 562, 948, 1409, 1890, 1556, 1116, 637, 1145, 1051, 1873, 593, 501, 1542, 895, 1465, 1772, 1262, 4279, 841, 551, 427, 2997, 1028, 373, 363, 770, 807, 1829, 744, 0, 1926, 1014, 644, 1857, 1306, 1394, 1667, 723, 1879, 1057, 583, 621, 980, 277, 1608], 
[3407, 3254, 2814, 3676, 2088, 2475, 1533, 517, 3599, 586, 2913, 1315, 3029, 2799, 3557, 1336, 2057, 3318, 2698, 3214, 3489, 751, 2998, 2588, 2477, 2201, 1113, 2666, 1862, 2276, 2331, 2726, 3482, 2606, 1926, 0, 1200, 1569, 3575, 3155, 3207, 595, 2064, 146, 875, 1409, 2351, 2904, 1959, 3359], 
[2721, 2487, 1913, 3018, 1014, 1461, 1318, 759, 2900, 661, 2130, 732, 2145, 2059, 2880, 655, 1394, 2556, 1909, 2477, 2782, 908, 3271, 1844, 1513, 1419, 2309, 2007, 1179, 1367, 1703, 1784, 2830, 1757, 1014, 1200, 0, 1108, 2868, 2316, 2408, 739, 1533, 1097, 505, 449, 1610, 1932, 1196, 2621], 
[1839, 1689, 1323, 2112, 991, 1152, 309, 1100, 2030, 1389, 1358, 381, 1514, 1236, 1991, 453, 502, 1752, 1151, 1646, 1920, 822, 4280, 1030, 1088, 691, 2544, 1097, 353, 865, 762, 1277, 1918, 1095, 644, 1569, 1108, 0, 2006, 1613, 1650, 1514, 502, 1568, 837, 716, 803, 1469, 488, 1791], 
[173, 402, 1055, 207, 1987, 1573, 2085, 3099, 39, 3345, 745, 2307, 856, 810, 97, 2323, 1534, 338, 962, 392, 87, 2825, 6136, 1027, 1455, 1452, 4499, 909, 1746, 1525, 1244, 1217, 187, 1131, 1857, 3575, 2868, 2006, 0, 651, 512, 3465, 1513, 3572, 2797, 2424, 1267, 1186, 1688, 256], 
[582, 266, 421, 852, 1374, 939, 1776, 2654, 690, 2851, 273, 1846, 206, 418, 711, 1841, 1111, 318, 462, 334, 584, 2425, 5562, 589, 834, 956, 4157, 631, 1294, 949, 898, 578, 721, 564, 1306, 3155, 2316, 1613, 651, 0, 147, 2966, 1183, 3132, 2323, 1888, 810, 535, 1200, 408], 
[436, 119, 545, 709, 1489, 1064, 1790, 2712, 550, 2924, 294, 1906, 348, 418, 566, 1908, 1151, 174, 514, 193, 441, 2469, 5665, 620, 952, 1020, 4189, 607, 1347, 1046, 908, 707, 575, 651, 1394, 3207, 2408, 1650, 512, 147, 0, 3042, 1195, 3190, 2389, 1974, 856, 679, 1264, 263], 
[3307, 3107, 2583, 3595, 1736, 2169, 1596, 503, 3495, 126, 2753, 1165, 2811, 2660, 3464, 1142, 1936, 3175, 2529, 3083, 3379, 857, 2780, 2442, 2203, 2023, 1632, 2567, 1720, 2031, 2239, 2469, 3402, 2402, 1667, 595, 739, 1514, 3465, 2966, 3042, 0, 2010, 454, 679, 1090, 2200, 2630, 1782, 3230], 
[1344, 1219, 980, 1612, 1064, 1010, 594, 1602, 1536, 1885, 914, 851, 1125, 778, 1493, 897, 235, 1278, 736, 1166, 1428, 1313, 4762, 598, 895, 445, 3001, 610, 378, 708, 287, 989, 1419, 747, 723, 2064, 1533, 502, 1513, 1183, 1195, 2010, 0, 2068, 1331, 1096, 429, 1173, 446, 1309], 
[3406, 3241, 2779, 3681, 2019, 2420, 1561, 478, 3598, 458, 2896, 1286, 2998, 2787, 3559, 1297, 2045, 3306, 2678, 3205, 3486, 769, 2906, 2573, 2430, 2176, 1214, 2663, 1843, 2235, 2328, 2684, 3487, 2577, 1879, 146, 1097, 1568, 3572, 3132, 3190, 454, 2068, 0, 822, 1342, 2334, 2859, 1932, 3351], 
[2637, 2448, 1961, 2921, 1217, 1601, 949, 359, 2825, 554, 2097, 491, 2183, 1997, 2793, 482, 1264, 2515, 1876, 2420, 2711, 404, 3447, 1780, 1608, 1370, 1973, 1894, 1051, 1414, 1563, 1862, 2728, 1764, 1057, 875, 505, 837, 2797, 2323, 2389, 679, 1331, 822, 0, 540, 1538, 2037, 1126, 2566], 
[2276, 2049, 1497, 2572, 679, 1086, 976, 897, 2456, 983, 1691, 387, 1726, 1614, 2435, 289, 946, 2117, 1468, 2035, 2338, 864, 3718, 1399, 1113, 973, 2512, 1558, 734, 944, 1255, 1379, 2383, 1326, 583, 1409, 449, 716, 2424, 1888, 1974, 1090, 1096, 1342, 540, 0, 1163, 1542, 747, 2179], 
[1114, 910, 553, 1409, 863, 652, 990, 1856, 1298, 2080, 563, 1051, 717, 460, 1273, 1060, 301, 977, 348, 883, 1181, 1616, 4881, 242, 517, 194, 3348, 407, 491, 395, 228, 563, 1220, 319, 621, 2351, 1610, 803, 1267, 810, 856, 2200, 429, 2334, 1538, 1163, 0, 744, 420, 1030], 
[1112, 797, 229, 1387, 931, 475, 1706, 2389, 1225, 2524, 575, 1599, 332, 663, 1245, 1568, 1005, 853, 537, 849, 1119, 2219, 5121, 658, 430, 784, 3963, 849, 1117, 631, 941, 191, 1251, 431, 980, 2904, 1932, 1469, 1186, 535, 679, 2630, 1173, 2859, 2037, 1542, 744, 0, 987, 942], 
[1534, 1326, 862, 1828, 623, 671, 761, 1455, 1718, 1663, 972, 646, 1071, 879, 1693, 644, 227, 1393, 750, 1303, 1601, 1244, 4465, 661, 599, 244, 2989, 811, 140, 377, 517, 797, 1638, 647, 277, 1959, 1196, 488, 1688, 1200, 1264, 1782, 446, 1932, 1126, 747, 420, 987, 0, 1449], 
[181, 148, 802, 446, 1731, 1318, 1894, 2876, 293, 3110, 492, 2077, 611, 570, 303, 2089, 1307, 91, 712, 146, 179, 2613, 5887, 788, 1199, 1210, 4308, 698, 1515, 1272, 1030, 964, 318, 877, 1608, 3359, 2621, 1791, 256, 408, 263, 3230, 1309, 3351, 2566, 2179, 1030, 942, 1449, 0]]</v>
      </c>
    </row>
    <row r="9" spans="1:60" s="2" customFormat="1" x14ac:dyDescent="0.25">
      <c r="N9"/>
      <c r="O9"/>
    </row>
    <row r="13" spans="1:60" x14ac:dyDescent="0.25">
      <c r="K13" s="14" t="str">
        <f>"Travel Time - " &amp; J2 &amp; " (" &amp; J3 &amp; ")"</f>
        <v>Travel Time -  (Distances)</v>
      </c>
    </row>
    <row r="14" spans="1:60" x14ac:dyDescent="0.25">
      <c r="K14" s="33" t="s">
        <v>0</v>
      </c>
      <c r="L14" s="7"/>
      <c r="M14" s="7"/>
      <c r="N14" s="7"/>
      <c r="O14" s="7"/>
      <c r="P14" s="7"/>
      <c r="Q14" s="8"/>
    </row>
    <row r="15" spans="1:60" x14ac:dyDescent="0.25">
      <c r="A15" t="s">
        <v>27</v>
      </c>
      <c r="B15" t="s">
        <v>28</v>
      </c>
      <c r="C15" t="s">
        <v>29</v>
      </c>
      <c r="D15" s="11" t="str">
        <f>"[" &amp; _xlfn.TEXTJOIN(", ", TRUE, D16:D65) &amp; "]"</f>
        <v>[[-5097.97, 2947.61], [-5285.9, 2692.86], [-5830.98, 2332.67], [-4820.48, 3062.56], [-6754.1, 2091.3], [-6297.39, 2104.52], [-6963.39, 3372.79], [-8031.52, 3013.52], [-4907.69, 2918.27], [-8274.47, 2705.85], [-5640.51, 2649.78], [-7241.37, 2842.98], [-5599.17, 2349.25], [-5734.98, 2761.22], [-4943.73, 2986.32], [-7253.95, 2745.8], [-6468.8, 2873.75], [-5218.57, 2705.92], [-5863.67, 2639.27], [-5311.77, 2782.47], [-5021.67, 2885.92], [-7740.58, 3219.57], [-10905.11, 1472.36], [-5952.43, 2749.38], [-6232.91, 2233.17], [-6369.88, 2665.22], [-9287.82, 4028.41], [-5841.81, 2952.7], [-6679.85, 2819.78], [-6379.68, 2400.11], [-6176.08, 2976.28], [-5961.51, 2236.04], [-5014.41, 3058.62], [-5996.4, 2498.84], [-6739.25, 2451.67], [-8491.38, 3250.43], [-7743.82, 2311.14], [-6932.81, 3065.63], [-4934.96, 2889.83], [-5433.54, 2471.62], [-5352.15, 2593.85], [-8392.98, 2664.03], [-6432.39, 3105.85], [-8500.78, 3104.54], [-7731.3, 2815.97], [-7321.69, 2464.45], [-6194.45, 2748.85], [-5822.88, 2104.09], [-6611.76, 2697.49], [-5165.33, 2779.15]]</v>
      </c>
      <c r="G15" t="s">
        <v>2</v>
      </c>
      <c r="K15" t="str">
        <f t="array" ref="K15:BH15">TRANSPOSE(J16:J65)</f>
        <v>Albany, New York</v>
      </c>
      <c r="L15" t="str">
        <v>Annapolis, Maryland</v>
      </c>
      <c r="M15" t="str">
        <v>Atlanta, Georgia</v>
      </c>
      <c r="N15" t="str">
        <v>Augusta, Maine</v>
      </c>
      <c r="O15" t="str">
        <v>Austin, Texas</v>
      </c>
      <c r="P15" t="str">
        <v>Baton Rouge, Louisiana</v>
      </c>
      <c r="Q15" t="str">
        <v>Bismarck, North Dakota</v>
      </c>
      <c r="R15" t="str">
        <v>Boise, Idaho</v>
      </c>
      <c r="S15" t="str">
        <v>Boston, Massachusetts</v>
      </c>
      <c r="T15" t="str">
        <v>Carson City, Nevada</v>
      </c>
      <c r="U15" t="str">
        <v>Charleston, West Virginia</v>
      </c>
      <c r="V15" t="str">
        <v>Cheyenne, Wyoming</v>
      </c>
      <c r="W15" t="str">
        <v>Columbia, South Carolina</v>
      </c>
      <c r="X15" t="str">
        <v>Columbus, Ohio</v>
      </c>
      <c r="Y15" t="str">
        <v>Concord, New Hampshire</v>
      </c>
      <c r="Z15" t="str">
        <v>Denver, Colorado</v>
      </c>
      <c r="AA15" t="str">
        <v>Des Moines, Iowa</v>
      </c>
      <c r="AB15" t="str">
        <v>Dover, Delaware</v>
      </c>
      <c r="AC15" t="str">
        <v>Frankfort, Kentucky</v>
      </c>
      <c r="AD15" t="str">
        <v>Harrisburg, Pennsylvania</v>
      </c>
      <c r="AE15" t="str">
        <v>Hartford, Connecticut</v>
      </c>
      <c r="AF15" t="str">
        <v>Helena, Montana</v>
      </c>
      <c r="AG15" t="str">
        <v>Honolulu, Hawaii</v>
      </c>
      <c r="AH15" t="str">
        <v>Indianapolis, Indiana</v>
      </c>
      <c r="AI15" t="str">
        <v>Jackson, Mississippi</v>
      </c>
      <c r="AJ15" t="str">
        <v>Jefferson City, Missouri</v>
      </c>
      <c r="AK15" t="str">
        <v>Juneau, Alaska</v>
      </c>
      <c r="AL15" t="str">
        <v>Lansing, Michigan</v>
      </c>
      <c r="AM15" t="str">
        <v>Lincoln, Nebraska</v>
      </c>
      <c r="AN15" t="str">
        <v>Little Rock, Arkansas</v>
      </c>
      <c r="AO15" t="str">
        <v>Madison, Wisconsin</v>
      </c>
      <c r="AP15" t="str">
        <v>Montgomery, Alabama</v>
      </c>
      <c r="AQ15" t="str">
        <v>Montpelier, Vermont</v>
      </c>
      <c r="AR15" t="str">
        <v>Nashville, Tennessee</v>
      </c>
      <c r="AS15" t="str">
        <v>Oklahoma City, Oklahoma</v>
      </c>
      <c r="AT15" t="str">
        <v>Olympia, Washington</v>
      </c>
      <c r="AU15" t="str">
        <v>Phoenix, Arizona</v>
      </c>
      <c r="AV15" t="str">
        <v>Pierre, South Dakota</v>
      </c>
      <c r="AW15" t="str">
        <v>Providence, Rhode Island</v>
      </c>
      <c r="AX15" t="str">
        <v>Raleigh, North Carolina</v>
      </c>
      <c r="AY15" t="str">
        <v>Richmond, Virginia</v>
      </c>
      <c r="AZ15" t="str">
        <v>Sacramento, California</v>
      </c>
      <c r="BA15" t="str">
        <v>Saint Paul, Minnesota</v>
      </c>
      <c r="BB15" t="str">
        <v>Salem, Oregon</v>
      </c>
      <c r="BC15" t="str">
        <v>Salt Lake City, Utah</v>
      </c>
      <c r="BD15" t="str">
        <v>Santa Fe, New Mexico</v>
      </c>
      <c r="BE15" t="str">
        <v>Springfield, Illinois</v>
      </c>
      <c r="BF15" t="str">
        <v>Tallahassee, Florida</v>
      </c>
      <c r="BG15" t="str">
        <v>Topeka, Kansas</v>
      </c>
      <c r="BH15" t="str">
        <v>Trenton, New Jersey</v>
      </c>
    </row>
    <row r="16" spans="1:60" x14ac:dyDescent="0.25">
      <c r="A16" t="s">
        <v>61</v>
      </c>
      <c r="B16">
        <v>-5097.97069934298</v>
      </c>
      <c r="C16">
        <v>2947.60926310896</v>
      </c>
      <c r="D16" t="str">
        <f>"[" &amp; ROUND(B16, 2) &amp; ", " &amp; ROUND(C16, 2) &amp; "]"</f>
        <v>[-5097.97, 2947.61]</v>
      </c>
      <c r="G16" t="str" cm="1">
        <f t="array" ref="G16">"[" &amp; _xlfn.TEXTJOIN(", ", TRUE, ROUND(K16:BH16, 0)) &amp; "]"</f>
        <v>[0, 317, 957, 300, 1864, 1466, 1913, 2934, 193, 3186, 619, 2146, 781, 664, 159, 2165, 1373, 270, 825, 270, 98, 2657, 5992, 877, 1341, 1303, 4327, 744, 1587, 1394, 1078, 1119, 139, 1004, 1715, 3407, 2721, 1839, 173, 582, 436, 3307, 1344, 3406, 2637, 2276, 1114, 1112, 1534, 181]</v>
      </c>
      <c r="H16" s="12">
        <v>0</v>
      </c>
      <c r="I16" s="9" t="s">
        <v>1</v>
      </c>
      <c r="J16" t="s">
        <v>61</v>
      </c>
      <c r="K16" s="1">
        <f>SQRT((SUMIFS(coordinate[longitude], coordinate[City, State], K$15) - SUMIFS(coordinate[longitude], coordinate[City, State], $J16))^2 + (SUMIFS(coordinate[latitude], coordinate[City, State], K$15) - SUMIFS(coordinate[latitude], coordinate[City, State], $J16))^2)</f>
        <v>0</v>
      </c>
      <c r="L16" s="1">
        <f>SQRT((SUMIFS(coordinate[longitude], coordinate[City, State], L$15) - SUMIFS(coordinate[longitude], coordinate[City, State], $J16))^2 + (SUMIFS(coordinate[latitude], coordinate[City, State], L$15) - SUMIFS(coordinate[latitude], coordinate[City, State], $J16))^2)</f>
        <v>316.56466573617973</v>
      </c>
      <c r="M16" s="1">
        <f>SQRT((SUMIFS(coordinate[longitude], coordinate[City, State], M$15) - SUMIFS(coordinate[longitude], coordinate[City, State], $J16))^2 + (SUMIFS(coordinate[latitude], coordinate[City, State], M$15) - SUMIFS(coordinate[latitude], coordinate[City, State], $J16))^2)</f>
        <v>956.79570802730302</v>
      </c>
      <c r="N16" s="1">
        <f>SQRT((SUMIFS(coordinate[longitude], coordinate[City, State], N$15) - SUMIFS(coordinate[longitude], coordinate[City, State], $J16))^2 + (SUMIFS(coordinate[latitude], coordinate[City, State], N$15) - SUMIFS(coordinate[latitude], coordinate[City, State], $J16))^2)</f>
        <v>300.36196543480185</v>
      </c>
      <c r="O16" s="1">
        <f>SQRT((SUMIFS(coordinate[longitude], coordinate[City, State], O$15) - SUMIFS(coordinate[longitude], coordinate[City, State], $J16))^2 + (SUMIFS(coordinate[latitude], coordinate[City, State], O$15) - SUMIFS(coordinate[latitude], coordinate[City, State], $J16))^2)</f>
        <v>1864.4145899017246</v>
      </c>
      <c r="P16" s="1">
        <f>SQRT((SUMIFS(coordinate[longitude], coordinate[City, State], P$15) - SUMIFS(coordinate[longitude], coordinate[City, State], $J16))^2 + (SUMIFS(coordinate[latitude], coordinate[City, State], P$15) - SUMIFS(coordinate[latitude], coordinate[City, State], $J16))^2)</f>
        <v>1466.088062439648</v>
      </c>
      <c r="Q16" s="1">
        <f>SQRT((SUMIFS(coordinate[longitude], coordinate[City, State], Q$15) - SUMIFS(coordinate[longitude], coordinate[City, State], $J16))^2 + (SUMIFS(coordinate[latitude], coordinate[City, State], Q$15) - SUMIFS(coordinate[latitude], coordinate[City, State], $J16))^2)</f>
        <v>1913.2633992649758</v>
      </c>
      <c r="R16" s="1">
        <f>SQRT((SUMIFS(coordinate[longitude], coordinate[City, State], R$15) - SUMIFS(coordinate[longitude], coordinate[City, State], $J16))^2 + (SUMIFS(coordinate[latitude], coordinate[City, State], R$15) - SUMIFS(coordinate[latitude], coordinate[City, State], $J16))^2)</f>
        <v>2934.2874731053662</v>
      </c>
      <c r="S16" s="1">
        <f>SQRT((SUMIFS(coordinate[longitude], coordinate[City, State], S$15) - SUMIFS(coordinate[longitude], coordinate[City, State], $J16))^2 + (SUMIFS(coordinate[latitude], coordinate[City, State], S$15) - SUMIFS(coordinate[latitude], coordinate[City, State], $J16))^2)</f>
        <v>192.52709609973695</v>
      </c>
      <c r="T16" s="1">
        <f>SQRT((SUMIFS(coordinate[longitude], coordinate[City, State], T$15) - SUMIFS(coordinate[longitude], coordinate[City, State], $J16))^2 + (SUMIFS(coordinate[latitude], coordinate[City, State], T$15) - SUMIFS(coordinate[latitude], coordinate[City, State], $J16))^2)</f>
        <v>3185.6896543601906</v>
      </c>
      <c r="U16" s="1">
        <f>SQRT((SUMIFS(coordinate[longitude], coordinate[City, State], U$15) - SUMIFS(coordinate[longitude], coordinate[City, State], $J16))^2 + (SUMIFS(coordinate[latitude], coordinate[City, State], U$15) - SUMIFS(coordinate[latitude], coordinate[City, State], $J16))^2)</f>
        <v>618.90649823960541</v>
      </c>
      <c r="V16" s="1">
        <f>SQRT((SUMIFS(coordinate[longitude], coordinate[City, State], V$15) - SUMIFS(coordinate[longitude], coordinate[City, State], $J16))^2 + (SUMIFS(coordinate[latitude], coordinate[City, State], V$15) - SUMIFS(coordinate[latitude], coordinate[City, State], $J16))^2)</f>
        <v>2145.9483619395533</v>
      </c>
      <c r="W16" s="1">
        <f>SQRT((SUMIFS(coordinate[longitude], coordinate[City, State], W$15) - SUMIFS(coordinate[longitude], coordinate[City, State], $J16))^2 + (SUMIFS(coordinate[latitude], coordinate[City, State], W$15) - SUMIFS(coordinate[latitude], coordinate[City, State], $J16))^2)</f>
        <v>780.53099809665366</v>
      </c>
      <c r="X16" s="1">
        <f>SQRT((SUMIFS(coordinate[longitude], coordinate[City, State], X$15) - SUMIFS(coordinate[longitude], coordinate[City, State], $J16))^2 + (SUMIFS(coordinate[latitude], coordinate[City, State], X$15) - SUMIFS(coordinate[latitude], coordinate[City, State], $J16))^2)</f>
        <v>663.72347771415673</v>
      </c>
      <c r="Y16" s="1">
        <f>SQRT((SUMIFS(coordinate[longitude], coordinate[City, State], Y$15) - SUMIFS(coordinate[longitude], coordinate[City, State], $J16))^2 + (SUMIFS(coordinate[latitude], coordinate[City, State], Y$15) - SUMIFS(coordinate[latitude], coordinate[City, State], $J16))^2)</f>
        <v>159.02012956516569</v>
      </c>
      <c r="Z16" s="1">
        <f>SQRT((SUMIFS(coordinate[longitude], coordinate[City, State], Z$15) - SUMIFS(coordinate[longitude], coordinate[City, State], $J16))^2 + (SUMIFS(coordinate[latitude], coordinate[City, State], Z$15) - SUMIFS(coordinate[latitude], coordinate[City, State], $J16))^2)</f>
        <v>2165.4042901750859</v>
      </c>
      <c r="AA16" s="1">
        <f>SQRT((SUMIFS(coordinate[longitude], coordinate[City, State], AA$15) - SUMIFS(coordinate[longitude], coordinate[City, State], $J16))^2 + (SUMIFS(coordinate[latitude], coordinate[City, State], AA$15) - SUMIFS(coordinate[latitude], coordinate[City, State], $J16))^2)</f>
        <v>1372.8134271559743</v>
      </c>
      <c r="AB16" s="1">
        <f>SQRT((SUMIFS(coordinate[longitude], coordinate[City, State], AB$15) - SUMIFS(coordinate[longitude], coordinate[City, State], $J16))^2 + (SUMIFS(coordinate[latitude], coordinate[City, State], AB$15) - SUMIFS(coordinate[latitude], coordinate[City, State], $J16))^2)</f>
        <v>270.1087104181143</v>
      </c>
      <c r="AC16" s="1">
        <f>SQRT((SUMIFS(coordinate[longitude], coordinate[City, State], AC$15) - SUMIFS(coordinate[longitude], coordinate[City, State], $J16))^2 + (SUMIFS(coordinate[latitude], coordinate[City, State], AC$15) - SUMIFS(coordinate[latitude], coordinate[City, State], $J16))^2)</f>
        <v>825.45478677053234</v>
      </c>
      <c r="AD16" s="1">
        <f>SQRT((SUMIFS(coordinate[longitude], coordinate[City, State], AD$15) - SUMIFS(coordinate[longitude], coordinate[City, State], $J16))^2 + (SUMIFS(coordinate[latitude], coordinate[City, State], AD$15) - SUMIFS(coordinate[latitude], coordinate[City, State], $J16))^2)</f>
        <v>270.15276565489972</v>
      </c>
      <c r="AE16" s="1">
        <f>SQRT((SUMIFS(coordinate[longitude], coordinate[City, State], AE$15) - SUMIFS(coordinate[longitude], coordinate[City, State], $J16))^2 + (SUMIFS(coordinate[latitude], coordinate[City, State], AE$15) - SUMIFS(coordinate[latitude], coordinate[City, State], $J16))^2)</f>
        <v>98.123343891737306</v>
      </c>
      <c r="AF16" s="1">
        <f>SQRT((SUMIFS(coordinate[longitude], coordinate[City, State], AF$15) - SUMIFS(coordinate[longitude], coordinate[City, State], $J16))^2 + (SUMIFS(coordinate[latitude], coordinate[City, State], AF$15) - SUMIFS(coordinate[latitude], coordinate[City, State], $J16))^2)</f>
        <v>2656.568714456515</v>
      </c>
      <c r="AG16" s="1">
        <f>SQRT((SUMIFS(coordinate[longitude], coordinate[City, State], AG$15) - SUMIFS(coordinate[longitude], coordinate[City, State], $J16))^2 + (SUMIFS(coordinate[latitude], coordinate[City, State], AG$15) - SUMIFS(coordinate[latitude], coordinate[City, State], $J16))^2)</f>
        <v>5991.5925396435059</v>
      </c>
      <c r="AH16" s="1">
        <f>SQRT((SUMIFS(coordinate[longitude], coordinate[City, State], AH$15) - SUMIFS(coordinate[longitude], coordinate[City, State], $J16))^2 + (SUMIFS(coordinate[latitude], coordinate[City, State], AH$15) - SUMIFS(coordinate[latitude], coordinate[City, State], $J16))^2)</f>
        <v>877.1531443810801</v>
      </c>
      <c r="AI16" s="1">
        <f>SQRT((SUMIFS(coordinate[longitude], coordinate[City, State], AI$15) - SUMIFS(coordinate[longitude], coordinate[City, State], $J16))^2 + (SUMIFS(coordinate[latitude], coordinate[City, State], AI$15) - SUMIFS(coordinate[latitude], coordinate[City, State], $J16))^2)</f>
        <v>1341.0868834819514</v>
      </c>
      <c r="AJ16" s="1">
        <f>SQRT((SUMIFS(coordinate[longitude], coordinate[City, State], AJ$15) - SUMIFS(coordinate[longitude], coordinate[City, State], $J16))^2 + (SUMIFS(coordinate[latitude], coordinate[City, State], AJ$15) - SUMIFS(coordinate[latitude], coordinate[City, State], $J16))^2)</f>
        <v>1302.8792478842424</v>
      </c>
      <c r="AK16" s="1">
        <f>SQRT((SUMIFS(coordinate[longitude], coordinate[City, State], AK$15) - SUMIFS(coordinate[longitude], coordinate[City, State], $J16))^2 + (SUMIFS(coordinate[latitude], coordinate[City, State], AK$15) - SUMIFS(coordinate[latitude], coordinate[City, State], $J16))^2)</f>
        <v>4327.005993777736</v>
      </c>
      <c r="AL16" s="1">
        <f>SQRT((SUMIFS(coordinate[longitude], coordinate[City, State], AL$15) - SUMIFS(coordinate[longitude], coordinate[City, State], $J16))^2 + (SUMIFS(coordinate[latitude], coordinate[City, State], AL$15) - SUMIFS(coordinate[latitude], coordinate[City, State], $J16))^2)</f>
        <v>743.85719695132821</v>
      </c>
      <c r="AM16" s="1">
        <f>SQRT((SUMIFS(coordinate[longitude], coordinate[City, State], AM$15) - SUMIFS(coordinate[longitude], coordinate[City, State], $J16))^2 + (SUMIFS(coordinate[latitude], coordinate[City, State], AM$15) - SUMIFS(coordinate[latitude], coordinate[City, State], $J16))^2)</f>
        <v>1587.0326222658966</v>
      </c>
      <c r="AN16" s="1">
        <f>SQRT((SUMIFS(coordinate[longitude], coordinate[City, State], AN$15) - SUMIFS(coordinate[longitude], coordinate[City, State], $J16))^2 + (SUMIFS(coordinate[latitude], coordinate[City, State], AN$15) - SUMIFS(coordinate[latitude], coordinate[City, State], $J16))^2)</f>
        <v>1393.7494416921927</v>
      </c>
      <c r="AO16" s="1">
        <f>SQRT((SUMIFS(coordinate[longitude], coordinate[City, State], AO$15) - SUMIFS(coordinate[longitude], coordinate[City, State], $J16))^2 + (SUMIFS(coordinate[latitude], coordinate[City, State], AO$15) - SUMIFS(coordinate[latitude], coordinate[City, State], $J16))^2)</f>
        <v>1078.4879899640898</v>
      </c>
      <c r="AP16" s="1">
        <f>SQRT((SUMIFS(coordinate[longitude], coordinate[City, State], AP$15) - SUMIFS(coordinate[longitude], coordinate[City, State], $J16))^2 + (SUMIFS(coordinate[latitude], coordinate[City, State], AP$15) - SUMIFS(coordinate[latitude], coordinate[City, State], $J16))^2)</f>
        <v>1118.9429711914315</v>
      </c>
      <c r="AQ16" s="1">
        <f>SQRT((SUMIFS(coordinate[longitude], coordinate[City, State], AQ$15) - SUMIFS(coordinate[longitude], coordinate[City, State], $J16))^2 + (SUMIFS(coordinate[latitude], coordinate[City, State], AQ$15) - SUMIFS(coordinate[latitude], coordinate[City, State], $J16))^2)</f>
        <v>138.94387838109785</v>
      </c>
      <c r="AR16" s="1">
        <f>SQRT((SUMIFS(coordinate[longitude], coordinate[City, State], AR$15) - SUMIFS(coordinate[longitude], coordinate[City, State], $J16))^2 + (SUMIFS(coordinate[latitude], coordinate[City, State], AR$15) - SUMIFS(coordinate[latitude], coordinate[City, State], $J16))^2)</f>
        <v>1004.2716749050722</v>
      </c>
      <c r="AS16" s="1">
        <f>SQRT((SUMIFS(coordinate[longitude], coordinate[City, State], AS$15) - SUMIFS(coordinate[longitude], coordinate[City, State], $J16))^2 + (SUMIFS(coordinate[latitude], coordinate[City, State], AS$15) - SUMIFS(coordinate[latitude], coordinate[City, State], $J16))^2)</f>
        <v>1714.5653475733534</v>
      </c>
      <c r="AT16" s="1">
        <f>SQRT((SUMIFS(coordinate[longitude], coordinate[City, State], AT$15) - SUMIFS(coordinate[longitude], coordinate[City, State], $J16))^2 + (SUMIFS(coordinate[latitude], coordinate[City, State], AT$15) - SUMIFS(coordinate[latitude], coordinate[City, State], $J16))^2)</f>
        <v>3406.8927109972146</v>
      </c>
      <c r="AU16" s="1">
        <f>SQRT((SUMIFS(coordinate[longitude], coordinate[City, State], AU$15) - SUMIFS(coordinate[longitude], coordinate[City, State], $J16))^2 + (SUMIFS(coordinate[latitude], coordinate[City, State], AU$15) - SUMIFS(coordinate[latitude], coordinate[City, State], $J16))^2)</f>
        <v>2721.3214489151319</v>
      </c>
      <c r="AV16" s="1">
        <f>SQRT((SUMIFS(coordinate[longitude], coordinate[City, State], AV$15) - SUMIFS(coordinate[longitude], coordinate[City, State], $J16))^2 + (SUMIFS(coordinate[latitude], coordinate[City, State], AV$15) - SUMIFS(coordinate[latitude], coordinate[City, State], $J16))^2)</f>
        <v>1838.6301056533753</v>
      </c>
      <c r="AW16" s="1">
        <f>SQRT((SUMIFS(coordinate[longitude], coordinate[City, State], AW$15) - SUMIFS(coordinate[longitude], coordinate[City, State], $J16))^2 + (SUMIFS(coordinate[latitude], coordinate[City, State], AW$15) - SUMIFS(coordinate[latitude], coordinate[City, State], $J16))^2)</f>
        <v>172.94936561337786</v>
      </c>
      <c r="AX16" s="1">
        <f>SQRT((SUMIFS(coordinate[longitude], coordinate[City, State], AX$15) - SUMIFS(coordinate[longitude], coordinate[City, State], $J16))^2 + (SUMIFS(coordinate[latitude], coordinate[City, State], AX$15) - SUMIFS(coordinate[latitude], coordinate[City, State], $J16))^2)</f>
        <v>582.3871965329464</v>
      </c>
      <c r="AY16" s="1">
        <f>SQRT((SUMIFS(coordinate[longitude], coordinate[City, State], AY$15) - SUMIFS(coordinate[longitude], coordinate[City, State], $J16))^2 + (SUMIFS(coordinate[latitude], coordinate[City, State], AY$15) - SUMIFS(coordinate[latitude], coordinate[City, State], $J16))^2)</f>
        <v>435.60526722348237</v>
      </c>
      <c r="AZ16" s="1">
        <f>SQRT((SUMIFS(coordinate[longitude], coordinate[City, State], AZ$15) - SUMIFS(coordinate[longitude], coordinate[City, State], $J16))^2 + (SUMIFS(coordinate[latitude], coordinate[City, State], AZ$15) - SUMIFS(coordinate[latitude], coordinate[City, State], $J16))^2)</f>
        <v>3307.1863400040784</v>
      </c>
      <c r="BA16" s="1">
        <f>SQRT((SUMIFS(coordinate[longitude], coordinate[City, State], BA$15) - SUMIFS(coordinate[longitude], coordinate[City, State], $J16))^2 + (SUMIFS(coordinate[latitude], coordinate[City, State], BA$15) - SUMIFS(coordinate[latitude], coordinate[City, State], $J16))^2)</f>
        <v>1343.7708169822918</v>
      </c>
      <c r="BB16" s="1">
        <f>SQRT((SUMIFS(coordinate[longitude], coordinate[City, State], BB$15) - SUMIFS(coordinate[longitude], coordinate[City, State], $J16))^2 + (SUMIFS(coordinate[latitude], coordinate[City, State], BB$15) - SUMIFS(coordinate[latitude], coordinate[City, State], $J16))^2)</f>
        <v>3406.427849503395</v>
      </c>
      <c r="BC16" s="1">
        <f>SQRT((SUMIFS(coordinate[longitude], coordinate[City, State], BC$15) - SUMIFS(coordinate[longitude], coordinate[City, State], $J16))^2 + (SUMIFS(coordinate[latitude], coordinate[City, State], BC$15) - SUMIFS(coordinate[latitude], coordinate[City, State], $J16))^2)</f>
        <v>2636.6125509806352</v>
      </c>
      <c r="BD16" s="1">
        <f>SQRT((SUMIFS(coordinate[longitude], coordinate[City, State], BD$15) - SUMIFS(coordinate[longitude], coordinate[City, State], $J16))^2 + (SUMIFS(coordinate[latitude], coordinate[City, State], BD$15) - SUMIFS(coordinate[latitude], coordinate[City, State], $J16))^2)</f>
        <v>2275.6058174777199</v>
      </c>
      <c r="BE16" s="1">
        <f>SQRT((SUMIFS(coordinate[longitude], coordinate[City, State], BE$15) - SUMIFS(coordinate[longitude], coordinate[City, State], $J16))^2 + (SUMIFS(coordinate[latitude], coordinate[City, State], BE$15) - SUMIFS(coordinate[latitude], coordinate[City, State], $J16))^2)</f>
        <v>1114.3503888886194</v>
      </c>
      <c r="BF16" s="1">
        <f>SQRT((SUMIFS(coordinate[longitude], coordinate[City, State], BF$15) - SUMIFS(coordinate[longitude], coordinate[City, State], $J16))^2 + (SUMIFS(coordinate[latitude], coordinate[City, State], BF$15) - SUMIFS(coordinate[latitude], coordinate[City, State], $J16))^2)</f>
        <v>1112.217228696135</v>
      </c>
      <c r="BG16" s="1">
        <f>SQRT((SUMIFS(coordinate[longitude], coordinate[City, State], BG$15) - SUMIFS(coordinate[longitude], coordinate[City, State], $J16))^2 + (SUMIFS(coordinate[latitude], coordinate[City, State], BG$15) - SUMIFS(coordinate[latitude], coordinate[City, State], $J16))^2)</f>
        <v>1534.3167985121868</v>
      </c>
      <c r="BH16" s="1">
        <f>SQRT((SUMIFS(coordinate[longitude], coordinate[City, State], BH$15) - SUMIFS(coordinate[longitude], coordinate[City, State], $J16))^2 + (SUMIFS(coordinate[latitude], coordinate[City, State], BH$15) - SUMIFS(coordinate[latitude], coordinate[City, State], $J16))^2)</f>
        <v>181.42719462072253</v>
      </c>
    </row>
    <row r="17" spans="1:60" x14ac:dyDescent="0.25">
      <c r="A17" t="s">
        <v>49</v>
      </c>
      <c r="B17">
        <v>-5285.8983333419501</v>
      </c>
      <c r="C17">
        <v>2692.8615605242098</v>
      </c>
      <c r="D17" t="str">
        <f t="shared" ref="D17:D65" si="1">"[" &amp; ROUND(B17, 2) &amp; ", " &amp; ROUND(C17, 2) &amp; "]"</f>
        <v>[-5285.9, 2692.86]</v>
      </c>
      <c r="G17" t="str" cm="1">
        <f t="array" ref="G17">"[" &amp; _xlfn.TEXTJOIN(", ", TRUE, ROUND(K17:BH17, 0)) &amp; "]"</f>
        <v>[317, 0, 653, 594, 1587, 1170, 1810, 2764, 440, 2989, 357, 1961, 465, 454, 451, 1969, 1197, 69, 580, 93, 327, 2511, 5750, 669, 1053, 1084, 4219, 614, 1400, 1132, 934, 816, 456, 737, 1473, 3254, 2487, 1689, 402, 266, 119, 3107, 1219, 3241, 2448, 2049, 910, 797, 1326, 148]</v>
      </c>
      <c r="H17" s="12">
        <v>0</v>
      </c>
      <c r="I17" s="5"/>
      <c r="J17" t="s">
        <v>49</v>
      </c>
      <c r="K17" s="1">
        <f>SQRT((SUMIFS(coordinate[longitude], coordinate[City, State], K$15) - SUMIFS(coordinate[longitude], coordinate[City, State], $J17))^2 + (SUMIFS(coordinate[latitude], coordinate[City, State], K$15) - SUMIFS(coordinate[latitude], coordinate[City, State], $J17))^2)</f>
        <v>316.56466573617973</v>
      </c>
      <c r="L17" s="1">
        <f>SQRT((SUMIFS(coordinate[longitude], coordinate[City, State], L$15) - SUMIFS(coordinate[longitude], coordinate[City, State], $J17))^2 + (SUMIFS(coordinate[latitude], coordinate[City, State], L$15) - SUMIFS(coordinate[latitude], coordinate[City, State], $J17))^2)</f>
        <v>0</v>
      </c>
      <c r="M17" s="1">
        <f>SQRT((SUMIFS(coordinate[longitude], coordinate[City, State], M$15) - SUMIFS(coordinate[longitude], coordinate[City, State], $J17))^2 + (SUMIFS(coordinate[latitude], coordinate[City, State], M$15) - SUMIFS(coordinate[latitude], coordinate[City, State], $J17))^2)</f>
        <v>653.34195161786261</v>
      </c>
      <c r="N17" s="1">
        <f>SQRT((SUMIFS(coordinate[longitude], coordinate[City, State], N$15) - SUMIFS(coordinate[longitude], coordinate[City, State], $J17))^2 + (SUMIFS(coordinate[latitude], coordinate[City, State], N$15) - SUMIFS(coordinate[latitude], coordinate[City, State], $J17))^2)</f>
        <v>594.38783771648605</v>
      </c>
      <c r="O17" s="1">
        <f>SQRT((SUMIFS(coordinate[longitude], coordinate[City, State], O$15) - SUMIFS(coordinate[longitude], coordinate[City, State], $J17))^2 + (SUMIFS(coordinate[latitude], coordinate[City, State], O$15) - SUMIFS(coordinate[latitude], coordinate[City, State], $J17))^2)</f>
        <v>1586.6636746615525</v>
      </c>
      <c r="P17" s="1">
        <f>SQRT((SUMIFS(coordinate[longitude], coordinate[City, State], P$15) - SUMIFS(coordinate[longitude], coordinate[City, State], $J17))^2 + (SUMIFS(coordinate[latitude], coordinate[City, State], P$15) - SUMIFS(coordinate[latitude], coordinate[City, State], $J17))^2)</f>
        <v>1170.15744841164</v>
      </c>
      <c r="Q17" s="1">
        <f>SQRT((SUMIFS(coordinate[longitude], coordinate[City, State], Q$15) - SUMIFS(coordinate[longitude], coordinate[City, State], $J17))^2 + (SUMIFS(coordinate[latitude], coordinate[City, State], Q$15) - SUMIFS(coordinate[latitude], coordinate[City, State], $J17))^2)</f>
        <v>1810.0522969001795</v>
      </c>
      <c r="R17" s="1">
        <f>SQRT((SUMIFS(coordinate[longitude], coordinate[City, State], R$15) - SUMIFS(coordinate[longitude], coordinate[City, State], $J17))^2 + (SUMIFS(coordinate[latitude], coordinate[City, State], R$15) - SUMIFS(coordinate[latitude], coordinate[City, State], $J17))^2)</f>
        <v>2764.2808103209327</v>
      </c>
      <c r="S17" s="1">
        <f>SQRT((SUMIFS(coordinate[longitude], coordinate[City, State], S$15) - SUMIFS(coordinate[longitude], coordinate[City, State], $J17))^2 + (SUMIFS(coordinate[latitude], coordinate[City, State], S$15) - SUMIFS(coordinate[latitude], coordinate[City, State], $J17))^2)</f>
        <v>440.28215826355228</v>
      </c>
      <c r="T17" s="1">
        <f>SQRT((SUMIFS(coordinate[longitude], coordinate[City, State], T$15) - SUMIFS(coordinate[longitude], coordinate[City, State], $J17))^2 + (SUMIFS(coordinate[latitude], coordinate[City, State], T$15) - SUMIFS(coordinate[latitude], coordinate[City, State], $J17))^2)</f>
        <v>2988.6036930206765</v>
      </c>
      <c r="U17" s="1">
        <f>SQRT((SUMIFS(coordinate[longitude], coordinate[City, State], U$15) - SUMIFS(coordinate[longitude], coordinate[City, State], $J17))^2 + (SUMIFS(coordinate[latitude], coordinate[City, State], U$15) - SUMIFS(coordinate[latitude], coordinate[City, State], $J17))^2)</f>
        <v>357.21535135695694</v>
      </c>
      <c r="V17" s="1">
        <f>SQRT((SUMIFS(coordinate[longitude], coordinate[City, State], V$15) - SUMIFS(coordinate[longitude], coordinate[City, State], $J17))^2 + (SUMIFS(coordinate[latitude], coordinate[City, State], V$15) - SUMIFS(coordinate[latitude], coordinate[City, State], $J17))^2)</f>
        <v>1961.2221208667079</v>
      </c>
      <c r="W17" s="1">
        <f>SQRT((SUMIFS(coordinate[longitude], coordinate[City, State], W$15) - SUMIFS(coordinate[longitude], coordinate[City, State], $J17))^2 + (SUMIFS(coordinate[latitude], coordinate[City, State], W$15) - SUMIFS(coordinate[latitude], coordinate[City, State], $J17))^2)</f>
        <v>464.97796524291965</v>
      </c>
      <c r="X17" s="1">
        <f>SQRT((SUMIFS(coordinate[longitude], coordinate[City, State], X$15) - SUMIFS(coordinate[longitude], coordinate[City, State], $J17))^2 + (SUMIFS(coordinate[latitude], coordinate[City, State], X$15) - SUMIFS(coordinate[latitude], coordinate[City, State], $J17))^2)</f>
        <v>454.25912254588536</v>
      </c>
      <c r="Y17" s="1">
        <f>SQRT((SUMIFS(coordinate[longitude], coordinate[City, State], Y$15) - SUMIFS(coordinate[longitude], coordinate[City, State], $J17))^2 + (SUMIFS(coordinate[latitude], coordinate[City, State], Y$15) - SUMIFS(coordinate[latitude], coordinate[City, State], $J17))^2)</f>
        <v>450.77107117464107</v>
      </c>
      <c r="Z17" s="1">
        <f>SQRT((SUMIFS(coordinate[longitude], coordinate[City, State], Z$15) - SUMIFS(coordinate[longitude], coordinate[City, State], $J17))^2 + (SUMIFS(coordinate[latitude], coordinate[City, State], Z$15) - SUMIFS(coordinate[latitude], coordinate[City, State], $J17))^2)</f>
        <v>1968.7644994010177</v>
      </c>
      <c r="AA17" s="1">
        <f>SQRT((SUMIFS(coordinate[longitude], coordinate[City, State], AA$15) - SUMIFS(coordinate[longitude], coordinate[City, State], $J17))^2 + (SUMIFS(coordinate[latitude], coordinate[City, State], AA$15) - SUMIFS(coordinate[latitude], coordinate[City, State], $J17))^2)</f>
        <v>1196.649010635226</v>
      </c>
      <c r="AB17" s="1">
        <f>SQRT((SUMIFS(coordinate[longitude], coordinate[City, State], AB$15) - SUMIFS(coordinate[longitude], coordinate[City, State], $J17))^2 + (SUMIFS(coordinate[latitude], coordinate[City, State], AB$15) - SUMIFS(coordinate[latitude], coordinate[City, State], $J17))^2)</f>
        <v>68.581448420324577</v>
      </c>
      <c r="AC17" s="1">
        <f>SQRT((SUMIFS(coordinate[longitude], coordinate[City, State], AC$15) - SUMIFS(coordinate[longitude], coordinate[City, State], $J17))^2 + (SUMIFS(coordinate[latitude], coordinate[City, State], AC$15) - SUMIFS(coordinate[latitude], coordinate[City, State], $J17))^2)</f>
        <v>580.25519203633928</v>
      </c>
      <c r="AD17" s="1">
        <f>SQRT((SUMIFS(coordinate[longitude], coordinate[City, State], AD$15) - SUMIFS(coordinate[longitude], coordinate[City, State], $J17))^2 + (SUMIFS(coordinate[latitude], coordinate[City, State], AD$15) - SUMIFS(coordinate[latitude], coordinate[City, State], $J17))^2)</f>
        <v>93.266905961254039</v>
      </c>
      <c r="AE17" s="1">
        <f>SQRT((SUMIFS(coordinate[longitude], coordinate[City, State], AE$15) - SUMIFS(coordinate[longitude], coordinate[City, State], $J17))^2 + (SUMIFS(coordinate[latitude], coordinate[City, State], AE$15) - SUMIFS(coordinate[latitude], coordinate[City, State], $J17))^2)</f>
        <v>327.24599988390622</v>
      </c>
      <c r="AF17" s="1">
        <f>SQRT((SUMIFS(coordinate[longitude], coordinate[City, State], AF$15) - SUMIFS(coordinate[longitude], coordinate[City, State], $J17))^2 + (SUMIFS(coordinate[latitude], coordinate[City, State], AF$15) - SUMIFS(coordinate[latitude], coordinate[City, State], $J17))^2)</f>
        <v>2510.5562843528764</v>
      </c>
      <c r="AG17" s="1">
        <f>SQRT((SUMIFS(coordinate[longitude], coordinate[City, State], AG$15) - SUMIFS(coordinate[longitude], coordinate[City, State], $J17))^2 + (SUMIFS(coordinate[latitude], coordinate[City, State], AG$15) - SUMIFS(coordinate[latitude], coordinate[City, State], $J17))^2)</f>
        <v>5750.227612545521</v>
      </c>
      <c r="AH17" s="1">
        <f>SQRT((SUMIFS(coordinate[longitude], coordinate[City, State], AH$15) - SUMIFS(coordinate[longitude], coordinate[City, State], $J17))^2 + (SUMIFS(coordinate[latitude], coordinate[City, State], AH$15) - SUMIFS(coordinate[latitude], coordinate[City, State], $J17))^2)</f>
        <v>668.92534316946194</v>
      </c>
      <c r="AI17" s="1">
        <f>SQRT((SUMIFS(coordinate[longitude], coordinate[City, State], AI$15) - SUMIFS(coordinate[longitude], coordinate[City, State], $J17))^2 + (SUMIFS(coordinate[latitude], coordinate[City, State], AI$15) - SUMIFS(coordinate[latitude], coordinate[City, State], $J17))^2)</f>
        <v>1052.6873910383181</v>
      </c>
      <c r="AJ17" s="1">
        <f>SQRT((SUMIFS(coordinate[longitude], coordinate[City, State], AJ$15) - SUMIFS(coordinate[longitude], coordinate[City, State], $J17))^2 + (SUMIFS(coordinate[latitude], coordinate[City, State], AJ$15) - SUMIFS(coordinate[latitude], coordinate[City, State], $J17))^2)</f>
        <v>1084.3337753002036</v>
      </c>
      <c r="AK17" s="1">
        <f>SQRT((SUMIFS(coordinate[longitude], coordinate[City, State], AK$15) - SUMIFS(coordinate[longitude], coordinate[City, State], $J17))^2 + (SUMIFS(coordinate[latitude], coordinate[City, State], AK$15) - SUMIFS(coordinate[latitude], coordinate[City, State], $J17))^2)</f>
        <v>4218.8956051213618</v>
      </c>
      <c r="AL17" s="1">
        <f>SQRT((SUMIFS(coordinate[longitude], coordinate[City, State], AL$15) - SUMIFS(coordinate[longitude], coordinate[City, State], $J17))^2 + (SUMIFS(coordinate[latitude], coordinate[City, State], AL$15) - SUMIFS(coordinate[latitude], coordinate[City, State], $J17))^2)</f>
        <v>613.6400619199253</v>
      </c>
      <c r="AM17" s="1">
        <f>SQRT((SUMIFS(coordinate[longitude], coordinate[City, State], AM$15) - SUMIFS(coordinate[longitude], coordinate[City, State], $J17))^2 + (SUMIFS(coordinate[latitude], coordinate[City, State], AM$15) - SUMIFS(coordinate[latitude], coordinate[City, State], $J17))^2)</f>
        <v>1399.7154002274137</v>
      </c>
      <c r="AN17" s="1">
        <f>SQRT((SUMIFS(coordinate[longitude], coordinate[City, State], AN$15) - SUMIFS(coordinate[longitude], coordinate[City, State], $J17))^2 + (SUMIFS(coordinate[latitude], coordinate[City, State], AN$15) - SUMIFS(coordinate[latitude], coordinate[City, State], $J17))^2)</f>
        <v>1132.2825766513904</v>
      </c>
      <c r="AO17" s="1">
        <f>SQRT((SUMIFS(coordinate[longitude], coordinate[City, State], AO$15) - SUMIFS(coordinate[longitude], coordinate[City, State], $J17))^2 + (SUMIFS(coordinate[latitude], coordinate[City, State], AO$15) - SUMIFS(coordinate[latitude], coordinate[City, State], $J17))^2)</f>
        <v>934.20727279041421</v>
      </c>
      <c r="AP17" s="1">
        <f>SQRT((SUMIFS(coordinate[longitude], coordinate[City, State], AP$15) - SUMIFS(coordinate[longitude], coordinate[City, State], $J17))^2 + (SUMIFS(coordinate[latitude], coordinate[City, State], AP$15) - SUMIFS(coordinate[latitude], coordinate[City, State], $J17))^2)</f>
        <v>815.56076682059506</v>
      </c>
      <c r="AQ17" s="1">
        <f>SQRT((SUMIFS(coordinate[longitude], coordinate[City, State], AQ$15) - SUMIFS(coordinate[longitude], coordinate[City, State], $J17))^2 + (SUMIFS(coordinate[latitude], coordinate[City, State], AQ$15) - SUMIFS(coordinate[latitude], coordinate[City, State], $J17))^2)</f>
        <v>455.5040018109803</v>
      </c>
      <c r="AR17" s="1">
        <f>SQRT((SUMIFS(coordinate[longitude], coordinate[City, State], AR$15) - SUMIFS(coordinate[longitude], coordinate[City, State], $J17))^2 + (SUMIFS(coordinate[latitude], coordinate[City, State], AR$15) - SUMIFS(coordinate[latitude], coordinate[City, State], $J17))^2)</f>
        <v>736.51381883020713</v>
      </c>
      <c r="AS17" s="1">
        <f>SQRT((SUMIFS(coordinate[longitude], coordinate[City, State], AS$15) - SUMIFS(coordinate[longitude], coordinate[City, State], $J17))^2 + (SUMIFS(coordinate[latitude], coordinate[City, State], AS$15) - SUMIFS(coordinate[latitude], coordinate[City, State], $J17))^2)</f>
        <v>1473.2239979665519</v>
      </c>
      <c r="AT17" s="1">
        <f>SQRT((SUMIFS(coordinate[longitude], coordinate[City, State], AT$15) - SUMIFS(coordinate[longitude], coordinate[City, State], $J17))^2 + (SUMIFS(coordinate[latitude], coordinate[City, State], AT$15) - SUMIFS(coordinate[latitude], coordinate[City, State], $J17))^2)</f>
        <v>3253.6110877705864</v>
      </c>
      <c r="AU17" s="1">
        <f>SQRT((SUMIFS(coordinate[longitude], coordinate[City, State], AU$15) - SUMIFS(coordinate[longitude], coordinate[City, State], $J17))^2 + (SUMIFS(coordinate[latitude], coordinate[City, State], AU$15) - SUMIFS(coordinate[latitude], coordinate[City, State], $J17))^2)</f>
        <v>2487.3825558774729</v>
      </c>
      <c r="AV17" s="1">
        <f>SQRT((SUMIFS(coordinate[longitude], coordinate[City, State], AV$15) - SUMIFS(coordinate[longitude], coordinate[City, State], $J17))^2 + (SUMIFS(coordinate[latitude], coordinate[City, State], AV$15) - SUMIFS(coordinate[latitude], coordinate[City, State], $J17))^2)</f>
        <v>1688.571413345903</v>
      </c>
      <c r="AW17" s="1">
        <f>SQRT((SUMIFS(coordinate[longitude], coordinate[City, State], AW$15) - SUMIFS(coordinate[longitude], coordinate[City, State], $J17))^2 + (SUMIFS(coordinate[latitude], coordinate[City, State], AW$15) - SUMIFS(coordinate[latitude], coordinate[City, State], $J17))^2)</f>
        <v>402.43372474818858</v>
      </c>
      <c r="AX17" s="1">
        <f>SQRT((SUMIFS(coordinate[longitude], coordinate[City, State], AX$15) - SUMIFS(coordinate[longitude], coordinate[City, State], $J17))^2 + (SUMIFS(coordinate[latitude], coordinate[City, State], AX$15) - SUMIFS(coordinate[latitude], coordinate[City, State], $J17))^2)</f>
        <v>265.982861685226</v>
      </c>
      <c r="AY17" s="1">
        <f>SQRT((SUMIFS(coordinate[longitude], coordinate[City, State], AY$15) - SUMIFS(coordinate[longitude], coordinate[City, State], $J17))^2 + (SUMIFS(coordinate[latitude], coordinate[City, State], AY$15) - SUMIFS(coordinate[latitude], coordinate[City, State], $J17))^2)</f>
        <v>119.13165285807079</v>
      </c>
      <c r="AZ17" s="1">
        <f>SQRT((SUMIFS(coordinate[longitude], coordinate[City, State], AZ$15) - SUMIFS(coordinate[longitude], coordinate[City, State], $J17))^2 + (SUMIFS(coordinate[latitude], coordinate[City, State], AZ$15) - SUMIFS(coordinate[latitude], coordinate[City, State], $J17))^2)</f>
        <v>3107.211723189334</v>
      </c>
      <c r="BA17" s="1">
        <f>SQRT((SUMIFS(coordinate[longitude], coordinate[City, State], BA$15) - SUMIFS(coordinate[longitude], coordinate[City, State], $J17))^2 + (SUMIFS(coordinate[latitude], coordinate[City, State], BA$15) - SUMIFS(coordinate[latitude], coordinate[City, State], $J17))^2)</f>
        <v>1218.6086244256364</v>
      </c>
      <c r="BB17" s="1">
        <f>SQRT((SUMIFS(coordinate[longitude], coordinate[City, State], BB$15) - SUMIFS(coordinate[longitude], coordinate[City, State], $J17))^2 + (SUMIFS(coordinate[latitude], coordinate[City, State], BB$15) - SUMIFS(coordinate[latitude], coordinate[City, State], $J17))^2)</f>
        <v>3241.1352105697711</v>
      </c>
      <c r="BC17" s="1">
        <f>SQRT((SUMIFS(coordinate[longitude], coordinate[City, State], BC$15) - SUMIFS(coordinate[longitude], coordinate[City, State], $J17))^2 + (SUMIFS(coordinate[latitude], coordinate[City, State], BC$15) - SUMIFS(coordinate[latitude], coordinate[City, State], $J17))^2)</f>
        <v>2448.4938324881523</v>
      </c>
      <c r="BD17" s="1">
        <f>SQRT((SUMIFS(coordinate[longitude], coordinate[City, State], BD$15) - SUMIFS(coordinate[longitude], coordinate[City, State], $J17))^2 + (SUMIFS(coordinate[latitude], coordinate[City, State], BD$15) - SUMIFS(coordinate[latitude], coordinate[City, State], $J17))^2)</f>
        <v>2048.5679070758865</v>
      </c>
      <c r="BE17" s="1">
        <f>SQRT((SUMIFS(coordinate[longitude], coordinate[City, State], BE$15) - SUMIFS(coordinate[longitude], coordinate[City, State], $J17))^2 + (SUMIFS(coordinate[latitude], coordinate[City, State], BE$15) - SUMIFS(coordinate[latitude], coordinate[City, State], $J17))^2)</f>
        <v>910.27730675599412</v>
      </c>
      <c r="BF17" s="1">
        <f>SQRT((SUMIFS(coordinate[longitude], coordinate[City, State], BF$15) - SUMIFS(coordinate[longitude], coordinate[City, State], $J17))^2 + (SUMIFS(coordinate[latitude], coordinate[City, State], BF$15) - SUMIFS(coordinate[latitude], coordinate[City, State], $J17))^2)</f>
        <v>796.87369199974694</v>
      </c>
      <c r="BG17" s="1">
        <f>SQRT((SUMIFS(coordinate[longitude], coordinate[City, State], BG$15) - SUMIFS(coordinate[longitude], coordinate[City, State], $J17))^2 + (SUMIFS(coordinate[latitude], coordinate[City, State], BG$15) - SUMIFS(coordinate[latitude], coordinate[City, State], $J17))^2)</f>
        <v>1325.873967270682</v>
      </c>
      <c r="BH17" s="1">
        <f>SQRT((SUMIFS(coordinate[longitude], coordinate[City, State], BH$15) - SUMIFS(coordinate[longitude], coordinate[City, State], $J17))^2 + (SUMIFS(coordinate[latitude], coordinate[City, State], BH$15) - SUMIFS(coordinate[latitude], coordinate[City, State], $J17))^2)</f>
        <v>148.26749288258455</v>
      </c>
    </row>
    <row r="18" spans="1:60" x14ac:dyDescent="0.25">
      <c r="A18" t="s">
        <v>39</v>
      </c>
      <c r="B18">
        <v>-5830.9831882768403</v>
      </c>
      <c r="C18">
        <v>2332.6696579716299</v>
      </c>
      <c r="D18" t="str">
        <f t="shared" si="1"/>
        <v>[-5830.98, 2332.67]</v>
      </c>
      <c r="G18" t="str" cm="1">
        <f t="array" ref="G18">"[" &amp; _xlfn.TEXTJOIN(", ", TRUE, ROUND(K18:BH18, 0)) &amp; "]"</f>
        <v>[957, 653, 0, 1247, 954, 519, 1538, 2303, 1093, 2472, 370, 1500, 232, 439, 1102, 1482, 836, 717, 308, 687, 980, 2106, 5147, 434, 414, 633, 3850, 620, 979, 553, 730, 162, 1093, 234, 916, 2814, 1913, 1323, 1055, 421, 545, 2583, 980, 2779, 1961, 1497, 553, 229, 862, 802]</v>
      </c>
      <c r="H18" s="12">
        <v>0</v>
      </c>
      <c r="I18" s="5"/>
      <c r="J18" t="s">
        <v>39</v>
      </c>
      <c r="K18" s="1">
        <f>SQRT((SUMIFS(coordinate[longitude], coordinate[City, State], K$15) - SUMIFS(coordinate[longitude], coordinate[City, State], $J18))^2 + (SUMIFS(coordinate[latitude], coordinate[City, State], K$15) - SUMIFS(coordinate[latitude], coordinate[City, State], $J18))^2)</f>
        <v>956.79570802730302</v>
      </c>
      <c r="L18" s="1">
        <f>SQRT((SUMIFS(coordinate[longitude], coordinate[City, State], L$15) - SUMIFS(coordinate[longitude], coordinate[City, State], $J18))^2 + (SUMIFS(coordinate[latitude], coordinate[City, State], L$15) - SUMIFS(coordinate[latitude], coordinate[City, State], $J18))^2)</f>
        <v>653.34195161786261</v>
      </c>
      <c r="M18" s="1">
        <f>SQRT((SUMIFS(coordinate[longitude], coordinate[City, State], M$15) - SUMIFS(coordinate[longitude], coordinate[City, State], $J18))^2 + (SUMIFS(coordinate[latitude], coordinate[City, State], M$15) - SUMIFS(coordinate[latitude], coordinate[City, State], $J18))^2)</f>
        <v>0</v>
      </c>
      <c r="N18" s="1">
        <f>SQRT((SUMIFS(coordinate[longitude], coordinate[City, State], N$15) - SUMIFS(coordinate[longitude], coordinate[City, State], $J18))^2 + (SUMIFS(coordinate[latitude], coordinate[City, State], N$15) - SUMIFS(coordinate[latitude], coordinate[City, State], $J18))^2)</f>
        <v>1246.5426050933604</v>
      </c>
      <c r="O18" s="1">
        <f>SQRT((SUMIFS(coordinate[longitude], coordinate[City, State], O$15) - SUMIFS(coordinate[longitude], coordinate[City, State], $J18))^2 + (SUMIFS(coordinate[latitude], coordinate[City, State], O$15) - SUMIFS(coordinate[latitude], coordinate[City, State], $J18))^2)</f>
        <v>954.15328538309336</v>
      </c>
      <c r="P18" s="1">
        <f>SQRT((SUMIFS(coordinate[longitude], coordinate[City, State], P$15) - SUMIFS(coordinate[longitude], coordinate[City, State], $J18))^2 + (SUMIFS(coordinate[latitude], coordinate[City, State], P$15) - SUMIFS(coordinate[latitude], coordinate[City, State], $J18))^2)</f>
        <v>519.22163346274976</v>
      </c>
      <c r="Q18" s="1">
        <f>SQRT((SUMIFS(coordinate[longitude], coordinate[City, State], Q$15) - SUMIFS(coordinate[longitude], coordinate[City, State], $J18))^2 + (SUMIFS(coordinate[latitude], coordinate[City, State], Q$15) - SUMIFS(coordinate[latitude], coordinate[City, State], $J18))^2)</f>
        <v>1537.5960514741082</v>
      </c>
      <c r="R18" s="1">
        <f>SQRT((SUMIFS(coordinate[longitude], coordinate[City, State], R$15) - SUMIFS(coordinate[longitude], coordinate[City, State], $J18))^2 + (SUMIFS(coordinate[latitude], coordinate[City, State], R$15) - SUMIFS(coordinate[latitude], coordinate[City, State], $J18))^2)</f>
        <v>2303.4561585533256</v>
      </c>
      <c r="S18" s="1">
        <f>SQRT((SUMIFS(coordinate[longitude], coordinate[City, State], S$15) - SUMIFS(coordinate[longitude], coordinate[City, State], $J18))^2 + (SUMIFS(coordinate[latitude], coordinate[City, State], S$15) - SUMIFS(coordinate[latitude], coordinate[City, State], $J18))^2)</f>
        <v>1093.3402127153925</v>
      </c>
      <c r="T18" s="1">
        <f>SQRT((SUMIFS(coordinate[longitude], coordinate[City, State], T$15) - SUMIFS(coordinate[longitude], coordinate[City, State], $J18))^2 + (SUMIFS(coordinate[latitude], coordinate[City, State], T$15) - SUMIFS(coordinate[latitude], coordinate[City, State], $J18))^2)</f>
        <v>2471.8234706858516</v>
      </c>
      <c r="U18" s="1">
        <f>SQRT((SUMIFS(coordinate[longitude], coordinate[City, State], U$15) - SUMIFS(coordinate[longitude], coordinate[City, State], $J18))^2 + (SUMIFS(coordinate[latitude], coordinate[City, State], U$15) - SUMIFS(coordinate[latitude], coordinate[City, State], $J18))^2)</f>
        <v>369.92267046454117</v>
      </c>
      <c r="V18" s="1">
        <f>SQRT((SUMIFS(coordinate[longitude], coordinate[City, State], V$15) - SUMIFS(coordinate[longitude], coordinate[City, State], $J18))^2 + (SUMIFS(coordinate[latitude], coordinate[City, State], V$15) - SUMIFS(coordinate[latitude], coordinate[City, State], $J18))^2)</f>
        <v>1499.8658580138074</v>
      </c>
      <c r="W18" s="1">
        <f>SQRT((SUMIFS(coordinate[longitude], coordinate[City, State], W$15) - SUMIFS(coordinate[longitude], coordinate[City, State], $J18))^2 + (SUMIFS(coordinate[latitude], coordinate[City, State], W$15) - SUMIFS(coordinate[latitude], coordinate[City, State], $J18))^2)</f>
        <v>232.40833115597843</v>
      </c>
      <c r="X18" s="1">
        <f>SQRT((SUMIFS(coordinate[longitude], coordinate[City, State], X$15) - SUMIFS(coordinate[longitude], coordinate[City, State], $J18))^2 + (SUMIFS(coordinate[latitude], coordinate[City, State], X$15) - SUMIFS(coordinate[latitude], coordinate[City, State], $J18))^2)</f>
        <v>439.16883469784005</v>
      </c>
      <c r="Y18" s="1">
        <f>SQRT((SUMIFS(coordinate[longitude], coordinate[City, State], Y$15) - SUMIFS(coordinate[longitude], coordinate[City, State], $J18))^2 + (SUMIFS(coordinate[latitude], coordinate[City, State], Y$15) - SUMIFS(coordinate[latitude], coordinate[City, State], $J18))^2)</f>
        <v>1102.0301110527669</v>
      </c>
      <c r="Z18" s="1">
        <f>SQRT((SUMIFS(coordinate[longitude], coordinate[City, State], Z$15) - SUMIFS(coordinate[longitude], coordinate[City, State], $J18))^2 + (SUMIFS(coordinate[latitude], coordinate[City, State], Z$15) - SUMIFS(coordinate[latitude], coordinate[City, State], $J18))^2)</f>
        <v>1481.7277420295916</v>
      </c>
      <c r="AA18" s="1">
        <f>SQRT((SUMIFS(coordinate[longitude], coordinate[City, State], AA$15) - SUMIFS(coordinate[longitude], coordinate[City, State], $J18))^2 + (SUMIFS(coordinate[latitude], coordinate[City, State], AA$15) - SUMIFS(coordinate[latitude], coordinate[City, State], $J18))^2)</f>
        <v>836.40721645533063</v>
      </c>
      <c r="AB18" s="1">
        <f>SQRT((SUMIFS(coordinate[longitude], coordinate[City, State], AB$15) - SUMIFS(coordinate[longitude], coordinate[City, State], $J18))^2 + (SUMIFS(coordinate[latitude], coordinate[City, State], AB$15) - SUMIFS(coordinate[latitude], coordinate[City, State], $J18))^2)</f>
        <v>717.19124562179331</v>
      </c>
      <c r="AC18" s="1">
        <f>SQRT((SUMIFS(coordinate[longitude], coordinate[City, State], AC$15) - SUMIFS(coordinate[longitude], coordinate[City, State], $J18))^2 + (SUMIFS(coordinate[latitude], coordinate[City, State], AC$15) - SUMIFS(coordinate[latitude], coordinate[City, State], $J18))^2)</f>
        <v>308.33419866947571</v>
      </c>
      <c r="AD18" s="1">
        <f>SQRT((SUMIFS(coordinate[longitude], coordinate[City, State], AD$15) - SUMIFS(coordinate[longitude], coordinate[City, State], $J18))^2 + (SUMIFS(coordinate[latitude], coordinate[City, State], AD$15) - SUMIFS(coordinate[latitude], coordinate[City, State], $J18))^2)</f>
        <v>686.94910647548375</v>
      </c>
      <c r="AE18" s="1">
        <f>SQRT((SUMIFS(coordinate[longitude], coordinate[City, State], AE$15) - SUMIFS(coordinate[longitude], coordinate[City, State], $J18))^2 + (SUMIFS(coordinate[latitude], coordinate[City, State], AE$15) - SUMIFS(coordinate[latitude], coordinate[City, State], $J18))^2)</f>
        <v>980.34652326696551</v>
      </c>
      <c r="AF18" s="1">
        <f>SQRT((SUMIFS(coordinate[longitude], coordinate[City, State], AF$15) - SUMIFS(coordinate[longitude], coordinate[City, State], $J18))^2 + (SUMIFS(coordinate[latitude], coordinate[City, State], AF$15) - SUMIFS(coordinate[latitude], coordinate[City, State], $J18))^2)</f>
        <v>2105.506452925636</v>
      </c>
      <c r="AG18" s="1">
        <f>SQRT((SUMIFS(coordinate[longitude], coordinate[City, State], AG$15) - SUMIFS(coordinate[longitude], coordinate[City, State], $J18))^2 + (SUMIFS(coordinate[latitude], coordinate[City, State], AG$15) - SUMIFS(coordinate[latitude], coordinate[City, State], $J18))^2)</f>
        <v>5146.5378631275853</v>
      </c>
      <c r="AH18" s="1">
        <f>SQRT((SUMIFS(coordinate[longitude], coordinate[City, State], AH$15) - SUMIFS(coordinate[longitude], coordinate[City, State], $J18))^2 + (SUMIFS(coordinate[latitude], coordinate[City, State], AH$15) - SUMIFS(coordinate[latitude], coordinate[City, State], $J18))^2)</f>
        <v>434.04903655212132</v>
      </c>
      <c r="AI18" s="1">
        <f>SQRT((SUMIFS(coordinate[longitude], coordinate[City, State], AI$15) - SUMIFS(coordinate[longitude], coordinate[City, State], $J18))^2 + (SUMIFS(coordinate[latitude], coordinate[City, State], AI$15) - SUMIFS(coordinate[latitude], coordinate[City, State], $J18))^2)</f>
        <v>414.06172780185653</v>
      </c>
      <c r="AJ18" s="1">
        <f>SQRT((SUMIFS(coordinate[longitude], coordinate[City, State], AJ$15) - SUMIFS(coordinate[longitude], coordinate[City, State], $J18))^2 + (SUMIFS(coordinate[latitude], coordinate[City, State], AJ$15) - SUMIFS(coordinate[latitude], coordinate[City, State], $J18))^2)</f>
        <v>633.24713267951211</v>
      </c>
      <c r="AK18" s="1">
        <f>SQRT((SUMIFS(coordinate[longitude], coordinate[City, State], AK$15) - SUMIFS(coordinate[longitude], coordinate[City, State], $J18))^2 + (SUMIFS(coordinate[latitude], coordinate[City, State], AK$15) - SUMIFS(coordinate[latitude], coordinate[City, State], $J18))^2)</f>
        <v>3850.359560914012</v>
      </c>
      <c r="AL18" s="1">
        <f>SQRT((SUMIFS(coordinate[longitude], coordinate[City, State], AL$15) - SUMIFS(coordinate[longitude], coordinate[City, State], $J18))^2 + (SUMIFS(coordinate[latitude], coordinate[City, State], AL$15) - SUMIFS(coordinate[latitude], coordinate[City, State], $J18))^2)</f>
        <v>620.12448062108695</v>
      </c>
      <c r="AM18" s="1">
        <f>SQRT((SUMIFS(coordinate[longitude], coordinate[City, State], AM$15) - SUMIFS(coordinate[longitude], coordinate[City, State], $J18))^2 + (SUMIFS(coordinate[latitude], coordinate[City, State], AM$15) - SUMIFS(coordinate[latitude], coordinate[City, State], $J18))^2)</f>
        <v>978.69891666891772</v>
      </c>
      <c r="AN18" s="1">
        <f>SQRT((SUMIFS(coordinate[longitude], coordinate[City, State], AN$15) - SUMIFS(coordinate[longitude], coordinate[City, State], $J18))^2 + (SUMIFS(coordinate[latitude], coordinate[City, State], AN$15) - SUMIFS(coordinate[latitude], coordinate[City, State], $J18))^2)</f>
        <v>552.82582981871758</v>
      </c>
      <c r="AO18" s="1">
        <f>SQRT((SUMIFS(coordinate[longitude], coordinate[City, State], AO$15) - SUMIFS(coordinate[longitude], coordinate[City, State], $J18))^2 + (SUMIFS(coordinate[latitude], coordinate[City, State], AO$15) - SUMIFS(coordinate[latitude], coordinate[City, State], $J18))^2)</f>
        <v>730.28763131840128</v>
      </c>
      <c r="AP18" s="1">
        <f>SQRT((SUMIFS(coordinate[longitude], coordinate[City, State], AP$15) - SUMIFS(coordinate[longitude], coordinate[City, State], $J18))^2 + (SUMIFS(coordinate[latitude], coordinate[City, State], AP$15) - SUMIFS(coordinate[latitude], coordinate[City, State], $J18))^2)</f>
        <v>162.40366599498591</v>
      </c>
      <c r="AQ18" s="1">
        <f>SQRT((SUMIFS(coordinate[longitude], coordinate[City, State], AQ$15) - SUMIFS(coordinate[longitude], coordinate[City, State], $J18))^2 + (SUMIFS(coordinate[latitude], coordinate[City, State], AQ$15) - SUMIFS(coordinate[latitude], coordinate[City, State], $J18))^2)</f>
        <v>1092.6093259663135</v>
      </c>
      <c r="AR18" s="1">
        <f>SQRT((SUMIFS(coordinate[longitude], coordinate[City, State], AR$15) - SUMIFS(coordinate[longitude], coordinate[City, State], $J18))^2 + (SUMIFS(coordinate[latitude], coordinate[City, State], AR$15) - SUMIFS(coordinate[latitude], coordinate[City, State], $J18))^2)</f>
        <v>234.47022239590129</v>
      </c>
      <c r="AS18" s="1">
        <f>SQRT((SUMIFS(coordinate[longitude], coordinate[City, State], AS$15) - SUMIFS(coordinate[longitude], coordinate[City, State], $J18))^2 + (SUMIFS(coordinate[latitude], coordinate[City, State], AS$15) - SUMIFS(coordinate[latitude], coordinate[City, State], $J18))^2)</f>
        <v>916.02512166269025</v>
      </c>
      <c r="AT18" s="1">
        <f>SQRT((SUMIFS(coordinate[longitude], coordinate[City, State], AT$15) - SUMIFS(coordinate[longitude], coordinate[City, State], $J18))^2 + (SUMIFS(coordinate[latitude], coordinate[City, State], AT$15) - SUMIFS(coordinate[latitude], coordinate[City, State], $J18))^2)</f>
        <v>2814.2466525807708</v>
      </c>
      <c r="AU18" s="1">
        <f>SQRT((SUMIFS(coordinate[longitude], coordinate[City, State], AU$15) - SUMIFS(coordinate[longitude], coordinate[City, State], $J18))^2 + (SUMIFS(coordinate[latitude], coordinate[City, State], AU$15) - SUMIFS(coordinate[latitude], coordinate[City, State], $J18))^2)</f>
        <v>1912.9547373674275</v>
      </c>
      <c r="AV18" s="1">
        <f>SQRT((SUMIFS(coordinate[longitude], coordinate[City, State], AV$15) - SUMIFS(coordinate[longitude], coordinate[City, State], $J18))^2 + (SUMIFS(coordinate[latitude], coordinate[City, State], AV$15) - SUMIFS(coordinate[latitude], coordinate[City, State], $J18))^2)</f>
        <v>1323.3505031398374</v>
      </c>
      <c r="AW18" s="1">
        <f>SQRT((SUMIFS(coordinate[longitude], coordinate[City, State], AW$15) - SUMIFS(coordinate[longitude], coordinate[City, State], $J18))^2 + (SUMIFS(coordinate[latitude], coordinate[City, State], AW$15) - SUMIFS(coordinate[latitude], coordinate[City, State], $J18))^2)</f>
        <v>1055.1214391903613</v>
      </c>
      <c r="AX18" s="1">
        <f>SQRT((SUMIFS(coordinate[longitude], coordinate[City, State], AX$15) - SUMIFS(coordinate[longitude], coordinate[City, State], $J18))^2 + (SUMIFS(coordinate[latitude], coordinate[City, State], AX$15) - SUMIFS(coordinate[latitude], coordinate[City, State], $J18))^2)</f>
        <v>421.02810161296895</v>
      </c>
      <c r="AY18" s="1">
        <f>SQRT((SUMIFS(coordinate[longitude], coordinate[City, State], AY$15) - SUMIFS(coordinate[longitude], coordinate[City, State], $J18))^2 + (SUMIFS(coordinate[latitude], coordinate[City, State], AY$15) - SUMIFS(coordinate[latitude], coordinate[City, State], $J18))^2)</f>
        <v>545.43270837401417</v>
      </c>
      <c r="AZ18" s="1">
        <f>SQRT((SUMIFS(coordinate[longitude], coordinate[City, State], AZ$15) - SUMIFS(coordinate[longitude], coordinate[City, State], $J18))^2 + (SUMIFS(coordinate[latitude], coordinate[City, State], AZ$15) - SUMIFS(coordinate[latitude], coordinate[City, State], $J18))^2)</f>
        <v>2583.3321325631532</v>
      </c>
      <c r="BA18" s="1">
        <f>SQRT((SUMIFS(coordinate[longitude], coordinate[City, State], BA$15) - SUMIFS(coordinate[longitude], coordinate[City, State], $J18))^2 + (SUMIFS(coordinate[latitude], coordinate[City, State], BA$15) - SUMIFS(coordinate[latitude], coordinate[City, State], $J18))^2)</f>
        <v>979.54094583694007</v>
      </c>
      <c r="BB18" s="1">
        <f>SQRT((SUMIFS(coordinate[longitude], coordinate[City, State], BB$15) - SUMIFS(coordinate[longitude], coordinate[City, State], $J18))^2 + (SUMIFS(coordinate[latitude], coordinate[City, State], BB$15) - SUMIFS(coordinate[latitude], coordinate[City, State], $J18))^2)</f>
        <v>2779.1392201759936</v>
      </c>
      <c r="BC18" s="1">
        <f>SQRT((SUMIFS(coordinate[longitude], coordinate[City, State], BC$15) - SUMIFS(coordinate[longitude], coordinate[City, State], $J18))^2 + (SUMIFS(coordinate[latitude], coordinate[City, State], BC$15) - SUMIFS(coordinate[latitude], coordinate[City, State], $J18))^2)</f>
        <v>1960.8079404085167</v>
      </c>
      <c r="BD18" s="1">
        <f>SQRT((SUMIFS(coordinate[longitude], coordinate[City, State], BD$15) - SUMIFS(coordinate[longitude], coordinate[City, State], $J18))^2 + (SUMIFS(coordinate[latitude], coordinate[City, State], BD$15) - SUMIFS(coordinate[latitude], coordinate[City, State], $J18))^2)</f>
        <v>1496.5231311175498</v>
      </c>
      <c r="BE18" s="1">
        <f>SQRT((SUMIFS(coordinate[longitude], coordinate[City, State], BE$15) - SUMIFS(coordinate[longitude], coordinate[City, State], $J18))^2 + (SUMIFS(coordinate[latitude], coordinate[City, State], BE$15) - SUMIFS(coordinate[latitude], coordinate[City, State], $J18))^2)</f>
        <v>552.55395514813608</v>
      </c>
      <c r="BF18" s="1">
        <f>SQRT((SUMIFS(coordinate[longitude], coordinate[City, State], BF$15) - SUMIFS(coordinate[longitude], coordinate[City, State], $J18))^2 + (SUMIFS(coordinate[latitude], coordinate[City, State], BF$15) - SUMIFS(coordinate[latitude], coordinate[City, State], $J18))^2)</f>
        <v>228.72575273647448</v>
      </c>
      <c r="BG18" s="1">
        <f>SQRT((SUMIFS(coordinate[longitude], coordinate[City, State], BG$15) - SUMIFS(coordinate[longitude], coordinate[City, State], $J18))^2 + (SUMIFS(coordinate[latitude], coordinate[City, State], BG$15) - SUMIFS(coordinate[latitude], coordinate[City, State], $J18))^2)</f>
        <v>861.80993217027321</v>
      </c>
      <c r="BH18" s="1">
        <f>SQRT((SUMIFS(coordinate[longitude], coordinate[City, State], BH$15) - SUMIFS(coordinate[longitude], coordinate[City, State], $J18))^2 + (SUMIFS(coordinate[latitude], coordinate[City, State], BH$15) - SUMIFS(coordinate[latitude], coordinate[City, State], $J18))^2)</f>
        <v>801.52578054583319</v>
      </c>
    </row>
    <row r="19" spans="1:60" x14ac:dyDescent="0.25">
      <c r="A19" t="s">
        <v>48</v>
      </c>
      <c r="B19">
        <v>-4820.47711834039</v>
      </c>
      <c r="C19">
        <v>3062.5641359165802</v>
      </c>
      <c r="D19" t="str">
        <f t="shared" si="1"/>
        <v>[-4820.48, 3062.56]</v>
      </c>
      <c r="G19" t="str" cm="1">
        <f t="array" ref="G19">"[" &amp; _xlfn.TEXTJOIN(", ", TRUE, ROUND(K19:BH19, 0)) &amp; "]"</f>
        <v>[300, 594, 1247, 0, 2164, 1760, 2165, 3211, 169, 3472, 918, 2431, 1056, 963, 145, 2454, 1659, 534, 1126, 566, 268, 2924, 6289, 1174, 1638, 1600, 4571, 1027, 1875, 1694, 1358, 1409, 194, 1304, 2014, 3676, 3018, 2112, 207, 852, 709, 3595, 1612, 3681, 2921, 2572, 1409, 1387, 1828, 446]</v>
      </c>
      <c r="H19" s="12">
        <v>0</v>
      </c>
      <c r="I19" s="5"/>
      <c r="J19" t="s">
        <v>48</v>
      </c>
      <c r="K19" s="1">
        <f>SQRT((SUMIFS(coordinate[longitude], coordinate[City, State], K$15) - SUMIFS(coordinate[longitude], coordinate[City, State], $J19))^2 + (SUMIFS(coordinate[latitude], coordinate[City, State], K$15) - SUMIFS(coordinate[latitude], coordinate[City, State], $J19))^2)</f>
        <v>300.36196543480185</v>
      </c>
      <c r="L19" s="1">
        <f>SQRT((SUMIFS(coordinate[longitude], coordinate[City, State], L$15) - SUMIFS(coordinate[longitude], coordinate[City, State], $J19))^2 + (SUMIFS(coordinate[latitude], coordinate[City, State], L$15) - SUMIFS(coordinate[latitude], coordinate[City, State], $J19))^2)</f>
        <v>594.38783771648605</v>
      </c>
      <c r="M19" s="1">
        <f>SQRT((SUMIFS(coordinate[longitude], coordinate[City, State], M$15) - SUMIFS(coordinate[longitude], coordinate[City, State], $J19))^2 + (SUMIFS(coordinate[latitude], coordinate[City, State], M$15) - SUMIFS(coordinate[latitude], coordinate[City, State], $J19))^2)</f>
        <v>1246.5426050933604</v>
      </c>
      <c r="N19" s="1">
        <f>SQRT((SUMIFS(coordinate[longitude], coordinate[City, State], N$15) - SUMIFS(coordinate[longitude], coordinate[City, State], $J19))^2 + (SUMIFS(coordinate[latitude], coordinate[City, State], N$15) - SUMIFS(coordinate[latitude], coordinate[City, State], $J19))^2)</f>
        <v>0</v>
      </c>
      <c r="O19" s="1">
        <f>SQRT((SUMIFS(coordinate[longitude], coordinate[City, State], O$15) - SUMIFS(coordinate[longitude], coordinate[City, State], $J19))^2 + (SUMIFS(coordinate[latitude], coordinate[City, State], O$15) - SUMIFS(coordinate[latitude], coordinate[City, State], $J19))^2)</f>
        <v>2163.8542380244085</v>
      </c>
      <c r="P19" s="1">
        <f>SQRT((SUMIFS(coordinate[longitude], coordinate[City, State], P$15) - SUMIFS(coordinate[longitude], coordinate[City, State], $J19))^2 + (SUMIFS(coordinate[latitude], coordinate[City, State], P$15) - SUMIFS(coordinate[latitude], coordinate[City, State], $J19))^2)</f>
        <v>1760.4347327622982</v>
      </c>
      <c r="Q19" s="1">
        <f>SQRT((SUMIFS(coordinate[longitude], coordinate[City, State], Q$15) - SUMIFS(coordinate[longitude], coordinate[City, State], $J19))^2 + (SUMIFS(coordinate[latitude], coordinate[City, State], Q$15) - SUMIFS(coordinate[latitude], coordinate[City, State], $J19))^2)</f>
        <v>2165.2542365883428</v>
      </c>
      <c r="R19" s="1">
        <f>SQRT((SUMIFS(coordinate[longitude], coordinate[City, State], R$15) - SUMIFS(coordinate[longitude], coordinate[City, State], $J19))^2 + (SUMIFS(coordinate[latitude], coordinate[City, State], R$15) - SUMIFS(coordinate[latitude], coordinate[City, State], $J19))^2)</f>
        <v>3211.4152151903595</v>
      </c>
      <c r="S19" s="1">
        <f>SQRT((SUMIFS(coordinate[longitude], coordinate[City, State], S$15) - SUMIFS(coordinate[longitude], coordinate[City, State], $J19))^2 + (SUMIFS(coordinate[latitude], coordinate[City, State], S$15) - SUMIFS(coordinate[latitude], coordinate[City, State], $J19))^2)</f>
        <v>168.60461351753659</v>
      </c>
      <c r="T19" s="1">
        <f>SQRT((SUMIFS(coordinate[longitude], coordinate[City, State], T$15) - SUMIFS(coordinate[longitude], coordinate[City, State], $J19))^2 + (SUMIFS(coordinate[latitude], coordinate[City, State], T$15) - SUMIFS(coordinate[latitude], coordinate[City, State], $J19))^2)</f>
        <v>3472.3675948627792</v>
      </c>
      <c r="U19" s="1">
        <f>SQRT((SUMIFS(coordinate[longitude], coordinate[City, State], U$15) - SUMIFS(coordinate[longitude], coordinate[City, State], $J19))^2 + (SUMIFS(coordinate[latitude], coordinate[City, State], U$15) - SUMIFS(coordinate[latitude], coordinate[City, State], $J19))^2)</f>
        <v>918.0610207412966</v>
      </c>
      <c r="V19" s="1">
        <f>SQRT((SUMIFS(coordinate[longitude], coordinate[City, State], V$15) - SUMIFS(coordinate[longitude], coordinate[City, State], $J19))^2 + (SUMIFS(coordinate[latitude], coordinate[City, State], V$15) - SUMIFS(coordinate[latitude], coordinate[City, State], $J19))^2)</f>
        <v>2430.8279497156541</v>
      </c>
      <c r="W19" s="1">
        <f>SQRT((SUMIFS(coordinate[longitude], coordinate[City, State], W$15) - SUMIFS(coordinate[longitude], coordinate[City, State], $J19))^2 + (SUMIFS(coordinate[latitude], coordinate[City, State], W$15) - SUMIFS(coordinate[latitude], coordinate[City, State], $J19))^2)</f>
        <v>1056.016862734914</v>
      </c>
      <c r="X19" s="1">
        <f>SQRT((SUMIFS(coordinate[longitude], coordinate[City, State], X$15) - SUMIFS(coordinate[longitude], coordinate[City, State], $J19))^2 + (SUMIFS(coordinate[latitude], coordinate[City, State], X$15) - SUMIFS(coordinate[latitude], coordinate[City, State], $J19))^2)</f>
        <v>962.8780136595575</v>
      </c>
      <c r="Y19" s="1">
        <f>SQRT((SUMIFS(coordinate[longitude], coordinate[City, State], Y$15) - SUMIFS(coordinate[longitude], coordinate[City, State], $J19))^2 + (SUMIFS(coordinate[latitude], coordinate[City, State], Y$15) - SUMIFS(coordinate[latitude], coordinate[City, State], $J19))^2)</f>
        <v>144.93237271925742</v>
      </c>
      <c r="Z19" s="1">
        <f>SQRT((SUMIFS(coordinate[longitude], coordinate[City, State], Z$15) - SUMIFS(coordinate[longitude], coordinate[City, State], $J19))^2 + (SUMIFS(coordinate[latitude], coordinate[City, State], Z$15) - SUMIFS(coordinate[latitude], coordinate[City, State], $J19))^2)</f>
        <v>2454.0031213107895</v>
      </c>
      <c r="AA19" s="1">
        <f>SQRT((SUMIFS(coordinate[longitude], coordinate[City, State], AA$15) - SUMIFS(coordinate[longitude], coordinate[City, State], $J19))^2 + (SUMIFS(coordinate[latitude], coordinate[City, State], AA$15) - SUMIFS(coordinate[latitude], coordinate[City, State], $J19))^2)</f>
        <v>1659.097527263244</v>
      </c>
      <c r="AB19" s="1">
        <f>SQRT((SUMIFS(coordinate[longitude], coordinate[City, State], AB$15) - SUMIFS(coordinate[longitude], coordinate[City, State], $J19))^2 + (SUMIFS(coordinate[latitude], coordinate[City, State], AB$15) - SUMIFS(coordinate[latitude], coordinate[City, State], $J19))^2)</f>
        <v>534.48555215804686</v>
      </c>
      <c r="AC19" s="1">
        <f>SQRT((SUMIFS(coordinate[longitude], coordinate[City, State], AC$15) - SUMIFS(coordinate[longitude], coordinate[City, State], $J19))^2 + (SUMIFS(coordinate[latitude], coordinate[City, State], AC$15) - SUMIFS(coordinate[latitude], coordinate[City, State], $J19))^2)</f>
        <v>1125.8059297822774</v>
      </c>
      <c r="AD19" s="1">
        <f>SQRT((SUMIFS(coordinate[longitude], coordinate[City, State], AD$15) - SUMIFS(coordinate[longitude], coordinate[City, State], $J19))^2 + (SUMIFS(coordinate[latitude], coordinate[City, State], AD$15) - SUMIFS(coordinate[latitude], coordinate[City, State], $J19))^2)</f>
        <v>565.53002682867475</v>
      </c>
      <c r="AE19" s="1">
        <f>SQRT((SUMIFS(coordinate[longitude], coordinate[City, State], AE$15) - SUMIFS(coordinate[longitude], coordinate[City, State], $J19))^2 + (SUMIFS(coordinate[latitude], coordinate[City, State], AE$15) - SUMIFS(coordinate[latitude], coordinate[City, State], $J19))^2)</f>
        <v>267.73206345038443</v>
      </c>
      <c r="AF19" s="1">
        <f>SQRT((SUMIFS(coordinate[longitude], coordinate[City, State], AF$15) - SUMIFS(coordinate[longitude], coordinate[City, State], $J19))^2 + (SUMIFS(coordinate[latitude], coordinate[City, State], AF$15) - SUMIFS(coordinate[latitude], coordinate[City, State], $J19))^2)</f>
        <v>2924.3228484028878</v>
      </c>
      <c r="AG19" s="1">
        <f>SQRT((SUMIFS(coordinate[longitude], coordinate[City, State], AG$15) - SUMIFS(coordinate[longitude], coordinate[City, State], $J19))^2 + (SUMIFS(coordinate[latitude], coordinate[City, State], AG$15) - SUMIFS(coordinate[latitude], coordinate[City, State], $J19))^2)</f>
        <v>6288.9950358432252</v>
      </c>
      <c r="AH19" s="1">
        <f>SQRT((SUMIFS(coordinate[longitude], coordinate[City, State], AH$15) - SUMIFS(coordinate[longitude], coordinate[City, State], $J19))^2 + (SUMIFS(coordinate[latitude], coordinate[City, State], AH$15) - SUMIFS(coordinate[latitude], coordinate[City, State], $J19))^2)</f>
        <v>1174.4804173012926</v>
      </c>
      <c r="AI19" s="1">
        <f>SQRT((SUMIFS(coordinate[longitude], coordinate[City, State], AI$15) - SUMIFS(coordinate[longitude], coordinate[City, State], $J19))^2 + (SUMIFS(coordinate[latitude], coordinate[City, State], AI$15) - SUMIFS(coordinate[latitude], coordinate[City, State], $J19))^2)</f>
        <v>1637.945565842731</v>
      </c>
      <c r="AJ19" s="1">
        <f>SQRT((SUMIFS(coordinate[longitude], coordinate[City, State], AJ$15) - SUMIFS(coordinate[longitude], coordinate[City, State], $J19))^2 + (SUMIFS(coordinate[latitude], coordinate[City, State], AJ$15) - SUMIFS(coordinate[latitude], coordinate[City, State], $J19))^2)</f>
        <v>1599.5399431919102</v>
      </c>
      <c r="AK19" s="1">
        <f>SQRT((SUMIFS(coordinate[longitude], coordinate[City, State], AK$15) - SUMIFS(coordinate[longitude], coordinate[City, State], $J19))^2 + (SUMIFS(coordinate[latitude], coordinate[City, State], AK$15) - SUMIFS(coordinate[latitude], coordinate[City, State], $J19))^2)</f>
        <v>4570.560650120723</v>
      </c>
      <c r="AL19" s="1">
        <f>SQRT((SUMIFS(coordinate[longitude], coordinate[City, State], AL$15) - SUMIFS(coordinate[longitude], coordinate[City, State], $J19))^2 + (SUMIFS(coordinate[latitude], coordinate[City, State], AL$15) - SUMIFS(coordinate[latitude], coordinate[City, State], $J19))^2)</f>
        <v>1027.2254123206092</v>
      </c>
      <c r="AM19" s="1">
        <f>SQRT((SUMIFS(coordinate[longitude], coordinate[City, State], AM$15) - SUMIFS(coordinate[longitude], coordinate[City, State], $J19))^2 + (SUMIFS(coordinate[latitude], coordinate[City, State], AM$15) - SUMIFS(coordinate[latitude], coordinate[City, State], $J19))^2)</f>
        <v>1875.153085496388</v>
      </c>
      <c r="AN19" s="1">
        <f>SQRT((SUMIFS(coordinate[longitude], coordinate[City, State], AN$15) - SUMIFS(coordinate[longitude], coordinate[City, State], $J19))^2 + (SUMIFS(coordinate[latitude], coordinate[City, State], AN$15) - SUMIFS(coordinate[latitude], coordinate[City, State], $J19))^2)</f>
        <v>1694.0965570422768</v>
      </c>
      <c r="AO19" s="1">
        <f>SQRT((SUMIFS(coordinate[longitude], coordinate[City, State], AO$15) - SUMIFS(coordinate[longitude], coordinate[City, State], $J19))^2 + (SUMIFS(coordinate[latitude], coordinate[City, State], AO$15) - SUMIFS(coordinate[latitude], coordinate[City, State], $J19))^2)</f>
        <v>1358.3439405904467</v>
      </c>
      <c r="AP19" s="1">
        <f>SQRT((SUMIFS(coordinate[longitude], coordinate[City, State], AP$15) - SUMIFS(coordinate[longitude], coordinate[City, State], $J19))^2 + (SUMIFS(coordinate[latitude], coordinate[City, State], AP$15) - SUMIFS(coordinate[latitude], coordinate[City, State], $J19))^2)</f>
        <v>1408.9364260674699</v>
      </c>
      <c r="AQ19" s="1">
        <f>SQRT((SUMIFS(coordinate[longitude], coordinate[City, State], AQ$15) - SUMIFS(coordinate[longitude], coordinate[City, State], $J19))^2 + (SUMIFS(coordinate[latitude], coordinate[City, State], AQ$15) - SUMIFS(coordinate[latitude], coordinate[City, State], $J19))^2)</f>
        <v>193.96954456827714</v>
      </c>
      <c r="AR19" s="1">
        <f>SQRT((SUMIFS(coordinate[longitude], coordinate[City, State], AR$15) - SUMIFS(coordinate[longitude], coordinate[City, State], $J19))^2 + (SUMIFS(coordinate[latitude], coordinate[City, State], AR$15) - SUMIFS(coordinate[latitude], coordinate[City, State], $J19))^2)</f>
        <v>1304.0590405180224</v>
      </c>
      <c r="AS19" s="1">
        <f>SQRT((SUMIFS(coordinate[longitude], coordinate[City, State], AS$15) - SUMIFS(coordinate[longitude], coordinate[City, State], $J19))^2 + (SUMIFS(coordinate[latitude], coordinate[City, State], AS$15) - SUMIFS(coordinate[latitude], coordinate[City, State], $J19))^2)</f>
        <v>2013.6678919958617</v>
      </c>
      <c r="AT19" s="1">
        <f>SQRT((SUMIFS(coordinate[longitude], coordinate[City, State], AT$15) - SUMIFS(coordinate[longitude], coordinate[City, State], $J19))^2 + (SUMIFS(coordinate[latitude], coordinate[City, State], AT$15) - SUMIFS(coordinate[latitude], coordinate[City, State], $J19))^2)</f>
        <v>3675.7057088664606</v>
      </c>
      <c r="AU19" s="1">
        <f>SQRT((SUMIFS(coordinate[longitude], coordinate[City, State], AU$15) - SUMIFS(coordinate[longitude], coordinate[City, State], $J19))^2 + (SUMIFS(coordinate[latitude], coordinate[City, State], AU$15) - SUMIFS(coordinate[latitude], coordinate[City, State], $J19))^2)</f>
        <v>3018.3684446663087</v>
      </c>
      <c r="AV19" s="1">
        <f>SQRT((SUMIFS(coordinate[longitude], coordinate[City, State], AV$15) - SUMIFS(coordinate[longitude], coordinate[City, State], $J19))^2 + (SUMIFS(coordinate[latitude], coordinate[City, State], AV$15) - SUMIFS(coordinate[latitude], coordinate[City, State], $J19))^2)</f>
        <v>2112.3338966711467</v>
      </c>
      <c r="AW19" s="1">
        <f>SQRT((SUMIFS(coordinate[longitude], coordinate[City, State], AW$15) - SUMIFS(coordinate[longitude], coordinate[City, State], $J19))^2 + (SUMIFS(coordinate[latitude], coordinate[City, State], AW$15) - SUMIFS(coordinate[latitude], coordinate[City, State], $J19))^2)</f>
        <v>207.2310956253653</v>
      </c>
      <c r="AX19" s="1">
        <f>SQRT((SUMIFS(coordinate[longitude], coordinate[City, State], AX$15) - SUMIFS(coordinate[longitude], coordinate[City, State], $J19))^2 + (SUMIFS(coordinate[latitude], coordinate[City, State], AX$15) - SUMIFS(coordinate[latitude], coordinate[City, State], $J19))^2)</f>
        <v>851.50799967433272</v>
      </c>
      <c r="AY19" s="1">
        <f>SQRT((SUMIFS(coordinate[longitude], coordinate[City, State], AY$15) - SUMIFS(coordinate[longitude], coordinate[City, State], $J19))^2 + (SUMIFS(coordinate[latitude], coordinate[City, State], AY$15) - SUMIFS(coordinate[latitude], coordinate[City, State], $J19))^2)</f>
        <v>708.77926333870721</v>
      </c>
      <c r="AZ19" s="1">
        <f>SQRT((SUMIFS(coordinate[longitude], coordinate[City, State], AZ$15) - SUMIFS(coordinate[longitude], coordinate[City, State], $J19))^2 + (SUMIFS(coordinate[latitude], coordinate[City, State], AZ$15) - SUMIFS(coordinate[latitude], coordinate[City, State], $J19))^2)</f>
        <v>3594.6603901296089</v>
      </c>
      <c r="BA19" s="1">
        <f>SQRT((SUMIFS(coordinate[longitude], coordinate[City, State], BA$15) - SUMIFS(coordinate[longitude], coordinate[City, State], $J19))^2 + (SUMIFS(coordinate[latitude], coordinate[City, State], BA$15) - SUMIFS(coordinate[latitude], coordinate[City, State], $J19))^2)</f>
        <v>1612.4958320441076</v>
      </c>
      <c r="BB19" s="1">
        <f>SQRT((SUMIFS(coordinate[longitude], coordinate[City, State], BB$15) - SUMIFS(coordinate[longitude], coordinate[City, State], $J19))^2 + (SUMIFS(coordinate[latitude], coordinate[City, State], BB$15) - SUMIFS(coordinate[latitude], coordinate[City, State], $J19))^2)</f>
        <v>3680.5438911812016</v>
      </c>
      <c r="BC19" s="1">
        <f>SQRT((SUMIFS(coordinate[longitude], coordinate[City, State], BC$15) - SUMIFS(coordinate[longitude], coordinate[City, State], $J19))^2 + (SUMIFS(coordinate[latitude], coordinate[City, State], BC$15) - SUMIFS(coordinate[latitude], coordinate[City, State], $J19))^2)</f>
        <v>2921.2443843772817</v>
      </c>
      <c r="BD19" s="1">
        <f>SQRT((SUMIFS(coordinate[longitude], coordinate[City, State], BD$15) - SUMIFS(coordinate[longitude], coordinate[City, State], $J19))^2 + (SUMIFS(coordinate[latitude], coordinate[City, State], BD$15) - SUMIFS(coordinate[latitude], coordinate[City, State], $J19))^2)</f>
        <v>2571.7346569417418</v>
      </c>
      <c r="BE19" s="1">
        <f>SQRT((SUMIFS(coordinate[longitude], coordinate[City, State], BE$15) - SUMIFS(coordinate[longitude], coordinate[City, State], $J19))^2 + (SUMIFS(coordinate[latitude], coordinate[City, State], BE$15) - SUMIFS(coordinate[latitude], coordinate[City, State], $J19))^2)</f>
        <v>1409.3345581436158</v>
      </c>
      <c r="BF19" s="1">
        <f>SQRT((SUMIFS(coordinate[longitude], coordinate[City, State], BF$15) - SUMIFS(coordinate[longitude], coordinate[City, State], $J19))^2 + (SUMIFS(coordinate[latitude], coordinate[City, State], BF$15) - SUMIFS(coordinate[latitude], coordinate[City, State], $J19))^2)</f>
        <v>1386.9013857894324</v>
      </c>
      <c r="BG19" s="1">
        <f>SQRT((SUMIFS(coordinate[longitude], coordinate[City, State], BG$15) - SUMIFS(coordinate[longitude], coordinate[City, State], $J19))^2 + (SUMIFS(coordinate[latitude], coordinate[City, State], BG$15) - SUMIFS(coordinate[latitude], coordinate[City, State], $J19))^2)</f>
        <v>1828.1096984643102</v>
      </c>
      <c r="BH19" s="1">
        <f>SQRT((SUMIFS(coordinate[longitude], coordinate[City, State], BH$15) - SUMIFS(coordinate[longitude], coordinate[City, State], $J19))^2 + (SUMIFS(coordinate[latitude], coordinate[City, State], BH$15) - SUMIFS(coordinate[latitude], coordinate[City, State], $J19))^2)</f>
        <v>446.36851798950494</v>
      </c>
    </row>
    <row r="20" spans="1:60" x14ac:dyDescent="0.25">
      <c r="A20" t="s">
        <v>72</v>
      </c>
      <c r="B20">
        <v>-6754.1012756731998</v>
      </c>
      <c r="C20">
        <v>2091.2954904867102</v>
      </c>
      <c r="D20" t="str">
        <f t="shared" si="1"/>
        <v>[-6754.1, 2091.3]</v>
      </c>
      <c r="G20" t="str" cm="1">
        <f t="array" ref="G20">"[" &amp; _xlfn.TEXTJOIN(", ", TRUE, ROUND(K20:BH20, 0)) &amp; "]"</f>
        <v>[1864, 1587, 954, 2164, 0, 457, 1298, 1576, 2023, 1640, 1246, 896, 1183, 1220, 2020, 824, 833, 1654, 1046, 1599, 1906, 1499, 4197, 1037, 540, 691, 3189, 1255, 732, 485, 1057, 806, 1991, 860, 361, 2088, 1014, 991, 1987, 1374, 1489, 1736, 1064, 2019, 1217, 679, 863, 931, 623, 1731]</v>
      </c>
      <c r="H20" s="12">
        <v>0</v>
      </c>
      <c r="I20" s="5"/>
      <c r="J20" t="s">
        <v>72</v>
      </c>
      <c r="K20" s="1">
        <f>SQRT((SUMIFS(coordinate[longitude], coordinate[City, State], K$15) - SUMIFS(coordinate[longitude], coordinate[City, State], $J20))^2 + (SUMIFS(coordinate[latitude], coordinate[City, State], K$15) - SUMIFS(coordinate[latitude], coordinate[City, State], $J20))^2)</f>
        <v>1864.4145899017246</v>
      </c>
      <c r="L20" s="1">
        <f>SQRT((SUMIFS(coordinate[longitude], coordinate[City, State], L$15) - SUMIFS(coordinate[longitude], coordinate[City, State], $J20))^2 + (SUMIFS(coordinate[latitude], coordinate[City, State], L$15) - SUMIFS(coordinate[latitude], coordinate[City, State], $J20))^2)</f>
        <v>1586.6636746615525</v>
      </c>
      <c r="M20" s="1">
        <f>SQRT((SUMIFS(coordinate[longitude], coordinate[City, State], M$15) - SUMIFS(coordinate[longitude], coordinate[City, State], $J20))^2 + (SUMIFS(coordinate[latitude], coordinate[City, State], M$15) - SUMIFS(coordinate[latitude], coordinate[City, State], $J20))^2)</f>
        <v>954.15328538309336</v>
      </c>
      <c r="N20" s="1">
        <f>SQRT((SUMIFS(coordinate[longitude], coordinate[City, State], N$15) - SUMIFS(coordinate[longitude], coordinate[City, State], $J20))^2 + (SUMIFS(coordinate[latitude], coordinate[City, State], N$15) - SUMIFS(coordinate[latitude], coordinate[City, State], $J20))^2)</f>
        <v>2163.8542380244085</v>
      </c>
      <c r="O20" s="1">
        <f>SQRT((SUMIFS(coordinate[longitude], coordinate[City, State], O$15) - SUMIFS(coordinate[longitude], coordinate[City, State], $J20))^2 + (SUMIFS(coordinate[latitude], coordinate[City, State], O$15) - SUMIFS(coordinate[latitude], coordinate[City, State], $J20))^2)</f>
        <v>0</v>
      </c>
      <c r="P20" s="1">
        <f>SQRT((SUMIFS(coordinate[longitude], coordinate[City, State], P$15) - SUMIFS(coordinate[longitude], coordinate[City, State], $J20))^2 + (SUMIFS(coordinate[latitude], coordinate[City, State], P$15) - SUMIFS(coordinate[latitude], coordinate[City, State], $J20))^2)</f>
        <v>456.89800783049242</v>
      </c>
      <c r="Q20" s="1">
        <f>SQRT((SUMIFS(coordinate[longitude], coordinate[City, State], Q$15) - SUMIFS(coordinate[longitude], coordinate[City, State], $J20))^2 + (SUMIFS(coordinate[latitude], coordinate[City, State], Q$15) - SUMIFS(coordinate[latitude], coordinate[City, State], $J20))^2)</f>
        <v>1298.4729344917632</v>
      </c>
      <c r="R20" s="1">
        <f>SQRT((SUMIFS(coordinate[longitude], coordinate[City, State], R$15) - SUMIFS(coordinate[longitude], coordinate[City, State], $J20))^2 + (SUMIFS(coordinate[latitude], coordinate[City, State], R$15) - SUMIFS(coordinate[latitude], coordinate[City, State], $J20))^2)</f>
        <v>1575.5290044005217</v>
      </c>
      <c r="S20" s="1">
        <f>SQRT((SUMIFS(coordinate[longitude], coordinate[City, State], S$15) - SUMIFS(coordinate[longitude], coordinate[City, State], $J20))^2 + (SUMIFS(coordinate[latitude], coordinate[City, State], S$15) - SUMIFS(coordinate[latitude], coordinate[City, State], $J20))^2)</f>
        <v>2023.1439542755406</v>
      </c>
      <c r="T20" s="1">
        <f>SQRT((SUMIFS(coordinate[longitude], coordinate[City, State], T$15) - SUMIFS(coordinate[longitude], coordinate[City, State], $J20))^2 + (SUMIFS(coordinate[latitude], coordinate[City, State], T$15) - SUMIFS(coordinate[latitude], coordinate[City, State], $J20))^2)</f>
        <v>1639.8817276172736</v>
      </c>
      <c r="U20" s="1">
        <f>SQRT((SUMIFS(coordinate[longitude], coordinate[City, State], U$15) - SUMIFS(coordinate[longitude], coordinate[City, State], $J20))^2 + (SUMIFS(coordinate[latitude], coordinate[City, State], U$15) - SUMIFS(coordinate[latitude], coordinate[City, State], $J20))^2)</f>
        <v>1245.7937960602642</v>
      </c>
      <c r="V20" s="1">
        <f>SQRT((SUMIFS(coordinate[longitude], coordinate[City, State], V$15) - SUMIFS(coordinate[longitude], coordinate[City, State], $J20))^2 + (SUMIFS(coordinate[latitude], coordinate[City, State], V$15) - SUMIFS(coordinate[latitude], coordinate[City, State], $J20))^2)</f>
        <v>895.79898049121687</v>
      </c>
      <c r="W20" s="1">
        <f>SQRT((SUMIFS(coordinate[longitude], coordinate[City, State], W$15) - SUMIFS(coordinate[longitude], coordinate[City, State], $J20))^2 + (SUMIFS(coordinate[latitude], coordinate[City, State], W$15) - SUMIFS(coordinate[latitude], coordinate[City, State], $J20))^2)</f>
        <v>1183.391112840063</v>
      </c>
      <c r="X20" s="1">
        <f>SQRT((SUMIFS(coordinate[longitude], coordinate[City, State], X$15) - SUMIFS(coordinate[longitude], coordinate[City, State], $J20))^2 + (SUMIFS(coordinate[latitude], coordinate[City, State], X$15) - SUMIFS(coordinate[latitude], coordinate[City, State], $J20))^2)</f>
        <v>1219.5877119171555</v>
      </c>
      <c r="Y20" s="1">
        <f>SQRT((SUMIFS(coordinate[longitude], coordinate[City, State], Y$15) - SUMIFS(coordinate[longitude], coordinate[City, State], $J20))^2 + (SUMIFS(coordinate[latitude], coordinate[City, State], Y$15) - SUMIFS(coordinate[latitude], coordinate[City, State], $J20))^2)</f>
        <v>2019.5292935781838</v>
      </c>
      <c r="Z20" s="1">
        <f>SQRT((SUMIFS(coordinate[longitude], coordinate[City, State], Z$15) - SUMIFS(coordinate[longitude], coordinate[City, State], $J20))^2 + (SUMIFS(coordinate[latitude], coordinate[City, State], Z$15) - SUMIFS(coordinate[latitude], coordinate[City, State], $J20))^2)</f>
        <v>823.54793452670037</v>
      </c>
      <c r="AA20" s="1">
        <f>SQRT((SUMIFS(coordinate[longitude], coordinate[City, State], AA$15) - SUMIFS(coordinate[longitude], coordinate[City, State], $J20))^2 + (SUMIFS(coordinate[latitude], coordinate[City, State], AA$15) - SUMIFS(coordinate[latitude], coordinate[City, State], $J20))^2)</f>
        <v>832.85039528631091</v>
      </c>
      <c r="AB20" s="1">
        <f>SQRT((SUMIFS(coordinate[longitude], coordinate[City, State], AB$15) - SUMIFS(coordinate[longitude], coordinate[City, State], $J20))^2 + (SUMIFS(coordinate[latitude], coordinate[City, State], AB$15) - SUMIFS(coordinate[latitude], coordinate[City, State], $J20))^2)</f>
        <v>1653.969195966715</v>
      </c>
      <c r="AC20" s="1">
        <f>SQRT((SUMIFS(coordinate[longitude], coordinate[City, State], AC$15) - SUMIFS(coordinate[longitude], coordinate[City, State], $J20))^2 + (SUMIFS(coordinate[latitude], coordinate[City, State], AC$15) - SUMIFS(coordinate[latitude], coordinate[City, State], $J20))^2)</f>
        <v>1045.5305768702613</v>
      </c>
      <c r="AD20" s="1">
        <f>SQRT((SUMIFS(coordinate[longitude], coordinate[City, State], AD$15) - SUMIFS(coordinate[longitude], coordinate[City, State], $J20))^2 + (SUMIFS(coordinate[latitude], coordinate[City, State], AD$15) - SUMIFS(coordinate[latitude], coordinate[City, State], $J20))^2)</f>
        <v>1599.3855319694517</v>
      </c>
      <c r="AE20" s="1">
        <f>SQRT((SUMIFS(coordinate[longitude], coordinate[City, State], AE$15) - SUMIFS(coordinate[longitude], coordinate[City, State], $J20))^2 + (SUMIFS(coordinate[latitude], coordinate[City, State], AE$15) - SUMIFS(coordinate[latitude], coordinate[City, State], $J20))^2)</f>
        <v>1905.9798325154916</v>
      </c>
      <c r="AF20" s="1">
        <f>SQRT((SUMIFS(coordinate[longitude], coordinate[City, State], AF$15) - SUMIFS(coordinate[longitude], coordinate[City, State], $J20))^2 + (SUMIFS(coordinate[latitude], coordinate[City, State], AF$15) - SUMIFS(coordinate[latitude], coordinate[City, State], $J20))^2)</f>
        <v>1498.7140661432575</v>
      </c>
      <c r="AG20" s="1">
        <f>SQRT((SUMIFS(coordinate[longitude], coordinate[City, State], AG$15) - SUMIFS(coordinate[longitude], coordinate[City, State], $J20))^2 + (SUMIFS(coordinate[latitude], coordinate[City, State], AG$15) - SUMIFS(coordinate[latitude], coordinate[City, State], $J20))^2)</f>
        <v>4196.8938764527493</v>
      </c>
      <c r="AH20" s="1">
        <f>SQRT((SUMIFS(coordinate[longitude], coordinate[City, State], AH$15) - SUMIFS(coordinate[longitude], coordinate[City, State], $J20))^2 + (SUMIFS(coordinate[latitude], coordinate[City, State], AH$15) - SUMIFS(coordinate[latitude], coordinate[City, State], $J20))^2)</f>
        <v>1037.1844589929381</v>
      </c>
      <c r="AI20" s="1">
        <f>SQRT((SUMIFS(coordinate[longitude], coordinate[City, State], AI$15) - SUMIFS(coordinate[longitude], coordinate[City, State], $J20))^2 + (SUMIFS(coordinate[latitude], coordinate[City, State], AI$15) - SUMIFS(coordinate[latitude], coordinate[City, State], $J20))^2)</f>
        <v>540.15412176986695</v>
      </c>
      <c r="AJ20" s="1">
        <f>SQRT((SUMIFS(coordinate[longitude], coordinate[City, State], AJ$15) - SUMIFS(coordinate[longitude], coordinate[City, State], $J20))^2 + (SUMIFS(coordinate[latitude], coordinate[City, State], AJ$15) - SUMIFS(coordinate[latitude], coordinate[City, State], $J20))^2)</f>
        <v>690.66631095676428</v>
      </c>
      <c r="AK20" s="1">
        <f>SQRT((SUMIFS(coordinate[longitude], coordinate[City, State], AK$15) - SUMIFS(coordinate[longitude], coordinate[City, State], $J20))^2 + (SUMIFS(coordinate[latitude], coordinate[City, State], AK$15) - SUMIFS(coordinate[latitude], coordinate[City, State], $J20))^2)</f>
        <v>3189.381424093483</v>
      </c>
      <c r="AL20" s="1">
        <f>SQRT((SUMIFS(coordinate[longitude], coordinate[City, State], AL$15) - SUMIFS(coordinate[longitude], coordinate[City, State], $J20))^2 + (SUMIFS(coordinate[latitude], coordinate[City, State], AL$15) - SUMIFS(coordinate[latitude], coordinate[City, State], $J20))^2)</f>
        <v>1254.7077566265755</v>
      </c>
      <c r="AM20" s="1">
        <f>SQRT((SUMIFS(coordinate[longitude], coordinate[City, State], AM$15) - SUMIFS(coordinate[longitude], coordinate[City, State], $J20))^2 + (SUMIFS(coordinate[latitude], coordinate[City, State], AM$15) - SUMIFS(coordinate[latitude], coordinate[City, State], $J20))^2)</f>
        <v>732.2640159429717</v>
      </c>
      <c r="AN20" s="1">
        <f>SQRT((SUMIFS(coordinate[longitude], coordinate[City, State], AN$15) - SUMIFS(coordinate[longitude], coordinate[City, State], $J20))^2 + (SUMIFS(coordinate[latitude], coordinate[City, State], AN$15) - SUMIFS(coordinate[latitude], coordinate[City, State], $J20))^2)</f>
        <v>485.34113744923388</v>
      </c>
      <c r="AO20" s="1">
        <f>SQRT((SUMIFS(coordinate[longitude], coordinate[City, State], AO$15) - SUMIFS(coordinate[longitude], coordinate[City, State], $J20))^2 + (SUMIFS(coordinate[latitude], coordinate[City, State], AO$15) - SUMIFS(coordinate[latitude], coordinate[City, State], $J20))^2)</f>
        <v>1057.0254777306734</v>
      </c>
      <c r="AP20" s="1">
        <f>SQRT((SUMIFS(coordinate[longitude], coordinate[City, State], AP$15) - SUMIFS(coordinate[longitude], coordinate[City, State], $J20))^2 + (SUMIFS(coordinate[latitude], coordinate[City, State], AP$15) - SUMIFS(coordinate[latitude], coordinate[City, State], $J20))^2)</f>
        <v>805.69699096011084</v>
      </c>
      <c r="AQ20" s="1">
        <f>SQRT((SUMIFS(coordinate[longitude], coordinate[City, State], AQ$15) - SUMIFS(coordinate[longitude], coordinate[City, State], $J20))^2 + (SUMIFS(coordinate[latitude], coordinate[City, State], AQ$15) - SUMIFS(coordinate[latitude], coordinate[City, State], $J20))^2)</f>
        <v>1990.5392063533695</v>
      </c>
      <c r="AR20" s="1">
        <f>SQRT((SUMIFS(coordinate[longitude], coordinate[City, State], AR$15) - SUMIFS(coordinate[longitude], coordinate[City, State], $J20))^2 + (SUMIFS(coordinate[latitude], coordinate[City, State], AR$15) - SUMIFS(coordinate[latitude], coordinate[City, State], $J20))^2)</f>
        <v>860.35476370026061</v>
      </c>
      <c r="AS20" s="1">
        <f>SQRT((SUMIFS(coordinate[longitude], coordinate[City, State], AS$15) - SUMIFS(coordinate[longitude], coordinate[City, State], $J20))^2 + (SUMIFS(coordinate[latitude], coordinate[City, State], AS$15) - SUMIFS(coordinate[latitude], coordinate[City, State], $J20))^2)</f>
        <v>360.68432993283045</v>
      </c>
      <c r="AT20" s="1">
        <f>SQRT((SUMIFS(coordinate[longitude], coordinate[City, State], AT$15) - SUMIFS(coordinate[longitude], coordinate[City, State], $J20))^2 + (SUMIFS(coordinate[latitude], coordinate[City, State], AT$15) - SUMIFS(coordinate[latitude], coordinate[City, State], $J20))^2)</f>
        <v>2088.4730803789471</v>
      </c>
      <c r="AU20" s="1">
        <f>SQRT((SUMIFS(coordinate[longitude], coordinate[City, State], AU$15) - SUMIFS(coordinate[longitude], coordinate[City, State], $J20))^2 + (SUMIFS(coordinate[latitude], coordinate[City, State], AU$15) - SUMIFS(coordinate[latitude], coordinate[City, State], $J20))^2)</f>
        <v>1013.8392019887046</v>
      </c>
      <c r="AV20" s="1">
        <f>SQRT((SUMIFS(coordinate[longitude], coordinate[City, State], AV$15) - SUMIFS(coordinate[longitude], coordinate[City, State], $J20))^2 + (SUMIFS(coordinate[latitude], coordinate[City, State], AV$15) - SUMIFS(coordinate[latitude], coordinate[City, State], $J20))^2)</f>
        <v>990.59181759686157</v>
      </c>
      <c r="AW20" s="1">
        <f>SQRT((SUMIFS(coordinate[longitude], coordinate[City, State], AW$15) - SUMIFS(coordinate[longitude], coordinate[City, State], $J20))^2 + (SUMIFS(coordinate[latitude], coordinate[City, State], AW$15) - SUMIFS(coordinate[latitude], coordinate[City, State], $J20))^2)</f>
        <v>1986.6874391200131</v>
      </c>
      <c r="AX20" s="1">
        <f>SQRT((SUMIFS(coordinate[longitude], coordinate[City, State], AX$15) - SUMIFS(coordinate[longitude], coordinate[City, State], $J20))^2 + (SUMIFS(coordinate[latitude], coordinate[City, State], AX$15) - SUMIFS(coordinate[latitude], coordinate[City, State], $J20))^2)</f>
        <v>1374.2330980028521</v>
      </c>
      <c r="AY20" s="1">
        <f>SQRT((SUMIFS(coordinate[longitude], coordinate[City, State], AY$15) - SUMIFS(coordinate[longitude], coordinate[City, State], $J20))^2 + (SUMIFS(coordinate[latitude], coordinate[City, State], AY$15) - SUMIFS(coordinate[latitude], coordinate[City, State], $J20))^2)</f>
        <v>1489.3048893232562</v>
      </c>
      <c r="AZ20" s="1">
        <f>SQRT((SUMIFS(coordinate[longitude], coordinate[City, State], AZ$15) - SUMIFS(coordinate[longitude], coordinate[City, State], $J20))^2 + (SUMIFS(coordinate[latitude], coordinate[City, State], AZ$15) - SUMIFS(coordinate[latitude], coordinate[City, State], $J20))^2)</f>
        <v>1736.0675276994489</v>
      </c>
      <c r="BA20" s="1">
        <f>SQRT((SUMIFS(coordinate[longitude], coordinate[City, State], BA$15) - SUMIFS(coordinate[longitude], coordinate[City, State], $J20))^2 + (SUMIFS(coordinate[latitude], coordinate[City, State], BA$15) - SUMIFS(coordinate[latitude], coordinate[City, State], $J20))^2)</f>
        <v>1064.3392833234245</v>
      </c>
      <c r="BB20" s="1">
        <f>SQRT((SUMIFS(coordinate[longitude], coordinate[City, State], BB$15) - SUMIFS(coordinate[longitude], coordinate[City, State], $J20))^2 + (SUMIFS(coordinate[latitude], coordinate[City, State], BB$15) - SUMIFS(coordinate[latitude], coordinate[City, State], $J20))^2)</f>
        <v>2019.2984901988848</v>
      </c>
      <c r="BC20" s="1">
        <f>SQRT((SUMIFS(coordinate[longitude], coordinate[City, State], BC$15) - SUMIFS(coordinate[longitude], coordinate[City, State], $J20))^2 + (SUMIFS(coordinate[latitude], coordinate[City, State], BC$15) - SUMIFS(coordinate[latitude], coordinate[City, State], $J20))^2)</f>
        <v>1216.5794335623198</v>
      </c>
      <c r="BD20" s="1">
        <f>SQRT((SUMIFS(coordinate[longitude], coordinate[City, State], BD$15) - SUMIFS(coordinate[longitude], coordinate[City, State], $J20))^2 + (SUMIFS(coordinate[latitude], coordinate[City, State], BD$15) - SUMIFS(coordinate[latitude], coordinate[City, State], $J20))^2)</f>
        <v>679.26814430945126</v>
      </c>
      <c r="BE20" s="1">
        <f>SQRT((SUMIFS(coordinate[longitude], coordinate[City, State], BE$15) - SUMIFS(coordinate[longitude], coordinate[City, State], $J20))^2 + (SUMIFS(coordinate[latitude], coordinate[City, State], BE$15) - SUMIFS(coordinate[latitude], coordinate[City, State], $J20))^2)</f>
        <v>863.47277204961426</v>
      </c>
      <c r="BF20" s="1">
        <f>SQRT((SUMIFS(coordinate[longitude], coordinate[City, State], BF$15) - SUMIFS(coordinate[longitude], coordinate[City, State], $J20))^2 + (SUMIFS(coordinate[latitude], coordinate[City, State], BF$15) - SUMIFS(coordinate[latitude], coordinate[City, State], $J20))^2)</f>
        <v>931.30602740760219</v>
      </c>
      <c r="BG20" s="1">
        <f>SQRT((SUMIFS(coordinate[longitude], coordinate[City, State], BG$15) - SUMIFS(coordinate[longitude], coordinate[City, State], $J20))^2 + (SUMIFS(coordinate[latitude], coordinate[City, State], BG$15) - SUMIFS(coordinate[latitude], coordinate[City, State], $J20))^2)</f>
        <v>622.6856418073786</v>
      </c>
      <c r="BH20" s="1">
        <f>SQRT((SUMIFS(coordinate[longitude], coordinate[City, State], BH$15) - SUMIFS(coordinate[longitude], coordinate[City, State], $J20))^2 + (SUMIFS(coordinate[latitude], coordinate[City, State], BH$15) - SUMIFS(coordinate[latitude], coordinate[City, State], $J20))^2)</f>
        <v>1731.2858782530325</v>
      </c>
    </row>
    <row r="21" spans="1:60" x14ac:dyDescent="0.25">
      <c r="A21" t="s">
        <v>47</v>
      </c>
      <c r="B21">
        <v>-6297.3947514480597</v>
      </c>
      <c r="C21">
        <v>2104.52199001093</v>
      </c>
      <c r="D21" t="str">
        <f t="shared" si="1"/>
        <v>[-6297.39, 2104.52]</v>
      </c>
      <c r="G21" t="str" cm="1">
        <f t="array" ref="G21">"[" &amp; _xlfn.TEXTJOIN(", ", TRUE, ROUND(K21:BH21, 0)) &amp; "]"</f>
        <v>[1466, 1170, 519, 1760, 457, 0, 1433, 1958, 1610, 2067, 854, 1198, 740, 865, 1616, 1152, 788, 1235, 689, 1196, 1496, 1824, 4651, 731, 144, 565, 3556, 963, 811, 307, 880, 361, 1599, 496, 562, 2475, 1461, 1152, 1573, 939, 1064, 2169, 1010, 2420, 1601, 1086, 652, 475, 671, 1318]</v>
      </c>
      <c r="H21" s="12">
        <v>0</v>
      </c>
      <c r="I21" s="5"/>
      <c r="J21" t="s">
        <v>47</v>
      </c>
      <c r="K21" s="1">
        <f>SQRT((SUMIFS(coordinate[longitude], coordinate[City, State], K$15) - SUMIFS(coordinate[longitude], coordinate[City, State], $J21))^2 + (SUMIFS(coordinate[latitude], coordinate[City, State], K$15) - SUMIFS(coordinate[latitude], coordinate[City, State], $J21))^2)</f>
        <v>1466.088062439648</v>
      </c>
      <c r="L21" s="1">
        <f>SQRT((SUMIFS(coordinate[longitude], coordinate[City, State], L$15) - SUMIFS(coordinate[longitude], coordinate[City, State], $J21))^2 + (SUMIFS(coordinate[latitude], coordinate[City, State], L$15) - SUMIFS(coordinate[latitude], coordinate[City, State], $J21))^2)</f>
        <v>1170.15744841164</v>
      </c>
      <c r="M21" s="1">
        <f>SQRT((SUMIFS(coordinate[longitude], coordinate[City, State], M$15) - SUMIFS(coordinate[longitude], coordinate[City, State], $J21))^2 + (SUMIFS(coordinate[latitude], coordinate[City, State], M$15) - SUMIFS(coordinate[latitude], coordinate[City, State], $J21))^2)</f>
        <v>519.22163346274976</v>
      </c>
      <c r="N21" s="1">
        <f>SQRT((SUMIFS(coordinate[longitude], coordinate[City, State], N$15) - SUMIFS(coordinate[longitude], coordinate[City, State], $J21))^2 + (SUMIFS(coordinate[latitude], coordinate[City, State], N$15) - SUMIFS(coordinate[latitude], coordinate[City, State], $J21))^2)</f>
        <v>1760.4347327622982</v>
      </c>
      <c r="O21" s="1">
        <f>SQRT((SUMIFS(coordinate[longitude], coordinate[City, State], O$15) - SUMIFS(coordinate[longitude], coordinate[City, State], $J21))^2 + (SUMIFS(coordinate[latitude], coordinate[City, State], O$15) - SUMIFS(coordinate[latitude], coordinate[City, State], $J21))^2)</f>
        <v>456.89800783049242</v>
      </c>
      <c r="P21" s="1">
        <f>SQRT((SUMIFS(coordinate[longitude], coordinate[City, State], P$15) - SUMIFS(coordinate[longitude], coordinate[City, State], $J21))^2 + (SUMIFS(coordinate[latitude], coordinate[City, State], P$15) - SUMIFS(coordinate[latitude], coordinate[City, State], $J21))^2)</f>
        <v>0</v>
      </c>
      <c r="Q21" s="1">
        <f>SQRT((SUMIFS(coordinate[longitude], coordinate[City, State], Q$15) - SUMIFS(coordinate[longitude], coordinate[City, State], $J21))^2 + (SUMIFS(coordinate[latitude], coordinate[City, State], Q$15) - SUMIFS(coordinate[latitude], coordinate[City, State], $J21))^2)</f>
        <v>1432.5004502731913</v>
      </c>
      <c r="R21" s="1">
        <f>SQRT((SUMIFS(coordinate[longitude], coordinate[City, State], R$15) - SUMIFS(coordinate[longitude], coordinate[City, State], $J21))^2 + (SUMIFS(coordinate[latitude], coordinate[City, State], R$15) - SUMIFS(coordinate[latitude], coordinate[City, State], $J21))^2)</f>
        <v>1957.9225625309891</v>
      </c>
      <c r="S21" s="1">
        <f>SQRT((SUMIFS(coordinate[longitude], coordinate[City, State], S$15) - SUMIFS(coordinate[longitude], coordinate[City, State], $J21))^2 + (SUMIFS(coordinate[latitude], coordinate[City, State], S$15) - SUMIFS(coordinate[latitude], coordinate[City, State], $J21))^2)</f>
        <v>1610.4214723770999</v>
      </c>
      <c r="T21" s="1">
        <f>SQRT((SUMIFS(coordinate[longitude], coordinate[City, State], T$15) - SUMIFS(coordinate[longitude], coordinate[City, State], $J21))^2 + (SUMIFS(coordinate[latitude], coordinate[City, State], T$15) - SUMIFS(coordinate[latitude], coordinate[City, State], $J21))^2)</f>
        <v>2066.5040791838446</v>
      </c>
      <c r="U21" s="1">
        <f>SQRT((SUMIFS(coordinate[longitude], coordinate[City, State], U$15) - SUMIFS(coordinate[longitude], coordinate[City, State], $J21))^2 + (SUMIFS(coordinate[latitude], coordinate[City, State], U$15) - SUMIFS(coordinate[latitude], coordinate[City, State], $J21))^2)</f>
        <v>853.70516476120099</v>
      </c>
      <c r="V21" s="1">
        <f>SQRT((SUMIFS(coordinate[longitude], coordinate[City, State], V$15) - SUMIFS(coordinate[longitude], coordinate[City, State], $J21))^2 + (SUMIFS(coordinate[latitude], coordinate[City, State], V$15) - SUMIFS(coordinate[latitude], coordinate[City, State], $J21))^2)</f>
        <v>1198.4999022304501</v>
      </c>
      <c r="W21" s="1">
        <f>SQRT((SUMIFS(coordinate[longitude], coordinate[City, State], W$15) - SUMIFS(coordinate[longitude], coordinate[City, State], $J21))^2 + (SUMIFS(coordinate[latitude], coordinate[City, State], W$15) - SUMIFS(coordinate[latitude], coordinate[City, State], $J21))^2)</f>
        <v>739.87482034199172</v>
      </c>
      <c r="X21" s="1">
        <f>SQRT((SUMIFS(coordinate[longitude], coordinate[City, State], X$15) - SUMIFS(coordinate[longitude], coordinate[City, State], $J21))^2 + (SUMIFS(coordinate[latitude], coordinate[City, State], X$15) - SUMIFS(coordinate[latitude], coordinate[City, State], $J21))^2)</f>
        <v>864.61224903393872</v>
      </c>
      <c r="Y21" s="1">
        <f>SQRT((SUMIFS(coordinate[longitude], coordinate[City, State], Y$15) - SUMIFS(coordinate[longitude], coordinate[City, State], $J21))^2 + (SUMIFS(coordinate[latitude], coordinate[City, State], Y$15) - SUMIFS(coordinate[latitude], coordinate[City, State], $J21))^2)</f>
        <v>1615.5388063489515</v>
      </c>
      <c r="Z21" s="1">
        <f>SQRT((SUMIFS(coordinate[longitude], coordinate[City, State], Z$15) - SUMIFS(coordinate[longitude], coordinate[City, State], $J21))^2 + (SUMIFS(coordinate[latitude], coordinate[City, State], Z$15) - SUMIFS(coordinate[latitude], coordinate[City, State], $J21))^2)</f>
        <v>1151.6259820732919</v>
      </c>
      <c r="AA21" s="1">
        <f>SQRT((SUMIFS(coordinate[longitude], coordinate[City, State], AA$15) - SUMIFS(coordinate[longitude], coordinate[City, State], $J21))^2 + (SUMIFS(coordinate[latitude], coordinate[City, State], AA$15) - SUMIFS(coordinate[latitude], coordinate[City, State], $J21))^2)</f>
        <v>788.09622456131706</v>
      </c>
      <c r="AB21" s="1">
        <f>SQRT((SUMIFS(coordinate[longitude], coordinate[City, State], AB$15) - SUMIFS(coordinate[longitude], coordinate[City, State], $J21))^2 + (SUMIFS(coordinate[latitude], coordinate[City, State], AB$15) - SUMIFS(coordinate[latitude], coordinate[City, State], $J21))^2)</f>
        <v>1235.1268000322466</v>
      </c>
      <c r="AC21" s="1">
        <f>SQRT((SUMIFS(coordinate[longitude], coordinate[City, State], AC$15) - SUMIFS(coordinate[longitude], coordinate[City, State], $J21))^2 + (SUMIFS(coordinate[latitude], coordinate[City, State], AC$15) - SUMIFS(coordinate[latitude], coordinate[City, State], $J21))^2)</f>
        <v>688.52432148330843</v>
      </c>
      <c r="AD21" s="1">
        <f>SQRT((SUMIFS(coordinate[longitude], coordinate[City, State], AD$15) - SUMIFS(coordinate[longitude], coordinate[City, State], $J21))^2 + (SUMIFS(coordinate[latitude], coordinate[City, State], AD$15) - SUMIFS(coordinate[latitude], coordinate[City, State], $J21))^2)</f>
        <v>1196.2706882377945</v>
      </c>
      <c r="AE21" s="1">
        <f>SQRT((SUMIFS(coordinate[longitude], coordinate[City, State], AE$15) - SUMIFS(coordinate[longitude], coordinate[City, State], $J21))^2 + (SUMIFS(coordinate[latitude], coordinate[City, State], AE$15) - SUMIFS(coordinate[latitude], coordinate[City, State], $J21))^2)</f>
        <v>1496.0165274042702</v>
      </c>
      <c r="AF21" s="1">
        <f>SQRT((SUMIFS(coordinate[longitude], coordinate[City, State], AF$15) - SUMIFS(coordinate[longitude], coordinate[City, State], $J21))^2 + (SUMIFS(coordinate[latitude], coordinate[City, State], AF$15) - SUMIFS(coordinate[latitude], coordinate[City, State], $J21))^2)</f>
        <v>1823.7647934917152</v>
      </c>
      <c r="AG21" s="1">
        <f>SQRT((SUMIFS(coordinate[longitude], coordinate[City, State], AG$15) - SUMIFS(coordinate[longitude], coordinate[City, State], $J21))^2 + (SUMIFS(coordinate[latitude], coordinate[City, State], AG$15) - SUMIFS(coordinate[latitude], coordinate[City, State], $J21))^2)</f>
        <v>4650.8738750418752</v>
      </c>
      <c r="AH21" s="1">
        <f>SQRT((SUMIFS(coordinate[longitude], coordinate[City, State], AH$15) - SUMIFS(coordinate[longitude], coordinate[City, State], $J21))^2 + (SUMIFS(coordinate[latitude], coordinate[City, State], AH$15) - SUMIFS(coordinate[latitude], coordinate[City, State], $J21))^2)</f>
        <v>731.32995302105167</v>
      </c>
      <c r="AI21" s="1">
        <f>SQRT((SUMIFS(coordinate[longitude], coordinate[City, State], AI$15) - SUMIFS(coordinate[longitude], coordinate[City, State], $J21))^2 + (SUMIFS(coordinate[latitude], coordinate[City, State], AI$15) - SUMIFS(coordinate[latitude], coordinate[City, State], $J21))^2)</f>
        <v>143.9053084786714</v>
      </c>
      <c r="AJ21" s="1">
        <f>SQRT((SUMIFS(coordinate[longitude], coordinate[City, State], AJ$15) - SUMIFS(coordinate[longitude], coordinate[City, State], $J21))^2 + (SUMIFS(coordinate[latitude], coordinate[City, State], AJ$15) - SUMIFS(coordinate[latitude], coordinate[City, State], $J21))^2)</f>
        <v>565.36778961989876</v>
      </c>
      <c r="AK21" s="1">
        <f>SQRT((SUMIFS(coordinate[longitude], coordinate[City, State], AK$15) - SUMIFS(coordinate[longitude], coordinate[City, State], $J21))^2 + (SUMIFS(coordinate[latitude], coordinate[City, State], AK$15) - SUMIFS(coordinate[latitude], coordinate[City, State], $J21))^2)</f>
        <v>3555.840283931364</v>
      </c>
      <c r="AL21" s="1">
        <f>SQRT((SUMIFS(coordinate[longitude], coordinate[City, State], AL$15) - SUMIFS(coordinate[longitude], coordinate[City, State], $J21))^2 + (SUMIFS(coordinate[latitude], coordinate[City, State], AL$15) - SUMIFS(coordinate[latitude], coordinate[City, State], $J21))^2)</f>
        <v>962.7888159413734</v>
      </c>
      <c r="AM21" s="1">
        <f>SQRT((SUMIFS(coordinate[longitude], coordinate[City, State], AM$15) - SUMIFS(coordinate[longitude], coordinate[City, State], $J21))^2 + (SUMIFS(coordinate[latitude], coordinate[City, State], AM$15) - SUMIFS(coordinate[latitude], coordinate[City, State], $J21))^2)</f>
        <v>811.09251782879119</v>
      </c>
      <c r="AN21" s="1">
        <f>SQRT((SUMIFS(coordinate[longitude], coordinate[City, State], AN$15) - SUMIFS(coordinate[longitude], coordinate[City, State], $J21))^2 + (SUMIFS(coordinate[latitude], coordinate[City, State], AN$15) - SUMIFS(coordinate[latitude], coordinate[City, State], $J21))^2)</f>
        <v>306.82534545411295</v>
      </c>
      <c r="AO21" s="1">
        <f>SQRT((SUMIFS(coordinate[longitude], coordinate[City, State], AO$15) - SUMIFS(coordinate[longitude], coordinate[City, State], $J21))^2 + (SUMIFS(coordinate[latitude], coordinate[City, State], AO$15) - SUMIFS(coordinate[latitude], coordinate[City, State], $J21))^2)</f>
        <v>880.15560898416743</v>
      </c>
      <c r="AP21" s="1">
        <f>SQRT((SUMIFS(coordinate[longitude], coordinate[City, State], AP$15) - SUMIFS(coordinate[longitude], coordinate[City, State], $J21))^2 + (SUMIFS(coordinate[latitude], coordinate[City, State], AP$15) - SUMIFS(coordinate[latitude], coordinate[City, State], $J21))^2)</f>
        <v>360.71322010122287</v>
      </c>
      <c r="AQ21" s="1">
        <f>SQRT((SUMIFS(coordinate[longitude], coordinate[City, State], AQ$15) - SUMIFS(coordinate[longitude], coordinate[City, State], $J21))^2 + (SUMIFS(coordinate[latitude], coordinate[City, State], AQ$15) - SUMIFS(coordinate[latitude], coordinate[City, State], $J21))^2)</f>
        <v>1598.8601148851355</v>
      </c>
      <c r="AR21" s="1">
        <f>SQRT((SUMIFS(coordinate[longitude], coordinate[City, State], AR$15) - SUMIFS(coordinate[longitude], coordinate[City, State], $J21))^2 + (SUMIFS(coordinate[latitude], coordinate[City, State], AR$15) - SUMIFS(coordinate[latitude], coordinate[City, State], $J21))^2)</f>
        <v>496.07392894295282</v>
      </c>
      <c r="AS21" s="1">
        <f>SQRT((SUMIFS(coordinate[longitude], coordinate[City, State], AS$15) - SUMIFS(coordinate[longitude], coordinate[City, State], $J21))^2 + (SUMIFS(coordinate[latitude], coordinate[City, State], AS$15) - SUMIFS(coordinate[latitude], coordinate[City, State], $J21))^2)</f>
        <v>561.91301948627279</v>
      </c>
      <c r="AT21" s="1">
        <f>SQRT((SUMIFS(coordinate[longitude], coordinate[City, State], AT$15) - SUMIFS(coordinate[longitude], coordinate[City, State], $J21))^2 + (SUMIFS(coordinate[latitude], coordinate[City, State], AT$15) - SUMIFS(coordinate[latitude], coordinate[City, State], $J21))^2)</f>
        <v>2475.2101213754463</v>
      </c>
      <c r="AU21" s="1">
        <f>SQRT((SUMIFS(coordinate[longitude], coordinate[City, State], AU$15) - SUMIFS(coordinate[longitude], coordinate[City, State], $J21))^2 + (SUMIFS(coordinate[latitude], coordinate[City, State], AU$15) - SUMIFS(coordinate[latitude], coordinate[City, State], $J21))^2)</f>
        <v>1461.105458197321</v>
      </c>
      <c r="AV21" s="1">
        <f>SQRT((SUMIFS(coordinate[longitude], coordinate[City, State], AV$15) - SUMIFS(coordinate[longitude], coordinate[City, State], $J21))^2 + (SUMIFS(coordinate[latitude], coordinate[City, State], AV$15) - SUMIFS(coordinate[latitude], coordinate[City, State], $J21))^2)</f>
        <v>1152.1664505287172</v>
      </c>
      <c r="AW21" s="1">
        <f>SQRT((SUMIFS(coordinate[longitude], coordinate[City, State], AW$15) - SUMIFS(coordinate[longitude], coordinate[City, State], $J21))^2 + (SUMIFS(coordinate[latitude], coordinate[City, State], AW$15) - SUMIFS(coordinate[latitude], coordinate[City, State], $J21))^2)</f>
        <v>1572.5557578069245</v>
      </c>
      <c r="AX21" s="1">
        <f>SQRT((SUMIFS(coordinate[longitude], coordinate[City, State], AX$15) - SUMIFS(coordinate[longitude], coordinate[City, State], $J21))^2 + (SUMIFS(coordinate[latitude], coordinate[City, State], AX$15) - SUMIFS(coordinate[latitude], coordinate[City, State], $J21))^2)</f>
        <v>938.6150654250871</v>
      </c>
      <c r="AY21" s="1">
        <f>SQRT((SUMIFS(coordinate[longitude], coordinate[City, State], AY$15) - SUMIFS(coordinate[longitude], coordinate[City, State], $J21))^2 + (SUMIFS(coordinate[latitude], coordinate[City, State], AY$15) - SUMIFS(coordinate[latitude], coordinate[City, State], $J21))^2)</f>
        <v>1064.3920120488858</v>
      </c>
      <c r="AZ21" s="1">
        <f>SQRT((SUMIFS(coordinate[longitude], coordinate[City, State], AZ$15) - SUMIFS(coordinate[longitude], coordinate[City, State], $J21))^2 + (SUMIFS(coordinate[latitude], coordinate[City, State], AZ$15) - SUMIFS(coordinate[latitude], coordinate[City, State], $J21))^2)</f>
        <v>2168.9872326033028</v>
      </c>
      <c r="BA21" s="1">
        <f>SQRT((SUMIFS(coordinate[longitude], coordinate[City, State], BA$15) - SUMIFS(coordinate[longitude], coordinate[City, State], $J21))^2 + (SUMIFS(coordinate[latitude], coordinate[City, State], BA$15) - SUMIFS(coordinate[latitude], coordinate[City, State], $J21))^2)</f>
        <v>1010.3872062417428</v>
      </c>
      <c r="BB21" s="1">
        <f>SQRT((SUMIFS(coordinate[longitude], coordinate[City, State], BB$15) - SUMIFS(coordinate[longitude], coordinate[City, State], $J21))^2 + (SUMIFS(coordinate[latitude], coordinate[City, State], BB$15) - SUMIFS(coordinate[latitude], coordinate[City, State], $J21))^2)</f>
        <v>2419.7023125969499</v>
      </c>
      <c r="BC21" s="1">
        <f>SQRT((SUMIFS(coordinate[longitude], coordinate[City, State], BC$15) - SUMIFS(coordinate[longitude], coordinate[City, State], $J21))^2 + (SUMIFS(coordinate[latitude], coordinate[City, State], BC$15) - SUMIFS(coordinate[latitude], coordinate[City, State], $J21))^2)</f>
        <v>1600.6976753277477</v>
      </c>
      <c r="BD21" s="1">
        <f>SQRT((SUMIFS(coordinate[longitude], coordinate[City, State], BD$15) - SUMIFS(coordinate[longitude], coordinate[City, State], $J21))^2 + (SUMIFS(coordinate[latitude], coordinate[City, State], BD$15) - SUMIFS(coordinate[latitude], coordinate[City, State], $J21))^2)</f>
        <v>1085.6958239117685</v>
      </c>
      <c r="BE21" s="1">
        <f>SQRT((SUMIFS(coordinate[longitude], coordinate[City, State], BE$15) - SUMIFS(coordinate[longitude], coordinate[City, State], $J21))^2 + (SUMIFS(coordinate[latitude], coordinate[City, State], BE$15) - SUMIFS(coordinate[latitude], coordinate[City, State], $J21))^2)</f>
        <v>652.49974772018197</v>
      </c>
      <c r="BF21" s="1">
        <f>SQRT((SUMIFS(coordinate[longitude], coordinate[City, State], BF$15) - SUMIFS(coordinate[longitude], coordinate[City, State], $J21))^2 + (SUMIFS(coordinate[latitude], coordinate[City, State], BF$15) - SUMIFS(coordinate[latitude], coordinate[City, State], $J21))^2)</f>
        <v>474.5118470388453</v>
      </c>
      <c r="BG21" s="1">
        <f>SQRT((SUMIFS(coordinate[longitude], coordinate[City, State], BG$15) - SUMIFS(coordinate[longitude], coordinate[City, State], $J21))^2 + (SUMIFS(coordinate[latitude], coordinate[City, State], BG$15) - SUMIFS(coordinate[latitude], coordinate[City, State], $J21))^2)</f>
        <v>671.15189916452766</v>
      </c>
      <c r="BH21" s="1">
        <f>SQRT((SUMIFS(coordinate[longitude], coordinate[City, State], BH$15) - SUMIFS(coordinate[longitude], coordinate[City, State], $J21))^2 + (SUMIFS(coordinate[latitude], coordinate[City, State], BH$15) - SUMIFS(coordinate[latitude], coordinate[City, State], $J21))^2)</f>
        <v>1317.8398678985893</v>
      </c>
    </row>
    <row r="22" spans="1:60" x14ac:dyDescent="0.25">
      <c r="A22" t="s">
        <v>63</v>
      </c>
      <c r="B22">
        <v>-6963.3923220201996</v>
      </c>
      <c r="C22">
        <v>3372.7904064058598</v>
      </c>
      <c r="D22" t="str">
        <f t="shared" si="1"/>
        <v>[-6963.39, 3372.79]</v>
      </c>
      <c r="G22" t="str" cm="1">
        <f t="array" ref="G22">"[" &amp; _xlfn.TEXTJOIN(", ", TRUE, ROUND(K22:BH22, 0)) &amp; "]"</f>
        <v>[1913, 1810, 1538, 2165, 1298, 1433, 0, 1127, 2105, 1471, 1508, 598, 1706, 1372, 2056, 691, 703, 1868, 1322, 1754, 2002, 792, 4376, 1188, 1354, 924, 2415, 1198, 621, 1134, 882, 1515, 1974, 1303, 948, 1533, 1318, 309, 2085, 1776, 1790, 1596, 594, 1561, 949, 976, 990, 1706, 761, 1894]</v>
      </c>
      <c r="H22" s="12">
        <v>0</v>
      </c>
      <c r="I22" s="6"/>
      <c r="J22" t="s">
        <v>63</v>
      </c>
      <c r="K22" s="1">
        <f>SQRT((SUMIFS(coordinate[longitude], coordinate[City, State], K$15) - SUMIFS(coordinate[longitude], coordinate[City, State], $J22))^2 + (SUMIFS(coordinate[latitude], coordinate[City, State], K$15) - SUMIFS(coordinate[latitude], coordinate[City, State], $J22))^2)</f>
        <v>1913.2633992649758</v>
      </c>
      <c r="L22" s="1">
        <f>SQRT((SUMIFS(coordinate[longitude], coordinate[City, State], L$15) - SUMIFS(coordinate[longitude], coordinate[City, State], $J22))^2 + (SUMIFS(coordinate[latitude], coordinate[City, State], L$15) - SUMIFS(coordinate[latitude], coordinate[City, State], $J22))^2)</f>
        <v>1810.0522969001795</v>
      </c>
      <c r="M22" s="1">
        <f>SQRT((SUMIFS(coordinate[longitude], coordinate[City, State], M$15) - SUMIFS(coordinate[longitude], coordinate[City, State], $J22))^2 + (SUMIFS(coordinate[latitude], coordinate[City, State], M$15) - SUMIFS(coordinate[latitude], coordinate[City, State], $J22))^2)</f>
        <v>1537.5960514741082</v>
      </c>
      <c r="N22" s="1">
        <f>SQRT((SUMIFS(coordinate[longitude], coordinate[City, State], N$15) - SUMIFS(coordinate[longitude], coordinate[City, State], $J22))^2 + (SUMIFS(coordinate[latitude], coordinate[City, State], N$15) - SUMIFS(coordinate[latitude], coordinate[City, State], $J22))^2)</f>
        <v>2165.2542365883428</v>
      </c>
      <c r="O22" s="1">
        <f>SQRT((SUMIFS(coordinate[longitude], coordinate[City, State], O$15) - SUMIFS(coordinate[longitude], coordinate[City, State], $J22))^2 + (SUMIFS(coordinate[latitude], coordinate[City, State], O$15) - SUMIFS(coordinate[latitude], coordinate[City, State], $J22))^2)</f>
        <v>1298.4729344917632</v>
      </c>
      <c r="P22" s="1">
        <f>SQRT((SUMIFS(coordinate[longitude], coordinate[City, State], P$15) - SUMIFS(coordinate[longitude], coordinate[City, State], $J22))^2 + (SUMIFS(coordinate[latitude], coordinate[City, State], P$15) - SUMIFS(coordinate[latitude], coordinate[City, State], $J22))^2)</f>
        <v>1432.5004502731913</v>
      </c>
      <c r="Q22" s="1">
        <f>SQRT((SUMIFS(coordinate[longitude], coordinate[City, State], Q$15) - SUMIFS(coordinate[longitude], coordinate[City, State], $J22))^2 + (SUMIFS(coordinate[latitude], coordinate[City, State], Q$15) - SUMIFS(coordinate[latitude], coordinate[City, State], $J22))^2)</f>
        <v>0</v>
      </c>
      <c r="R22" s="1">
        <f>SQRT((SUMIFS(coordinate[longitude], coordinate[City, State], R$15) - SUMIFS(coordinate[longitude], coordinate[City, State], $J22))^2 + (SUMIFS(coordinate[latitude], coordinate[City, State], R$15) - SUMIFS(coordinate[latitude], coordinate[City, State], $J22))^2)</f>
        <v>1126.9281619228104</v>
      </c>
      <c r="S22" s="1">
        <f>SQRT((SUMIFS(coordinate[longitude], coordinate[City, State], S$15) - SUMIFS(coordinate[longitude], coordinate[City, State], $J22))^2 + (SUMIFS(coordinate[latitude], coordinate[City, State], S$15) - SUMIFS(coordinate[latitude], coordinate[City, State], $J22))^2)</f>
        <v>2105.3483839043097</v>
      </c>
      <c r="T22" s="1">
        <f>SQRT((SUMIFS(coordinate[longitude], coordinate[City, State], T$15) - SUMIFS(coordinate[longitude], coordinate[City, State], $J22))^2 + (SUMIFS(coordinate[latitude], coordinate[City, State], T$15) - SUMIFS(coordinate[latitude], coordinate[City, State], $J22))^2)</f>
        <v>1470.9662480472066</v>
      </c>
      <c r="U22" s="1">
        <f>SQRT((SUMIFS(coordinate[longitude], coordinate[City, State], U$15) - SUMIFS(coordinate[longitude], coordinate[City, State], $J22))^2 + (SUMIFS(coordinate[latitude], coordinate[City, State], U$15) - SUMIFS(coordinate[latitude], coordinate[City, State], $J22))^2)</f>
        <v>1507.5690638946144</v>
      </c>
      <c r="V22" s="1">
        <f>SQRT((SUMIFS(coordinate[longitude], coordinate[City, State], V$15) - SUMIFS(coordinate[longitude], coordinate[City, State], $J22))^2 + (SUMIFS(coordinate[latitude], coordinate[City, State], V$15) - SUMIFS(coordinate[latitude], coordinate[City, State], $J22))^2)</f>
        <v>598.30588415062255</v>
      </c>
      <c r="W22" s="1">
        <f>SQRT((SUMIFS(coordinate[longitude], coordinate[City, State], W$15) - SUMIFS(coordinate[longitude], coordinate[City, State], $J22))^2 + (SUMIFS(coordinate[latitude], coordinate[City, State], W$15) - SUMIFS(coordinate[latitude], coordinate[City, State], $J22))^2)</f>
        <v>1705.5027712684621</v>
      </c>
      <c r="X22" s="1">
        <f>SQRT((SUMIFS(coordinate[longitude], coordinate[City, State], X$15) - SUMIFS(coordinate[longitude], coordinate[City, State], $J22))^2 + (SUMIFS(coordinate[latitude], coordinate[City, State], X$15) - SUMIFS(coordinate[latitude], coordinate[City, State], $J22))^2)</f>
        <v>1372.226539964508</v>
      </c>
      <c r="Y22" s="1">
        <f>SQRT((SUMIFS(coordinate[longitude], coordinate[City, State], Y$15) - SUMIFS(coordinate[longitude], coordinate[City, State], $J22))^2 + (SUMIFS(coordinate[latitude], coordinate[City, State], Y$15) - SUMIFS(coordinate[latitude], coordinate[City, State], $J22))^2)</f>
        <v>2056.3015718869974</v>
      </c>
      <c r="Z22" s="1">
        <f>SQRT((SUMIFS(coordinate[longitude], coordinate[City, State], Z$15) - SUMIFS(coordinate[longitude], coordinate[City, State], $J22))^2 + (SUMIFS(coordinate[latitude], coordinate[City, State], Z$15) - SUMIFS(coordinate[latitude], coordinate[City, State], $J22))^2)</f>
        <v>691.03980863973345</v>
      </c>
      <c r="AA22" s="1">
        <f>SQRT((SUMIFS(coordinate[longitude], coordinate[City, State], AA$15) - SUMIFS(coordinate[longitude], coordinate[City, State], $J22))^2 + (SUMIFS(coordinate[latitude], coordinate[City, State], AA$15) - SUMIFS(coordinate[latitude], coordinate[City, State], $J22))^2)</f>
        <v>702.61173019821058</v>
      </c>
      <c r="AB22" s="1">
        <f>SQRT((SUMIFS(coordinate[longitude], coordinate[City, State], AB$15) - SUMIFS(coordinate[longitude], coordinate[City, State], $J22))^2 + (SUMIFS(coordinate[latitude], coordinate[City, State], AB$15) - SUMIFS(coordinate[latitude], coordinate[City, State], $J22))^2)</f>
        <v>1867.9179903758359</v>
      </c>
      <c r="AC22" s="1">
        <f>SQRT((SUMIFS(coordinate[longitude], coordinate[City, State], AC$15) - SUMIFS(coordinate[longitude], coordinate[City, State], $J22))^2 + (SUMIFS(coordinate[latitude], coordinate[City, State], AC$15) - SUMIFS(coordinate[latitude], coordinate[City, State], $J22))^2)</f>
        <v>1321.9078917011811</v>
      </c>
      <c r="AD22" s="1">
        <f>SQRT((SUMIFS(coordinate[longitude], coordinate[City, State], AD$15) - SUMIFS(coordinate[longitude], coordinate[City, State], $J22))^2 + (SUMIFS(coordinate[latitude], coordinate[City, State], AD$15) - SUMIFS(coordinate[latitude], coordinate[City, State], $J22))^2)</f>
        <v>1753.9474489405454</v>
      </c>
      <c r="AE22" s="1">
        <f>SQRT((SUMIFS(coordinate[longitude], coordinate[City, State], AE$15) - SUMIFS(coordinate[longitude], coordinate[City, State], $J22))^2 + (SUMIFS(coordinate[latitude], coordinate[City, State], AE$15) - SUMIFS(coordinate[latitude], coordinate[City, State], $J22))^2)</f>
        <v>2001.8357904443978</v>
      </c>
      <c r="AF22" s="1">
        <f>SQRT((SUMIFS(coordinate[longitude], coordinate[City, State], AF$15) - SUMIFS(coordinate[longitude], coordinate[City, State], $J22))^2 + (SUMIFS(coordinate[latitude], coordinate[City, State], AF$15) - SUMIFS(coordinate[latitude], coordinate[City, State], $J22))^2)</f>
        <v>792.14974285075607</v>
      </c>
      <c r="AG22" s="1">
        <f>SQRT((SUMIFS(coordinate[longitude], coordinate[City, State], AG$15) - SUMIFS(coordinate[longitude], coordinate[City, State], $J22))^2 + (SUMIFS(coordinate[latitude], coordinate[City, State], AG$15) - SUMIFS(coordinate[latitude], coordinate[City, State], $J22))^2)</f>
        <v>4375.9284453241962</v>
      </c>
      <c r="AH22" s="1">
        <f>SQRT((SUMIFS(coordinate[longitude], coordinate[City, State], AH$15) - SUMIFS(coordinate[longitude], coordinate[City, State], $J22))^2 + (SUMIFS(coordinate[latitude], coordinate[City, State], AH$15) - SUMIFS(coordinate[latitude], coordinate[City, State], $J22))^2)</f>
        <v>1187.7205508396596</v>
      </c>
      <c r="AI22" s="1">
        <f>SQRT((SUMIFS(coordinate[longitude], coordinate[City, State], AI$15) - SUMIFS(coordinate[longitude], coordinate[City, State], $J22))^2 + (SUMIFS(coordinate[latitude], coordinate[City, State], AI$15) - SUMIFS(coordinate[latitude], coordinate[City, State], $J22))^2)</f>
        <v>1353.6361615405849</v>
      </c>
      <c r="AJ22" s="1">
        <f>SQRT((SUMIFS(coordinate[longitude], coordinate[City, State], AJ$15) - SUMIFS(coordinate[longitude], coordinate[City, State], $J22))^2 + (SUMIFS(coordinate[latitude], coordinate[City, State], AJ$15) - SUMIFS(coordinate[latitude], coordinate[City, State], $J22))^2)</f>
        <v>923.52986397872326</v>
      </c>
      <c r="AK22" s="1">
        <f>SQRT((SUMIFS(coordinate[longitude], coordinate[City, State], AK$15) - SUMIFS(coordinate[longitude], coordinate[City, State], $J22))^2 + (SUMIFS(coordinate[latitude], coordinate[City, State], AK$15) - SUMIFS(coordinate[latitude], coordinate[City, State], $J22))^2)</f>
        <v>2415.1208390938737</v>
      </c>
      <c r="AL22" s="1">
        <f>SQRT((SUMIFS(coordinate[longitude], coordinate[City, State], AL$15) - SUMIFS(coordinate[longitude], coordinate[City, State], $J22))^2 + (SUMIFS(coordinate[latitude], coordinate[City, State], AL$15) - SUMIFS(coordinate[latitude], coordinate[City, State], $J22))^2)</f>
        <v>1197.6736232774224</v>
      </c>
      <c r="AM22" s="1">
        <f>SQRT((SUMIFS(coordinate[longitude], coordinate[City, State], AM$15) - SUMIFS(coordinate[longitude], coordinate[City, State], $J22))^2 + (SUMIFS(coordinate[latitude], coordinate[City, State], AM$15) - SUMIFS(coordinate[latitude], coordinate[City, State], $J22))^2)</f>
        <v>621.46021535108673</v>
      </c>
      <c r="AN22" s="1">
        <f>SQRT((SUMIFS(coordinate[longitude], coordinate[City, State], AN$15) - SUMIFS(coordinate[longitude], coordinate[City, State], $J22))^2 + (SUMIFS(coordinate[latitude], coordinate[City, State], AN$15) - SUMIFS(coordinate[latitude], coordinate[City, State], $J22))^2)</f>
        <v>1134.3859467958778</v>
      </c>
      <c r="AO22" s="1">
        <f>SQRT((SUMIFS(coordinate[longitude], coordinate[City, State], AO$15) - SUMIFS(coordinate[longitude], coordinate[City, State], $J22))^2 + (SUMIFS(coordinate[latitude], coordinate[City, State], AO$15) - SUMIFS(coordinate[latitude], coordinate[City, State], $J22))^2)</f>
        <v>881.52575883655845</v>
      </c>
      <c r="AP22" s="1">
        <f>SQRT((SUMIFS(coordinate[longitude], coordinate[City, State], AP$15) - SUMIFS(coordinate[longitude], coordinate[City, State], $J22))^2 + (SUMIFS(coordinate[latitude], coordinate[City, State], AP$15) - SUMIFS(coordinate[latitude], coordinate[City, State], $J22))^2)</f>
        <v>1515.2422309253893</v>
      </c>
      <c r="AQ22" s="1">
        <f>SQRT((SUMIFS(coordinate[longitude], coordinate[City, State], AQ$15) - SUMIFS(coordinate[longitude], coordinate[City, State], $J22))^2 + (SUMIFS(coordinate[latitude], coordinate[City, State], AQ$15) - SUMIFS(coordinate[latitude], coordinate[City, State], $J22))^2)</f>
        <v>1974.1457941318661</v>
      </c>
      <c r="AR22" s="1">
        <f>SQRT((SUMIFS(coordinate[longitude], coordinate[City, State], AR$15) - SUMIFS(coordinate[longitude], coordinate[City, State], $J22))^2 + (SUMIFS(coordinate[latitude], coordinate[City, State], AR$15) - SUMIFS(coordinate[latitude], coordinate[City, State], $J22))^2)</f>
        <v>1303.4027203593041</v>
      </c>
      <c r="AS22" s="1">
        <f>SQRT((SUMIFS(coordinate[longitude], coordinate[City, State], AS$15) - SUMIFS(coordinate[longitude], coordinate[City, State], $J22))^2 + (SUMIFS(coordinate[latitude], coordinate[City, State], AS$15) - SUMIFS(coordinate[latitude], coordinate[City, State], $J22))^2)</f>
        <v>947.99672797804612</v>
      </c>
      <c r="AT22" s="1">
        <f>SQRT((SUMIFS(coordinate[longitude], coordinate[City, State], AT$15) - SUMIFS(coordinate[longitude], coordinate[City, State], $J22))^2 + (SUMIFS(coordinate[latitude], coordinate[City, State], AT$15) - SUMIFS(coordinate[latitude], coordinate[City, State], $J22))^2)</f>
        <v>1532.8782619368649</v>
      </c>
      <c r="AU22" s="1">
        <f>SQRT((SUMIFS(coordinate[longitude], coordinate[City, State], AU$15) - SUMIFS(coordinate[longitude], coordinate[City, State], $J22))^2 + (SUMIFS(coordinate[latitude], coordinate[City, State], AU$15) - SUMIFS(coordinate[latitude], coordinate[City, State], $J22))^2)</f>
        <v>1317.633017121093</v>
      </c>
      <c r="AV22" s="1">
        <f>SQRT((SUMIFS(coordinate[longitude], coordinate[City, State], AV$15) - SUMIFS(coordinate[longitude], coordinate[City, State], $J22))^2 + (SUMIFS(coordinate[latitude], coordinate[City, State], AV$15) - SUMIFS(coordinate[latitude], coordinate[City, State], $J22))^2)</f>
        <v>308.67512653537119</v>
      </c>
      <c r="AW22" s="1">
        <f>SQRT((SUMIFS(coordinate[longitude], coordinate[City, State], AW$15) - SUMIFS(coordinate[longitude], coordinate[City, State], $J22))^2 + (SUMIFS(coordinate[latitude], coordinate[City, State], AW$15) - SUMIFS(coordinate[latitude], coordinate[City, State], $J22))^2)</f>
        <v>2085.1363074352748</v>
      </c>
      <c r="AX22" s="1">
        <f>SQRT((SUMIFS(coordinate[longitude], coordinate[City, State], AX$15) - SUMIFS(coordinate[longitude], coordinate[City, State], $J22))^2 + (SUMIFS(coordinate[latitude], coordinate[City, State], AX$15) - SUMIFS(coordinate[latitude], coordinate[City, State], $J22))^2)</f>
        <v>1775.5391556517709</v>
      </c>
      <c r="AY22" s="1">
        <f>SQRT((SUMIFS(coordinate[longitude], coordinate[City, State], AY$15) - SUMIFS(coordinate[longitude], coordinate[City, State], $J22))^2 + (SUMIFS(coordinate[latitude], coordinate[City, State], AY$15) - SUMIFS(coordinate[latitude], coordinate[City, State], $J22))^2)</f>
        <v>1789.6500381258818</v>
      </c>
      <c r="AZ22" s="1">
        <f>SQRT((SUMIFS(coordinate[longitude], coordinate[City, State], AZ$15) - SUMIFS(coordinate[longitude], coordinate[City, State], $J22))^2 + (SUMIFS(coordinate[latitude], coordinate[City, State], AZ$15) - SUMIFS(coordinate[latitude], coordinate[City, State], $J22))^2)</f>
        <v>1595.6372859270073</v>
      </c>
      <c r="BA22" s="1">
        <f>SQRT((SUMIFS(coordinate[longitude], coordinate[City, State], BA$15) - SUMIFS(coordinate[longitude], coordinate[City, State], $J22))^2 + (SUMIFS(coordinate[latitude], coordinate[City, State], BA$15) - SUMIFS(coordinate[latitude], coordinate[City, State], $J22))^2)</f>
        <v>594.32195979024448</v>
      </c>
      <c r="BB22" s="1">
        <f>SQRT((SUMIFS(coordinate[longitude], coordinate[City, State], BB$15) - SUMIFS(coordinate[longitude], coordinate[City, State], $J22))^2 + (SUMIFS(coordinate[latitude], coordinate[City, State], BB$15) - SUMIFS(coordinate[latitude], coordinate[City, State], $J22))^2)</f>
        <v>1560.6157150944855</v>
      </c>
      <c r="BC22" s="1">
        <f>SQRT((SUMIFS(coordinate[longitude], coordinate[City, State], BC$15) - SUMIFS(coordinate[longitude], coordinate[City, State], $J22))^2 + (SUMIFS(coordinate[latitude], coordinate[City, State], BC$15) - SUMIFS(coordinate[latitude], coordinate[City, State], $J22))^2)</f>
        <v>948.53585001224076</v>
      </c>
      <c r="BD22" s="1">
        <f>SQRT((SUMIFS(coordinate[longitude], coordinate[City, State], BD$15) - SUMIFS(coordinate[longitude], coordinate[City, State], $J22))^2 + (SUMIFS(coordinate[latitude], coordinate[City, State], BD$15) - SUMIFS(coordinate[latitude], coordinate[City, State], $J22))^2)</f>
        <v>976.45256616847212</v>
      </c>
      <c r="BE22" s="1">
        <f>SQRT((SUMIFS(coordinate[longitude], coordinate[City, State], BE$15) - SUMIFS(coordinate[longitude], coordinate[City, State], $J22))^2 + (SUMIFS(coordinate[latitude], coordinate[City, State], BE$15) - SUMIFS(coordinate[latitude], coordinate[City, State], $J22))^2)</f>
        <v>990.2375721498081</v>
      </c>
      <c r="BF22" s="1">
        <f>SQRT((SUMIFS(coordinate[longitude], coordinate[City, State], BF$15) - SUMIFS(coordinate[longitude], coordinate[City, State], $J22))^2 + (SUMIFS(coordinate[latitude], coordinate[City, State], BF$15) - SUMIFS(coordinate[latitude], coordinate[City, State], $J22))^2)</f>
        <v>1705.9802610946772</v>
      </c>
      <c r="BG22" s="1">
        <f>SQRT((SUMIFS(coordinate[longitude], coordinate[City, State], BG$15) - SUMIFS(coordinate[longitude], coordinate[City, State], $J22))^2 + (SUMIFS(coordinate[latitude], coordinate[City, State], BG$15) - SUMIFS(coordinate[latitude], coordinate[City, State], $J22))^2)</f>
        <v>761.35834436128198</v>
      </c>
      <c r="BH22" s="1">
        <f>SQRT((SUMIFS(coordinate[longitude], coordinate[City, State], BH$15) - SUMIFS(coordinate[longitude], coordinate[City, State], $J22))^2 + (SUMIFS(coordinate[latitude], coordinate[City, State], BH$15) - SUMIFS(coordinate[latitude], coordinate[City, State], $J22))^2)</f>
        <v>1893.5303416914273</v>
      </c>
    </row>
    <row r="23" spans="1:60" x14ac:dyDescent="0.25">
      <c r="A23" t="s">
        <v>41</v>
      </c>
      <c r="B23">
        <v>-8031.5178199524998</v>
      </c>
      <c r="C23">
        <v>3013.5203091230501</v>
      </c>
      <c r="D23" t="str">
        <f t="shared" si="1"/>
        <v>[-8031.52, 3013.52]</v>
      </c>
      <c r="G23" t="str" cm="1">
        <f t="array" ref="G23">"[" &amp; _xlfn.TEXTJOIN(", ", TRUE, ROUND(K23:BH23, 0)) &amp; "]"</f>
        <v>[2934, 2764, 2303, 3211, 1576, 1958, 1127, 0, 3125, 392, 2419, 808, 2521, 2310, 3088, 822, 1569, 2830, 2200, 2730, 3013, 357, 3261, 2096, 1961, 1698, 1615, 2191, 1365, 1762, 1856, 2211, 3017, 2099, 1409, 517, 759, 1100, 3099, 2654, 2712, 503, 1602, 478, 359, 897, 1856, 2389, 1455, 2876]</v>
      </c>
      <c r="H23" s="12">
        <v>0</v>
      </c>
      <c r="J23" t="s">
        <v>41</v>
      </c>
      <c r="K23" s="1">
        <f>SQRT((SUMIFS(coordinate[longitude], coordinate[City, State], K$15) - SUMIFS(coordinate[longitude], coordinate[City, State], $J23))^2 + (SUMIFS(coordinate[latitude], coordinate[City, State], K$15) - SUMIFS(coordinate[latitude], coordinate[City, State], $J23))^2)</f>
        <v>2934.2874731053662</v>
      </c>
      <c r="L23" s="1">
        <f>SQRT((SUMIFS(coordinate[longitude], coordinate[City, State], L$15) - SUMIFS(coordinate[longitude], coordinate[City, State], $J23))^2 + (SUMIFS(coordinate[latitude], coordinate[City, State], L$15) - SUMIFS(coordinate[latitude], coordinate[City, State], $J23))^2)</f>
        <v>2764.2808103209327</v>
      </c>
      <c r="M23" s="1">
        <f>SQRT((SUMIFS(coordinate[longitude], coordinate[City, State], M$15) - SUMIFS(coordinate[longitude], coordinate[City, State], $J23))^2 + (SUMIFS(coordinate[latitude], coordinate[City, State], M$15) - SUMIFS(coordinate[latitude], coordinate[City, State], $J23))^2)</f>
        <v>2303.4561585533256</v>
      </c>
      <c r="N23" s="1">
        <f>SQRT((SUMIFS(coordinate[longitude], coordinate[City, State], N$15) - SUMIFS(coordinate[longitude], coordinate[City, State], $J23))^2 + (SUMIFS(coordinate[latitude], coordinate[City, State], N$15) - SUMIFS(coordinate[latitude], coordinate[City, State], $J23))^2)</f>
        <v>3211.4152151903595</v>
      </c>
      <c r="O23" s="1">
        <f>SQRT((SUMIFS(coordinate[longitude], coordinate[City, State], O$15) - SUMIFS(coordinate[longitude], coordinate[City, State], $J23))^2 + (SUMIFS(coordinate[latitude], coordinate[City, State], O$15) - SUMIFS(coordinate[latitude], coordinate[City, State], $J23))^2)</f>
        <v>1575.5290044005217</v>
      </c>
      <c r="P23" s="1">
        <f>SQRT((SUMIFS(coordinate[longitude], coordinate[City, State], P$15) - SUMIFS(coordinate[longitude], coordinate[City, State], $J23))^2 + (SUMIFS(coordinate[latitude], coordinate[City, State], P$15) - SUMIFS(coordinate[latitude], coordinate[City, State], $J23))^2)</f>
        <v>1957.9225625309891</v>
      </c>
      <c r="Q23" s="1">
        <f>SQRT((SUMIFS(coordinate[longitude], coordinate[City, State], Q$15) - SUMIFS(coordinate[longitude], coordinate[City, State], $J23))^2 + (SUMIFS(coordinate[latitude], coordinate[City, State], Q$15) - SUMIFS(coordinate[latitude], coordinate[City, State], $J23))^2)</f>
        <v>1126.9281619228104</v>
      </c>
      <c r="R23" s="1">
        <f>SQRT((SUMIFS(coordinate[longitude], coordinate[City, State], R$15) - SUMIFS(coordinate[longitude], coordinate[City, State], $J23))^2 + (SUMIFS(coordinate[latitude], coordinate[City, State], R$15) - SUMIFS(coordinate[latitude], coordinate[City, State], $J23))^2)</f>
        <v>0</v>
      </c>
      <c r="S23" s="1">
        <f>SQRT((SUMIFS(coordinate[longitude], coordinate[City, State], S$15) - SUMIFS(coordinate[longitude], coordinate[City, State], $J23))^2 + (SUMIFS(coordinate[latitude], coordinate[City, State], S$15) - SUMIFS(coordinate[latitude], coordinate[City, State], $J23))^2)</f>
        <v>3125.2773092494481</v>
      </c>
      <c r="T23" s="1">
        <f>SQRT((SUMIFS(coordinate[longitude], coordinate[City, State], T$15) - SUMIFS(coordinate[longitude], coordinate[City, State], $J23))^2 + (SUMIFS(coordinate[latitude], coordinate[City, State], T$15) - SUMIFS(coordinate[latitude], coordinate[City, State], $J23))^2)</f>
        <v>392.02997788007161</v>
      </c>
      <c r="U23" s="1">
        <f>SQRT((SUMIFS(coordinate[longitude], coordinate[City, State], U$15) - SUMIFS(coordinate[longitude], coordinate[City, State], $J23))^2 + (SUMIFS(coordinate[latitude], coordinate[City, State], U$15) - SUMIFS(coordinate[latitude], coordinate[City, State], $J23))^2)</f>
        <v>2418.5197990750057</v>
      </c>
      <c r="V23" s="1">
        <f>SQRT((SUMIFS(coordinate[longitude], coordinate[City, State], V$15) - SUMIFS(coordinate[longitude], coordinate[City, State], $J23))^2 + (SUMIFS(coordinate[latitude], coordinate[City, State], V$15) - SUMIFS(coordinate[latitude], coordinate[City, State], $J23))^2)</f>
        <v>808.34581400667298</v>
      </c>
      <c r="W23" s="1">
        <f>SQRT((SUMIFS(coordinate[longitude], coordinate[City, State], W$15) - SUMIFS(coordinate[longitude], coordinate[City, State], $J23))^2 + (SUMIFS(coordinate[latitude], coordinate[City, State], W$15) - SUMIFS(coordinate[latitude], coordinate[City, State], $J23))^2)</f>
        <v>2521.4243893797338</v>
      </c>
      <c r="X23" s="1">
        <f>SQRT((SUMIFS(coordinate[longitude], coordinate[City, State], X$15) - SUMIFS(coordinate[longitude], coordinate[City, State], $J23))^2 + (SUMIFS(coordinate[latitude], coordinate[City, State], X$15) - SUMIFS(coordinate[latitude], coordinate[City, State], $J23))^2)</f>
        <v>2310.3505950352637</v>
      </c>
      <c r="Y23" s="1">
        <f>SQRT((SUMIFS(coordinate[longitude], coordinate[City, State], Y$15) - SUMIFS(coordinate[longitude], coordinate[City, State], $J23))^2 + (SUMIFS(coordinate[latitude], coordinate[City, State], Y$15) - SUMIFS(coordinate[latitude], coordinate[City, State], $J23))^2)</f>
        <v>3087.9030857377293</v>
      </c>
      <c r="Z23" s="1">
        <f>SQRT((SUMIFS(coordinate[longitude], coordinate[City, State], Z$15) - SUMIFS(coordinate[longitude], coordinate[City, State], $J23))^2 + (SUMIFS(coordinate[latitude], coordinate[City, State], Z$15) - SUMIFS(coordinate[latitude], coordinate[City, State], $J23))^2)</f>
        <v>822.36386065578279</v>
      </c>
      <c r="AA23" s="1">
        <f>SQRT((SUMIFS(coordinate[longitude], coordinate[City, State], AA$15) - SUMIFS(coordinate[longitude], coordinate[City, State], $J23))^2 + (SUMIFS(coordinate[latitude], coordinate[City, State], AA$15) - SUMIFS(coordinate[latitude], coordinate[City, State], $J23))^2)</f>
        <v>1568.9595829411467</v>
      </c>
      <c r="AB23" s="1">
        <f>SQRT((SUMIFS(coordinate[longitude], coordinate[City, State], AB$15) - SUMIFS(coordinate[longitude], coordinate[City, State], $J23))^2 + (SUMIFS(coordinate[latitude], coordinate[City, State], AB$15) - SUMIFS(coordinate[latitude], coordinate[City, State], $J23))^2)</f>
        <v>2829.7148718156009</v>
      </c>
      <c r="AC23" s="1">
        <f>SQRT((SUMIFS(coordinate[longitude], coordinate[City, State], AC$15) - SUMIFS(coordinate[longitude], coordinate[City, State], $J23))^2 + (SUMIFS(coordinate[latitude], coordinate[City, State], AC$15) - SUMIFS(coordinate[latitude], coordinate[City, State], $J23))^2)</f>
        <v>2199.9130078429671</v>
      </c>
      <c r="AD23" s="1">
        <f>SQRT((SUMIFS(coordinate[longitude], coordinate[City, State], AD$15) - SUMIFS(coordinate[longitude], coordinate[City, State], $J23))^2 + (SUMIFS(coordinate[latitude], coordinate[City, State], AD$15) - SUMIFS(coordinate[latitude], coordinate[City, State], $J23))^2)</f>
        <v>2729.5429338976846</v>
      </c>
      <c r="AE23" s="1">
        <f>SQRT((SUMIFS(coordinate[longitude], coordinate[City, State], AE$15) - SUMIFS(coordinate[longitude], coordinate[City, State], $J23))^2 + (SUMIFS(coordinate[latitude], coordinate[City, State], AE$15) - SUMIFS(coordinate[latitude], coordinate[City, State], $J23))^2)</f>
        <v>3012.5557586989507</v>
      </c>
      <c r="AF23" s="1">
        <f>SQRT((SUMIFS(coordinate[longitude], coordinate[City, State], AF$15) - SUMIFS(coordinate[longitude], coordinate[City, State], $J23))^2 + (SUMIFS(coordinate[latitude], coordinate[City, State], AF$15) - SUMIFS(coordinate[latitude], coordinate[City, State], $J23))^2)</f>
        <v>356.50978580630999</v>
      </c>
      <c r="AG23" s="1">
        <f>SQRT((SUMIFS(coordinate[longitude], coordinate[City, State], AG$15) - SUMIFS(coordinate[longitude], coordinate[City, State], $J23))^2 + (SUMIFS(coordinate[latitude], coordinate[City, State], AG$15) - SUMIFS(coordinate[latitude], coordinate[City, State], $J23))^2)</f>
        <v>3260.780685373601</v>
      </c>
      <c r="AH23" s="1">
        <f>SQRT((SUMIFS(coordinate[longitude], coordinate[City, State], AH$15) - SUMIFS(coordinate[longitude], coordinate[City, State], $J23))^2 + (SUMIFS(coordinate[latitude], coordinate[City, State], AH$15) - SUMIFS(coordinate[latitude], coordinate[City, State], $J23))^2)</f>
        <v>2095.7978797848405</v>
      </c>
      <c r="AI23" s="1">
        <f>SQRT((SUMIFS(coordinate[longitude], coordinate[City, State], AI$15) - SUMIFS(coordinate[longitude], coordinate[City, State], $J23))^2 + (SUMIFS(coordinate[latitude], coordinate[City, State], AI$15) - SUMIFS(coordinate[latitude], coordinate[City, State], $J23))^2)</f>
        <v>1960.5927967319806</v>
      </c>
      <c r="AJ23" s="1">
        <f>SQRT((SUMIFS(coordinate[longitude], coordinate[City, State], AJ$15) - SUMIFS(coordinate[longitude], coordinate[City, State], $J23))^2 + (SUMIFS(coordinate[latitude], coordinate[City, State], AJ$15) - SUMIFS(coordinate[latitude], coordinate[City, State], $J23))^2)</f>
        <v>1697.748853290901</v>
      </c>
      <c r="AK23" s="1">
        <f>SQRT((SUMIFS(coordinate[longitude], coordinate[City, State], AK$15) - SUMIFS(coordinate[longitude], coordinate[City, State], $J23))^2 + (SUMIFS(coordinate[latitude], coordinate[City, State], AK$15) - SUMIFS(coordinate[latitude], coordinate[City, State], $J23))^2)</f>
        <v>1615.0237305972232</v>
      </c>
      <c r="AL23" s="1">
        <f>SQRT((SUMIFS(coordinate[longitude], coordinate[City, State], AL$15) - SUMIFS(coordinate[longitude], coordinate[City, State], $J23))^2 + (SUMIFS(coordinate[latitude], coordinate[City, State], AL$15) - SUMIFS(coordinate[latitude], coordinate[City, State], $J23))^2)</f>
        <v>2190.5518474583773</v>
      </c>
      <c r="AM23" s="1">
        <f>SQRT((SUMIFS(coordinate[longitude], coordinate[City, State], AM$15) - SUMIFS(coordinate[longitude], coordinate[City, State], $J23))^2 + (SUMIFS(coordinate[latitude], coordinate[City, State], AM$15) - SUMIFS(coordinate[latitude], coordinate[City, State], $J23))^2)</f>
        <v>1365.4840331639559</v>
      </c>
      <c r="AN23" s="1">
        <f>SQRT((SUMIFS(coordinate[longitude], coordinate[City, State], AN$15) - SUMIFS(coordinate[longitude], coordinate[City, State], $J23))^2 + (SUMIFS(coordinate[latitude], coordinate[City, State], AN$15) - SUMIFS(coordinate[latitude], coordinate[City, State], $J23))^2)</f>
        <v>1762.056270014152</v>
      </c>
      <c r="AO23" s="1">
        <f>SQRT((SUMIFS(coordinate[longitude], coordinate[City, State], AO$15) - SUMIFS(coordinate[longitude], coordinate[City, State], $J23))^2 + (SUMIFS(coordinate[latitude], coordinate[City, State], AO$15) - SUMIFS(coordinate[latitude], coordinate[City, State], $J23))^2)</f>
        <v>1855.8139550562155</v>
      </c>
      <c r="AP23" s="1">
        <f>SQRT((SUMIFS(coordinate[longitude], coordinate[City, State], AP$15) - SUMIFS(coordinate[longitude], coordinate[City, State], $J23))^2 + (SUMIFS(coordinate[latitude], coordinate[City, State], AP$15) - SUMIFS(coordinate[latitude], coordinate[City, State], $J23))^2)</f>
        <v>2211.1970202104867</v>
      </c>
      <c r="AQ23" s="1">
        <f>SQRT((SUMIFS(coordinate[longitude], coordinate[City, State], AQ$15) - SUMIFS(coordinate[longitude], coordinate[City, State], $J23))^2 + (SUMIFS(coordinate[latitude], coordinate[City, State], AQ$15) - SUMIFS(coordinate[latitude], coordinate[City, State], $J23))^2)</f>
        <v>3017.4483398271022</v>
      </c>
      <c r="AR23" s="1">
        <f>SQRT((SUMIFS(coordinate[longitude], coordinate[City, State], AR$15) - SUMIFS(coordinate[longitude], coordinate[City, State], $J23))^2 + (SUMIFS(coordinate[latitude], coordinate[City, State], AR$15) - SUMIFS(coordinate[latitude], coordinate[City, State], $J23))^2)</f>
        <v>2099.1909804223869</v>
      </c>
      <c r="AS23" s="1">
        <f>SQRT((SUMIFS(coordinate[longitude], coordinate[City, State], AS$15) - SUMIFS(coordinate[longitude], coordinate[City, State], $J23))^2 + (SUMIFS(coordinate[latitude], coordinate[City, State], AS$15) - SUMIFS(coordinate[latitude], coordinate[City, State], $J23))^2)</f>
        <v>1409.1273350574086</v>
      </c>
      <c r="AT23" s="1">
        <f>SQRT((SUMIFS(coordinate[longitude], coordinate[City, State], AT$15) - SUMIFS(coordinate[longitude], coordinate[City, State], $J23))^2 + (SUMIFS(coordinate[latitude], coordinate[City, State], AT$15) - SUMIFS(coordinate[latitude], coordinate[City, State], $J23))^2)</f>
        <v>517.29786173505295</v>
      </c>
      <c r="AU23" s="1">
        <f>SQRT((SUMIFS(coordinate[longitude], coordinate[City, State], AU$15) - SUMIFS(coordinate[longitude], coordinate[City, State], $J23))^2 + (SUMIFS(coordinate[latitude], coordinate[City, State], AU$15) - SUMIFS(coordinate[latitude], coordinate[City, State], $J23))^2)</f>
        <v>759.01595127858911</v>
      </c>
      <c r="AV23" s="1">
        <f>SQRT((SUMIFS(coordinate[longitude], coordinate[City, State], AV$15) - SUMIFS(coordinate[longitude], coordinate[City, State], $J23))^2 + (SUMIFS(coordinate[latitude], coordinate[City, State], AV$15) - SUMIFS(coordinate[latitude], coordinate[City, State], $J23))^2)</f>
        <v>1099.9442691802956</v>
      </c>
      <c r="AW23" s="1">
        <f>SQRT((SUMIFS(coordinate[longitude], coordinate[City, State], AW$15) - SUMIFS(coordinate[longitude], coordinate[City, State], $J23))^2 + (SUMIFS(coordinate[latitude], coordinate[City, State], AW$15) - SUMIFS(coordinate[latitude], coordinate[City, State], $J23))^2)</f>
        <v>3099.0276430028139</v>
      </c>
      <c r="AX23" s="1">
        <f>SQRT((SUMIFS(coordinate[longitude], coordinate[City, State], AX$15) - SUMIFS(coordinate[longitude], coordinate[City, State], $J23))^2 + (SUMIFS(coordinate[latitude], coordinate[City, State], AX$15) - SUMIFS(coordinate[latitude], coordinate[City, State], $J23))^2)</f>
        <v>2653.8873367301517</v>
      </c>
      <c r="AY23" s="1">
        <f>SQRT((SUMIFS(coordinate[longitude], coordinate[City, State], AY$15) - SUMIFS(coordinate[longitude], coordinate[City, State], $J23))^2 + (SUMIFS(coordinate[latitude], coordinate[City, State], AY$15) - SUMIFS(coordinate[latitude], coordinate[City, State], $J23))^2)</f>
        <v>2712.0348064927998</v>
      </c>
      <c r="AZ23" s="1">
        <f>SQRT((SUMIFS(coordinate[longitude], coordinate[City, State], AZ$15) - SUMIFS(coordinate[longitude], coordinate[City, State], $J23))^2 + (SUMIFS(coordinate[latitude], coordinate[City, State], AZ$15) - SUMIFS(coordinate[latitude], coordinate[City, State], $J23))^2)</f>
        <v>502.79125106999356</v>
      </c>
      <c r="BA23" s="1">
        <f>SQRT((SUMIFS(coordinate[longitude], coordinate[City, State], BA$15) - SUMIFS(coordinate[longitude], coordinate[City, State], $J23))^2 + (SUMIFS(coordinate[latitude], coordinate[City, State], BA$15) - SUMIFS(coordinate[latitude], coordinate[City, State], $J23))^2)</f>
        <v>1601.7891998640296</v>
      </c>
      <c r="BB23" s="1">
        <f>SQRT((SUMIFS(coordinate[longitude], coordinate[City, State], BB$15) - SUMIFS(coordinate[longitude], coordinate[City, State], $J23))^2 + (SUMIFS(coordinate[latitude], coordinate[City, State], BB$15) - SUMIFS(coordinate[latitude], coordinate[City, State], $J23))^2)</f>
        <v>478.01040708120973</v>
      </c>
      <c r="BC23" s="1">
        <f>SQRT((SUMIFS(coordinate[longitude], coordinate[City, State], BC$15) - SUMIFS(coordinate[longitude], coordinate[City, State], $J23))^2 + (SUMIFS(coordinate[latitude], coordinate[City, State], BC$15) - SUMIFS(coordinate[latitude], coordinate[City, State], $J23))^2)</f>
        <v>359.38634914066313</v>
      </c>
      <c r="BD23" s="1">
        <f>SQRT((SUMIFS(coordinate[longitude], coordinate[City, State], BD$15) - SUMIFS(coordinate[longitude], coordinate[City, State], $J23))^2 + (SUMIFS(coordinate[latitude], coordinate[City, State], BD$15) - SUMIFS(coordinate[latitude], coordinate[City, State], $J23))^2)</f>
        <v>897.40102941122223</v>
      </c>
      <c r="BE23" s="1">
        <f>SQRT((SUMIFS(coordinate[longitude], coordinate[City, State], BE$15) - SUMIFS(coordinate[longitude], coordinate[City, State], $J23))^2 + (SUMIFS(coordinate[latitude], coordinate[City, State], BE$15) - SUMIFS(coordinate[latitude], coordinate[City, State], $J23))^2)</f>
        <v>1856.0335519518026</v>
      </c>
      <c r="BF23" s="1">
        <f>SQRT((SUMIFS(coordinate[longitude], coordinate[City, State], BF$15) - SUMIFS(coordinate[longitude], coordinate[City, State], $J23))^2 + (SUMIFS(coordinate[latitude], coordinate[City, State], BF$15) - SUMIFS(coordinate[latitude], coordinate[City, State], $J23))^2)</f>
        <v>2388.5425612035051</v>
      </c>
      <c r="BG23" s="1">
        <f>SQRT((SUMIFS(coordinate[longitude], coordinate[City, State], BG$15) - SUMIFS(coordinate[longitude], coordinate[City, State], $J23))^2 + (SUMIFS(coordinate[latitude], coordinate[City, State], BG$15) - SUMIFS(coordinate[latitude], coordinate[City, State], $J23))^2)</f>
        <v>1454.5007622686837</v>
      </c>
      <c r="BH23" s="1">
        <f>SQRT((SUMIFS(coordinate[longitude], coordinate[City, State], BH$15) - SUMIFS(coordinate[longitude], coordinate[City, State], $J23))^2 + (SUMIFS(coordinate[latitude], coordinate[City, State], BH$15) - SUMIFS(coordinate[latitude], coordinate[City, State], $J23))^2)</f>
        <v>2875.7592385107682</v>
      </c>
    </row>
    <row r="24" spans="1:60" x14ac:dyDescent="0.25">
      <c r="A24" t="s">
        <v>50</v>
      </c>
      <c r="B24">
        <v>-4907.6923617174198</v>
      </c>
      <c r="C24">
        <v>2918.2692398804302</v>
      </c>
      <c r="D24" t="str">
        <f t="shared" si="1"/>
        <v>[-4907.69, 2918.27]</v>
      </c>
      <c r="G24" t="str" cm="1">
        <f t="array" ref="G24">"[" &amp; _xlfn.TEXTJOIN(", ", TRUE, ROUND(K24:BH24, 0)) &amp; "]"</f>
        <v>[193, 440, 1093, 169, 2023, 1610, 2105, 3125, 0, 3373, 780, 2335, 895, 842, 77, 2353, 1562, 376, 996, 426, 118, 2849, 6169, 1058, 1492, 1484, 4519, 935, 1775, 1561, 1270, 1255, 176, 1167, 1890, 3599, 2900, 2030, 39, 690, 550, 3495, 1536, 3598, 2825, 2456, 1298, 1225, 1718, 293]</v>
      </c>
      <c r="H24" s="12">
        <v>0</v>
      </c>
      <c r="J24" t="s">
        <v>50</v>
      </c>
      <c r="K24" s="1">
        <f>SQRT((SUMIFS(coordinate[longitude], coordinate[City, State], K$15) - SUMIFS(coordinate[longitude], coordinate[City, State], $J24))^2 + (SUMIFS(coordinate[latitude], coordinate[City, State], K$15) - SUMIFS(coordinate[latitude], coordinate[City, State], $J24))^2)</f>
        <v>192.52709609973695</v>
      </c>
      <c r="L24" s="1">
        <f>SQRT((SUMIFS(coordinate[longitude], coordinate[City, State], L$15) - SUMIFS(coordinate[longitude], coordinate[City, State], $J24))^2 + (SUMIFS(coordinate[latitude], coordinate[City, State], L$15) - SUMIFS(coordinate[latitude], coordinate[City, State], $J24))^2)</f>
        <v>440.28215826355228</v>
      </c>
      <c r="M24" s="1">
        <f>SQRT((SUMIFS(coordinate[longitude], coordinate[City, State], M$15) - SUMIFS(coordinate[longitude], coordinate[City, State], $J24))^2 + (SUMIFS(coordinate[latitude], coordinate[City, State], M$15) - SUMIFS(coordinate[latitude], coordinate[City, State], $J24))^2)</f>
        <v>1093.3402127153925</v>
      </c>
      <c r="N24" s="1">
        <f>SQRT((SUMIFS(coordinate[longitude], coordinate[City, State], N$15) - SUMIFS(coordinate[longitude], coordinate[City, State], $J24))^2 + (SUMIFS(coordinate[latitude], coordinate[City, State], N$15) - SUMIFS(coordinate[latitude], coordinate[City, State], $J24))^2)</f>
        <v>168.60461351753659</v>
      </c>
      <c r="O24" s="1">
        <f>SQRT((SUMIFS(coordinate[longitude], coordinate[City, State], O$15) - SUMIFS(coordinate[longitude], coordinate[City, State], $J24))^2 + (SUMIFS(coordinate[latitude], coordinate[City, State], O$15) - SUMIFS(coordinate[latitude], coordinate[City, State], $J24))^2)</f>
        <v>2023.1439542755406</v>
      </c>
      <c r="P24" s="1">
        <f>SQRT((SUMIFS(coordinate[longitude], coordinate[City, State], P$15) - SUMIFS(coordinate[longitude], coordinate[City, State], $J24))^2 + (SUMIFS(coordinate[latitude], coordinate[City, State], P$15) - SUMIFS(coordinate[latitude], coordinate[City, State], $J24))^2)</f>
        <v>1610.4214723770999</v>
      </c>
      <c r="Q24" s="1">
        <f>SQRT((SUMIFS(coordinate[longitude], coordinate[City, State], Q$15) - SUMIFS(coordinate[longitude], coordinate[City, State], $J24))^2 + (SUMIFS(coordinate[latitude], coordinate[City, State], Q$15) - SUMIFS(coordinate[latitude], coordinate[City, State], $J24))^2)</f>
        <v>2105.3483839043097</v>
      </c>
      <c r="R24" s="1">
        <f>SQRT((SUMIFS(coordinate[longitude], coordinate[City, State], R$15) - SUMIFS(coordinate[longitude], coordinate[City, State], $J24))^2 + (SUMIFS(coordinate[latitude], coordinate[City, State], R$15) - SUMIFS(coordinate[latitude], coordinate[City, State], $J24))^2)</f>
        <v>3125.2773092494481</v>
      </c>
      <c r="S24" s="1">
        <f>SQRT((SUMIFS(coordinate[longitude], coordinate[City, State], S$15) - SUMIFS(coordinate[longitude], coordinate[City, State], $J24))^2 + (SUMIFS(coordinate[latitude], coordinate[City, State], S$15) - SUMIFS(coordinate[latitude], coordinate[City, State], $J24))^2)</f>
        <v>0</v>
      </c>
      <c r="T24" s="1">
        <f>SQRT((SUMIFS(coordinate[longitude], coordinate[City, State], T$15) - SUMIFS(coordinate[longitude], coordinate[City, State], $J24))^2 + (SUMIFS(coordinate[latitude], coordinate[City, State], T$15) - SUMIFS(coordinate[latitude], coordinate[City, State], $J24))^2)</f>
        <v>3373.4757114245094</v>
      </c>
      <c r="U24" s="1">
        <f>SQRT((SUMIFS(coordinate[longitude], coordinate[City, State], U$15) - SUMIFS(coordinate[longitude], coordinate[City, State], $J24))^2 + (SUMIFS(coordinate[latitude], coordinate[City, State], U$15) - SUMIFS(coordinate[latitude], coordinate[City, State], $J24))^2)</f>
        <v>780.44939189802119</v>
      </c>
      <c r="V24" s="1">
        <f>SQRT((SUMIFS(coordinate[longitude], coordinate[City, State], V$15) - SUMIFS(coordinate[longitude], coordinate[City, State], $J24))^2 + (SUMIFS(coordinate[latitude], coordinate[City, State], V$15) - SUMIFS(coordinate[latitude], coordinate[City, State], $J24))^2)</f>
        <v>2334.8886577128624</v>
      </c>
      <c r="W24" s="1">
        <f>SQRT((SUMIFS(coordinate[longitude], coordinate[City, State], W$15) - SUMIFS(coordinate[longitude], coordinate[City, State], $J24))^2 + (SUMIFS(coordinate[latitude], coordinate[City, State], W$15) - SUMIFS(coordinate[latitude], coordinate[City, State], $J24))^2)</f>
        <v>895.49841533824076</v>
      </c>
      <c r="X24" s="1">
        <f>SQRT((SUMIFS(coordinate[longitude], coordinate[City, State], X$15) - SUMIFS(coordinate[longitude], coordinate[City, State], $J24))^2 + (SUMIFS(coordinate[latitude], coordinate[City, State], X$15) - SUMIFS(coordinate[latitude], coordinate[City, State], $J24))^2)</f>
        <v>842.06775096440242</v>
      </c>
      <c r="Y24" s="1">
        <f>SQRT((SUMIFS(coordinate[longitude], coordinate[City, State], Y$15) - SUMIFS(coordinate[longitude], coordinate[City, State], $J24))^2 + (SUMIFS(coordinate[latitude], coordinate[City, State], Y$15) - SUMIFS(coordinate[latitude], coordinate[City, State], $J24))^2)</f>
        <v>77.007078550319193</v>
      </c>
      <c r="Z24" s="1">
        <f>SQRT((SUMIFS(coordinate[longitude], coordinate[City, State], Z$15) - SUMIFS(coordinate[longitude], coordinate[City, State], $J24))^2 + (SUMIFS(coordinate[latitude], coordinate[City, State], Z$15) - SUMIFS(coordinate[latitude], coordinate[City, State], $J24))^2)</f>
        <v>2352.5886020282942</v>
      </c>
      <c r="AA24" s="1">
        <f>SQRT((SUMIFS(coordinate[longitude], coordinate[City, State], AA$15) - SUMIFS(coordinate[longitude], coordinate[City, State], $J24))^2 + (SUMIFS(coordinate[latitude], coordinate[City, State], AA$15) - SUMIFS(coordinate[latitude], coordinate[City, State], $J24))^2)</f>
        <v>1561.7382172293285</v>
      </c>
      <c r="AB24" s="1">
        <f>SQRT((SUMIFS(coordinate[longitude], coordinate[City, State], AB$15) - SUMIFS(coordinate[longitude], coordinate[City, State], $J24))^2 + (SUMIFS(coordinate[latitude], coordinate[City, State], AB$15) - SUMIFS(coordinate[latitude], coordinate[City, State], $J24))^2)</f>
        <v>376.48159978318148</v>
      </c>
      <c r="AC24" s="1">
        <f>SQRT((SUMIFS(coordinate[longitude], coordinate[City, State], AC$15) - SUMIFS(coordinate[longitude], coordinate[City, State], $J24))^2 + (SUMIFS(coordinate[latitude], coordinate[City, State], AC$15) - SUMIFS(coordinate[latitude], coordinate[City, State], $J24))^2)</f>
        <v>995.86235518072931</v>
      </c>
      <c r="AD24" s="1">
        <f>SQRT((SUMIFS(coordinate[longitude], coordinate[City, State], AD$15) - SUMIFS(coordinate[longitude], coordinate[City, State], $J24))^2 + (SUMIFS(coordinate[latitude], coordinate[City, State], AD$15) - SUMIFS(coordinate[latitude], coordinate[City, State], $J24))^2)</f>
        <v>426.28870700613373</v>
      </c>
      <c r="AE24" s="1">
        <f>SQRT((SUMIFS(coordinate[longitude], coordinate[City, State], AE$15) - SUMIFS(coordinate[longitude], coordinate[City, State], $J24))^2 + (SUMIFS(coordinate[latitude], coordinate[City, State], AE$15) - SUMIFS(coordinate[latitude], coordinate[City, State], $J24))^2)</f>
        <v>118.47562520375726</v>
      </c>
      <c r="AF24" s="1">
        <f>SQRT((SUMIFS(coordinate[longitude], coordinate[City, State], AF$15) - SUMIFS(coordinate[longitude], coordinate[City, State], $J24))^2 + (SUMIFS(coordinate[latitude], coordinate[City, State], AF$15) - SUMIFS(coordinate[latitude], coordinate[City, State], $J24))^2)</f>
        <v>2848.8675004606084</v>
      </c>
      <c r="AG24" s="1">
        <f>SQRT((SUMIFS(coordinate[longitude], coordinate[City, State], AG$15) - SUMIFS(coordinate[longitude], coordinate[City, State], $J24))^2 + (SUMIFS(coordinate[latitude], coordinate[City, State], AG$15) - SUMIFS(coordinate[latitude], coordinate[City, State], $J24))^2)</f>
        <v>6169.2482243633158</v>
      </c>
      <c r="AH24" s="1">
        <f>SQRT((SUMIFS(coordinate[longitude], coordinate[City, State], AH$15) - SUMIFS(coordinate[longitude], coordinate[City, State], $J24))^2 + (SUMIFS(coordinate[latitude], coordinate[City, State], AH$15) - SUMIFS(coordinate[latitude], coordinate[City, State], $J24))^2)</f>
        <v>1058.3019955861628</v>
      </c>
      <c r="AI24" s="1">
        <f>SQRT((SUMIFS(coordinate[longitude], coordinate[City, State], AI$15) - SUMIFS(coordinate[longitude], coordinate[City, State], $J24))^2 + (SUMIFS(coordinate[latitude], coordinate[City, State], AI$15) - SUMIFS(coordinate[latitude], coordinate[City, State], $J24))^2)</f>
        <v>1491.8335155705374</v>
      </c>
      <c r="AJ24" s="1">
        <f>SQRT((SUMIFS(coordinate[longitude], coordinate[City, State], AJ$15) - SUMIFS(coordinate[longitude], coordinate[City, State], $J24))^2 + (SUMIFS(coordinate[latitude], coordinate[City, State], AJ$15) - SUMIFS(coordinate[latitude], coordinate[City, State], $J24))^2)</f>
        <v>1483.921879373243</v>
      </c>
      <c r="AK24" s="1">
        <f>SQRT((SUMIFS(coordinate[longitude], coordinate[City, State], AK$15) - SUMIFS(coordinate[longitude], coordinate[City, State], $J24))^2 + (SUMIFS(coordinate[latitude], coordinate[City, State], AK$15) - SUMIFS(coordinate[latitude], coordinate[City, State], $J24))^2)</f>
        <v>4518.6219894112019</v>
      </c>
      <c r="AL24" s="1">
        <f>SQRT((SUMIFS(coordinate[longitude], coordinate[City, State], AL$15) - SUMIFS(coordinate[longitude], coordinate[City, State], $J24))^2 + (SUMIFS(coordinate[latitude], coordinate[City, State], AL$15) - SUMIFS(coordinate[latitude], coordinate[City, State], $J24))^2)</f>
        <v>934.75243109888447</v>
      </c>
      <c r="AM24" s="1">
        <f>SQRT((SUMIFS(coordinate[longitude], coordinate[City, State], AM$15) - SUMIFS(coordinate[longitude], coordinate[City, State], $J24))^2 + (SUMIFS(coordinate[latitude], coordinate[City, State], AM$15) - SUMIFS(coordinate[latitude], coordinate[City, State], $J24))^2)</f>
        <v>1774.8893434730203</v>
      </c>
      <c r="AN24" s="1">
        <f>SQRT((SUMIFS(coordinate[longitude], coordinate[City, State], AN$15) - SUMIFS(coordinate[longitude], coordinate[City, State], $J24))^2 + (SUMIFS(coordinate[latitude], coordinate[City, State], AN$15) - SUMIFS(coordinate[latitude], coordinate[City, State], $J24))^2)</f>
        <v>1560.5255240952395</v>
      </c>
      <c r="AO24" s="1">
        <f>SQRT((SUMIFS(coordinate[longitude], coordinate[City, State], AO$15) - SUMIFS(coordinate[longitude], coordinate[City, State], $J24))^2 + (SUMIFS(coordinate[latitude], coordinate[City, State], AO$15) - SUMIFS(coordinate[latitude], coordinate[City, State], $J24))^2)</f>
        <v>1269.7109950889792</v>
      </c>
      <c r="AP24" s="1">
        <f>SQRT((SUMIFS(coordinate[longitude], coordinate[City, State], AP$15) - SUMIFS(coordinate[longitude], coordinate[City, State], $J24))^2 + (SUMIFS(coordinate[latitude], coordinate[City, State], AP$15) - SUMIFS(coordinate[latitude], coordinate[City, State], $J24))^2)</f>
        <v>1255.3772589625041</v>
      </c>
      <c r="AQ24" s="1">
        <f>SQRT((SUMIFS(coordinate[longitude], coordinate[City, State], AQ$15) - SUMIFS(coordinate[longitude], coordinate[City, State], $J24))^2 + (SUMIFS(coordinate[latitude], coordinate[City, State], AQ$15) - SUMIFS(coordinate[latitude], coordinate[City, State], $J24))^2)</f>
        <v>176.3094435957068</v>
      </c>
      <c r="AR24" s="1">
        <f>SQRT((SUMIFS(coordinate[longitude], coordinate[City, State], AR$15) - SUMIFS(coordinate[longitude], coordinate[City, State], $J24))^2 + (SUMIFS(coordinate[latitude], coordinate[City, State], AR$15) - SUMIFS(coordinate[latitude], coordinate[City, State], $J24))^2)</f>
        <v>1166.7036225999314</v>
      </c>
      <c r="AS24" s="1">
        <f>SQRT((SUMIFS(coordinate[longitude], coordinate[City, State], AS$15) - SUMIFS(coordinate[longitude], coordinate[City, State], $J24))^2 + (SUMIFS(coordinate[latitude], coordinate[City, State], AS$15) - SUMIFS(coordinate[latitude], coordinate[City, State], $J24))^2)</f>
        <v>1890.0522471876059</v>
      </c>
      <c r="AT24" s="1">
        <f>SQRT((SUMIFS(coordinate[longitude], coordinate[City, State], AT$15) - SUMIFS(coordinate[longitude], coordinate[City, State], $J24))^2 + (SUMIFS(coordinate[latitude], coordinate[City, State], AT$15) - SUMIFS(coordinate[latitude], coordinate[City, State], $J24))^2)</f>
        <v>3599.0468378095111</v>
      </c>
      <c r="AU24" s="1">
        <f>SQRT((SUMIFS(coordinate[longitude], coordinate[City, State], AU$15) - SUMIFS(coordinate[longitude], coordinate[City, State], $J24))^2 + (SUMIFS(coordinate[latitude], coordinate[City, State], AU$15) - SUMIFS(coordinate[latitude], coordinate[City, State], $J24))^2)</f>
        <v>2900.3799167080765</v>
      </c>
      <c r="AV24" s="1">
        <f>SQRT((SUMIFS(coordinate[longitude], coordinate[City, State], AV$15) - SUMIFS(coordinate[longitude], coordinate[City, State], $J24))^2 + (SUMIFS(coordinate[latitude], coordinate[City, State], AV$15) - SUMIFS(coordinate[latitude], coordinate[City, State], $J24))^2)</f>
        <v>2030.471111272446</v>
      </c>
      <c r="AW24" s="1">
        <f>SQRT((SUMIFS(coordinate[longitude], coordinate[City, State], AW$15) - SUMIFS(coordinate[longitude], coordinate[City, State], $J24))^2 + (SUMIFS(coordinate[latitude], coordinate[City, State], AW$15) - SUMIFS(coordinate[latitude], coordinate[City, State], $J24))^2)</f>
        <v>39.402110580710726</v>
      </c>
      <c r="AX24" s="1">
        <f>SQRT((SUMIFS(coordinate[longitude], coordinate[City, State], AX$15) - SUMIFS(coordinate[longitude], coordinate[City, State], $J24))^2 + (SUMIFS(coordinate[latitude], coordinate[City, State], AX$15) - SUMIFS(coordinate[latitude], coordinate[City, State], $J24))^2)</f>
        <v>689.93878631020823</v>
      </c>
      <c r="AY24" s="1">
        <f>SQRT((SUMIFS(coordinate[longitude], coordinate[City, State], AY$15) - SUMIFS(coordinate[longitude], coordinate[City, State], $J24))^2 + (SUMIFS(coordinate[latitude], coordinate[City, State], AY$15) - SUMIFS(coordinate[latitude], coordinate[City, State], $J24))^2)</f>
        <v>550.26340300753748</v>
      </c>
      <c r="AZ24" s="1">
        <f>SQRT((SUMIFS(coordinate[longitude], coordinate[City, State], AZ$15) - SUMIFS(coordinate[longitude], coordinate[City, State], $J24))^2 + (SUMIFS(coordinate[latitude], coordinate[City, State], AZ$15) - SUMIFS(coordinate[latitude], coordinate[City, State], $J24))^2)</f>
        <v>3494.5448628685449</v>
      </c>
      <c r="BA24" s="1">
        <f>SQRT((SUMIFS(coordinate[longitude], coordinate[City, State], BA$15) - SUMIFS(coordinate[longitude], coordinate[City, State], $J24))^2 + (SUMIFS(coordinate[latitude], coordinate[City, State], BA$15) - SUMIFS(coordinate[latitude], coordinate[City, State], $J24))^2)</f>
        <v>1536.1950246237525</v>
      </c>
      <c r="BB24" s="1">
        <f>SQRT((SUMIFS(coordinate[longitude], coordinate[City, State], BB$15) - SUMIFS(coordinate[longitude], coordinate[City, State], $J24))^2 + (SUMIFS(coordinate[latitude], coordinate[City, State], BB$15) - SUMIFS(coordinate[latitude], coordinate[City, State], $J24))^2)</f>
        <v>3597.9145016908797</v>
      </c>
      <c r="BC24" s="1">
        <f>SQRT((SUMIFS(coordinate[longitude], coordinate[City, State], BC$15) - SUMIFS(coordinate[longitude], coordinate[City, State], $J24))^2 + (SUMIFS(coordinate[latitude], coordinate[City, State], BC$15) - SUMIFS(coordinate[latitude], coordinate[City, State], $J24))^2)</f>
        <v>2825.4552215689851</v>
      </c>
      <c r="BD24" s="1">
        <f>SQRT((SUMIFS(coordinate[longitude], coordinate[City, State], BD$15) - SUMIFS(coordinate[longitude], coordinate[City, State], $J24))^2 + (SUMIFS(coordinate[latitude], coordinate[City, State], BD$15) - SUMIFS(coordinate[latitude], coordinate[City, State], $J24))^2)</f>
        <v>2456.2876586996617</v>
      </c>
      <c r="BE24" s="1">
        <f>SQRT((SUMIFS(coordinate[longitude], coordinate[City, State], BE$15) - SUMIFS(coordinate[longitude], coordinate[City, State], $J24))^2 + (SUMIFS(coordinate[latitude], coordinate[City, State], BE$15) - SUMIFS(coordinate[latitude], coordinate[City, State], $J24))^2)</f>
        <v>1297.8650220889697</v>
      </c>
      <c r="BF24" s="1">
        <f>SQRT((SUMIFS(coordinate[longitude], coordinate[City, State], BF$15) - SUMIFS(coordinate[longitude], coordinate[City, State], $J24))^2 + (SUMIFS(coordinate[latitude], coordinate[City, State], BF$15) - SUMIFS(coordinate[latitude], coordinate[City, State], $J24))^2)</f>
        <v>1224.9351809398124</v>
      </c>
      <c r="BG24" s="1">
        <f>SQRT((SUMIFS(coordinate[longitude], coordinate[City, State], BG$15) - SUMIFS(coordinate[longitude], coordinate[City, State], $J24))^2 + (SUMIFS(coordinate[latitude], coordinate[City, State], BG$15) - SUMIFS(coordinate[latitude], coordinate[City, State], $J24))^2)</f>
        <v>1718.3137706841976</v>
      </c>
      <c r="BH24" s="1">
        <f>SQRT((SUMIFS(coordinate[longitude], coordinate[City, State], BH$15) - SUMIFS(coordinate[longitude], coordinate[City, State], $J24))^2 + (SUMIFS(coordinate[latitude], coordinate[City, State], BH$15) - SUMIFS(coordinate[latitude], coordinate[City, State], $J24))^2)</f>
        <v>292.79575306078391</v>
      </c>
    </row>
    <row r="25" spans="1:60" x14ac:dyDescent="0.25">
      <c r="A25" t="s">
        <v>57</v>
      </c>
      <c r="B25">
        <v>-8274.4737945014003</v>
      </c>
      <c r="C25">
        <v>2705.85182196903</v>
      </c>
      <c r="D25" t="str">
        <f t="shared" si="1"/>
        <v>[-8274.47, 2705.85]</v>
      </c>
      <c r="G25" t="str" cm="1">
        <f t="array" ref="G25">"[" &amp; _xlfn.TEXTJOIN(", ", TRUE, ROUND(K25:BH25, 0)) &amp; "]"</f>
        <v>[3186, 2989, 2472, 3472, 1640, 2067, 1471, 392, 3373, 0, 2635, 1042, 2699, 2540, 3343, 1021, 1813, 3056, 2412, 2964, 3258, 741, 2905, 2322, 2096, 1905, 1666, 2445, 1599, 1919, 2116, 2360, 3279, 2287, 1556, 586, 661, 1389, 3345, 2851, 2924, 126, 1885, 458, 554, 983, 2080, 2524, 1663, 3110]</v>
      </c>
      <c r="H25" s="12">
        <v>0</v>
      </c>
      <c r="J25" t="s">
        <v>57</v>
      </c>
      <c r="K25" s="1">
        <f>SQRT((SUMIFS(coordinate[longitude], coordinate[City, State], K$15) - SUMIFS(coordinate[longitude], coordinate[City, State], $J25))^2 + (SUMIFS(coordinate[latitude], coordinate[City, State], K$15) - SUMIFS(coordinate[latitude], coordinate[City, State], $J25))^2)</f>
        <v>3185.6896543601906</v>
      </c>
      <c r="L25" s="1">
        <f>SQRT((SUMIFS(coordinate[longitude], coordinate[City, State], L$15) - SUMIFS(coordinate[longitude], coordinate[City, State], $J25))^2 + (SUMIFS(coordinate[latitude], coordinate[City, State], L$15) - SUMIFS(coordinate[latitude], coordinate[City, State], $J25))^2)</f>
        <v>2988.6036930206765</v>
      </c>
      <c r="M25" s="1">
        <f>SQRT((SUMIFS(coordinate[longitude], coordinate[City, State], M$15) - SUMIFS(coordinate[longitude], coordinate[City, State], $J25))^2 + (SUMIFS(coordinate[latitude], coordinate[City, State], M$15) - SUMIFS(coordinate[latitude], coordinate[City, State], $J25))^2)</f>
        <v>2471.8234706858516</v>
      </c>
      <c r="N25" s="1">
        <f>SQRT((SUMIFS(coordinate[longitude], coordinate[City, State], N$15) - SUMIFS(coordinate[longitude], coordinate[City, State], $J25))^2 + (SUMIFS(coordinate[latitude], coordinate[City, State], N$15) - SUMIFS(coordinate[latitude], coordinate[City, State], $J25))^2)</f>
        <v>3472.3675948627792</v>
      </c>
      <c r="O25" s="1">
        <f>SQRT((SUMIFS(coordinate[longitude], coordinate[City, State], O$15) - SUMIFS(coordinate[longitude], coordinate[City, State], $J25))^2 + (SUMIFS(coordinate[latitude], coordinate[City, State], O$15) - SUMIFS(coordinate[latitude], coordinate[City, State], $J25))^2)</f>
        <v>1639.8817276172736</v>
      </c>
      <c r="P25" s="1">
        <f>SQRT((SUMIFS(coordinate[longitude], coordinate[City, State], P$15) - SUMIFS(coordinate[longitude], coordinate[City, State], $J25))^2 + (SUMIFS(coordinate[latitude], coordinate[City, State], P$15) - SUMIFS(coordinate[latitude], coordinate[City, State], $J25))^2)</f>
        <v>2066.5040791838446</v>
      </c>
      <c r="Q25" s="1">
        <f>SQRT((SUMIFS(coordinate[longitude], coordinate[City, State], Q$15) - SUMIFS(coordinate[longitude], coordinate[City, State], $J25))^2 + (SUMIFS(coordinate[latitude], coordinate[City, State], Q$15) - SUMIFS(coordinate[latitude], coordinate[City, State], $J25))^2)</f>
        <v>1470.9662480472066</v>
      </c>
      <c r="R25" s="1">
        <f>SQRT((SUMIFS(coordinate[longitude], coordinate[City, State], R$15) - SUMIFS(coordinate[longitude], coordinate[City, State], $J25))^2 + (SUMIFS(coordinate[latitude], coordinate[City, State], R$15) - SUMIFS(coordinate[latitude], coordinate[City, State], $J25))^2)</f>
        <v>392.02997788007161</v>
      </c>
      <c r="S25" s="1">
        <f>SQRT((SUMIFS(coordinate[longitude], coordinate[City, State], S$15) - SUMIFS(coordinate[longitude], coordinate[City, State], $J25))^2 + (SUMIFS(coordinate[latitude], coordinate[City, State], S$15) - SUMIFS(coordinate[latitude], coordinate[City, State], $J25))^2)</f>
        <v>3373.4757114245094</v>
      </c>
      <c r="T25" s="1">
        <f>SQRT((SUMIFS(coordinate[longitude], coordinate[City, State], T$15) - SUMIFS(coordinate[longitude], coordinate[City, State], $J25))^2 + (SUMIFS(coordinate[latitude], coordinate[City, State], T$15) - SUMIFS(coordinate[latitude], coordinate[City, State], $J25))^2)</f>
        <v>0</v>
      </c>
      <c r="U25" s="1">
        <f>SQRT((SUMIFS(coordinate[longitude], coordinate[City, State], U$15) - SUMIFS(coordinate[longitude], coordinate[City, State], $J25))^2 + (SUMIFS(coordinate[latitude], coordinate[City, State], U$15) - SUMIFS(coordinate[latitude], coordinate[City, State], $J25))^2)</f>
        <v>2634.5637160031365</v>
      </c>
      <c r="V25" s="1">
        <f>SQRT((SUMIFS(coordinate[longitude], coordinate[City, State], V$15) - SUMIFS(coordinate[longitude], coordinate[City, State], $J25))^2 + (SUMIFS(coordinate[latitude], coordinate[City, State], V$15) - SUMIFS(coordinate[latitude], coordinate[City, State], $J25))^2)</f>
        <v>1042.1678893127382</v>
      </c>
      <c r="W25" s="1">
        <f>SQRT((SUMIFS(coordinate[longitude], coordinate[City, State], W$15) - SUMIFS(coordinate[longitude], coordinate[City, State], $J25))^2 + (SUMIFS(coordinate[latitude], coordinate[City, State], W$15) - SUMIFS(coordinate[latitude], coordinate[City, State], $J25))^2)</f>
        <v>2698.9679877404305</v>
      </c>
      <c r="X25" s="1">
        <f>SQRT((SUMIFS(coordinate[longitude], coordinate[City, State], X$15) - SUMIFS(coordinate[longitude], coordinate[City, State], $J25))^2 + (SUMIFS(coordinate[latitude], coordinate[City, State], X$15) - SUMIFS(coordinate[latitude], coordinate[City, State], $J25))^2)</f>
        <v>2540.092351493146</v>
      </c>
      <c r="Y25" s="1">
        <f>SQRT((SUMIFS(coordinate[longitude], coordinate[City, State], Y$15) - SUMIFS(coordinate[longitude], coordinate[City, State], $J25))^2 + (SUMIFS(coordinate[latitude], coordinate[City, State], Y$15) - SUMIFS(coordinate[latitude], coordinate[City, State], $J25))^2)</f>
        <v>3342.527049377301</v>
      </c>
      <c r="Z25" s="1">
        <f>SQRT((SUMIFS(coordinate[longitude], coordinate[City, State], Z$15) - SUMIFS(coordinate[longitude], coordinate[City, State], $J25))^2 + (SUMIFS(coordinate[latitude], coordinate[City, State], Z$15) - SUMIFS(coordinate[latitude], coordinate[City, State], $J25))^2)</f>
        <v>1021.3046829471483</v>
      </c>
      <c r="AA25" s="1">
        <f>SQRT((SUMIFS(coordinate[longitude], coordinate[City, State], AA$15) - SUMIFS(coordinate[longitude], coordinate[City, State], $J25))^2 + (SUMIFS(coordinate[latitude], coordinate[City, State], AA$15) - SUMIFS(coordinate[latitude], coordinate[City, State], $J25))^2)</f>
        <v>1813.4671899699599</v>
      </c>
      <c r="AB25" s="1">
        <f>SQRT((SUMIFS(coordinate[longitude], coordinate[City, State], AB$15) - SUMIFS(coordinate[longitude], coordinate[City, State], $J25))^2 + (SUMIFS(coordinate[latitude], coordinate[City, State], AB$15) - SUMIFS(coordinate[latitude], coordinate[City, State], $J25))^2)</f>
        <v>3055.9024162833348</v>
      </c>
      <c r="AC25" s="1">
        <f>SQRT((SUMIFS(coordinate[longitude], coordinate[City, State], AC$15) - SUMIFS(coordinate[longitude], coordinate[City, State], $J25))^2 + (SUMIFS(coordinate[latitude], coordinate[City, State], AC$15) - SUMIFS(coordinate[latitude], coordinate[City, State], $J25))^2)</f>
        <v>2411.7201225469698</v>
      </c>
      <c r="AD25" s="1">
        <f>SQRT((SUMIFS(coordinate[longitude], coordinate[City, State], AD$15) - SUMIFS(coordinate[longitude], coordinate[City, State], $J25))^2 + (SUMIFS(coordinate[latitude], coordinate[City, State], AD$15) - SUMIFS(coordinate[latitude], coordinate[City, State], $J25))^2)</f>
        <v>2963.6926617673098</v>
      </c>
      <c r="AE25" s="1">
        <f>SQRT((SUMIFS(coordinate[longitude], coordinate[City, State], AE$15) - SUMIFS(coordinate[longitude], coordinate[City, State], $J25))^2 + (SUMIFS(coordinate[latitude], coordinate[City, State], AE$15) - SUMIFS(coordinate[latitude], coordinate[City, State], $J25))^2)</f>
        <v>3257.7883314355322</v>
      </c>
      <c r="AF25" s="1">
        <f>SQRT((SUMIFS(coordinate[longitude], coordinate[City, State], AF$15) - SUMIFS(coordinate[longitude], coordinate[City, State], $J25))^2 + (SUMIFS(coordinate[latitude], coordinate[City, State], AF$15) - SUMIFS(coordinate[latitude], coordinate[City, State], $J25))^2)</f>
        <v>740.90799781745761</v>
      </c>
      <c r="AG25" s="1">
        <f>SQRT((SUMIFS(coordinate[longitude], coordinate[City, State], AG$15) - SUMIFS(coordinate[longitude], coordinate[City, State], $J25))^2 + (SUMIFS(coordinate[latitude], coordinate[City, State], AG$15) - SUMIFS(coordinate[latitude], coordinate[City, State], $J25))^2)</f>
        <v>2905.465966176022</v>
      </c>
      <c r="AH25" s="1">
        <f>SQRT((SUMIFS(coordinate[longitude], coordinate[City, State], AH$15) - SUMIFS(coordinate[longitude], coordinate[City, State], $J25))^2 + (SUMIFS(coordinate[latitude], coordinate[City, State], AH$15) - SUMIFS(coordinate[latitude], coordinate[City, State], $J25))^2)</f>
        <v>2322.4501680678868</v>
      </c>
      <c r="AI25" s="1">
        <f>SQRT((SUMIFS(coordinate[longitude], coordinate[City, State], AI$15) - SUMIFS(coordinate[longitude], coordinate[City, State], $J25))^2 + (SUMIFS(coordinate[latitude], coordinate[City, State], AI$15) - SUMIFS(coordinate[latitude], coordinate[City, State], $J25))^2)</f>
        <v>2095.5663009974774</v>
      </c>
      <c r="AJ25" s="1">
        <f>SQRT((SUMIFS(coordinate[longitude], coordinate[City, State], AJ$15) - SUMIFS(coordinate[longitude], coordinate[City, State], $J25))^2 + (SUMIFS(coordinate[latitude], coordinate[City, State], AJ$15) - SUMIFS(coordinate[latitude], coordinate[City, State], $J25))^2)</f>
        <v>1905.0272375046247</v>
      </c>
      <c r="AK25" s="1">
        <f>SQRT((SUMIFS(coordinate[longitude], coordinate[City, State], AK$15) - SUMIFS(coordinate[longitude], coordinate[City, State], $J25))^2 + (SUMIFS(coordinate[latitude], coordinate[City, State], AK$15) - SUMIFS(coordinate[latitude], coordinate[City, State], $J25))^2)</f>
        <v>1666.1440547284176</v>
      </c>
      <c r="AL25" s="1">
        <f>SQRT((SUMIFS(coordinate[longitude], coordinate[City, State], AL$15) - SUMIFS(coordinate[longitude], coordinate[City, State], $J25))^2 + (SUMIFS(coordinate[latitude], coordinate[City, State], AL$15) - SUMIFS(coordinate[latitude], coordinate[City, State], $J25))^2)</f>
        <v>2445.1553400323405</v>
      </c>
      <c r="AM25" s="1">
        <f>SQRT((SUMIFS(coordinate[longitude], coordinate[City, State], AM$15) - SUMIFS(coordinate[longitude], coordinate[City, State], $J25))^2 + (SUMIFS(coordinate[latitude], coordinate[City, State], AM$15) - SUMIFS(coordinate[latitude], coordinate[City, State], $J25))^2)</f>
        <v>1598.6914978005468</v>
      </c>
      <c r="AN25" s="1">
        <f>SQRT((SUMIFS(coordinate[longitude], coordinate[City, State], AN$15) - SUMIFS(coordinate[longitude], coordinate[City, State], $J25))^2 + (SUMIFS(coordinate[latitude], coordinate[City, State], AN$15) - SUMIFS(coordinate[latitude], coordinate[City, State], $J25))^2)</f>
        <v>1919.3024522282315</v>
      </c>
      <c r="AO25" s="1">
        <f>SQRT((SUMIFS(coordinate[longitude], coordinate[City, State], AO$15) - SUMIFS(coordinate[longitude], coordinate[City, State], $J25))^2 + (SUMIFS(coordinate[latitude], coordinate[City, State], AO$15) - SUMIFS(coordinate[latitude], coordinate[City, State], $J25))^2)</f>
        <v>2115.7495255132512</v>
      </c>
      <c r="AP25" s="1">
        <f>SQRT((SUMIFS(coordinate[longitude], coordinate[City, State], AP$15) - SUMIFS(coordinate[longitude], coordinate[City, State], $J25))^2 + (SUMIFS(coordinate[latitude], coordinate[City, State], AP$15) - SUMIFS(coordinate[latitude], coordinate[City, State], $J25))^2)</f>
        <v>2360.1925056434388</v>
      </c>
      <c r="AQ25" s="1">
        <f>SQRT((SUMIFS(coordinate[longitude], coordinate[City, State], AQ$15) - SUMIFS(coordinate[longitude], coordinate[City, State], $J25))^2 + (SUMIFS(coordinate[latitude], coordinate[City, State], AQ$15) - SUMIFS(coordinate[latitude], coordinate[City, State], $J25))^2)</f>
        <v>3279.0976323740183</v>
      </c>
      <c r="AR25" s="1">
        <f>SQRT((SUMIFS(coordinate[longitude], coordinate[City, State], AR$15) - SUMIFS(coordinate[longitude], coordinate[City, State], $J25))^2 + (SUMIFS(coordinate[latitude], coordinate[City, State], AR$15) - SUMIFS(coordinate[latitude], coordinate[City, State], $J25))^2)</f>
        <v>2287.4615406383436</v>
      </c>
      <c r="AS25" s="1">
        <f>SQRT((SUMIFS(coordinate[longitude], coordinate[City, State], AS$15) - SUMIFS(coordinate[longitude], coordinate[City, State], $J25))^2 + (SUMIFS(coordinate[latitude], coordinate[City, State], AS$15) - SUMIFS(coordinate[latitude], coordinate[City, State], $J25))^2)</f>
        <v>1556.1275805294185</v>
      </c>
      <c r="AT25" s="1">
        <f>SQRT((SUMIFS(coordinate[longitude], coordinate[City, State], AT$15) - SUMIFS(coordinate[longitude], coordinate[City, State], $J25))^2 + (SUMIFS(coordinate[latitude], coordinate[City, State], AT$15) - SUMIFS(coordinate[latitude], coordinate[City, State], $J25))^2)</f>
        <v>586.18267841806937</v>
      </c>
      <c r="AU25" s="1">
        <f>SQRT((SUMIFS(coordinate[longitude], coordinate[City, State], AU$15) - SUMIFS(coordinate[longitude], coordinate[City, State], $J25))^2 + (SUMIFS(coordinate[latitude], coordinate[City, State], AU$15) - SUMIFS(coordinate[latitude], coordinate[City, State], $J25))^2)</f>
        <v>661.35587136086394</v>
      </c>
      <c r="AV25" s="1">
        <f>SQRT((SUMIFS(coordinate[longitude], coordinate[City, State], AV$15) - SUMIFS(coordinate[longitude], coordinate[City, State], $J25))^2 + (SUMIFS(coordinate[latitude], coordinate[City, State], AV$15) - SUMIFS(coordinate[latitude], coordinate[City, State], $J25))^2)</f>
        <v>1389.0674231289497</v>
      </c>
      <c r="AW25" s="1">
        <f>SQRT((SUMIFS(coordinate[longitude], coordinate[City, State], AW$15) - SUMIFS(coordinate[longitude], coordinate[City, State], $J25))^2 + (SUMIFS(coordinate[latitude], coordinate[City, State], AW$15) - SUMIFS(coordinate[latitude], coordinate[City, State], $J25))^2)</f>
        <v>3344.5778119503811</v>
      </c>
      <c r="AX25" s="1">
        <f>SQRT((SUMIFS(coordinate[longitude], coordinate[City, State], AX$15) - SUMIFS(coordinate[longitude], coordinate[City, State], $J25))^2 + (SUMIFS(coordinate[latitude], coordinate[City, State], AX$15) - SUMIFS(coordinate[latitude], coordinate[City, State], $J25))^2)</f>
        <v>2850.5685254029499</v>
      </c>
      <c r="AY25" s="1">
        <f>SQRT((SUMIFS(coordinate[longitude], coordinate[City, State], AY$15) - SUMIFS(coordinate[longitude], coordinate[City, State], $J25))^2 + (SUMIFS(coordinate[latitude], coordinate[City, State], AY$15) - SUMIFS(coordinate[latitude], coordinate[City, State], $J25))^2)</f>
        <v>2924.4690370754984</v>
      </c>
      <c r="AZ25" s="1">
        <f>SQRT((SUMIFS(coordinate[longitude], coordinate[City, State], AZ$15) - SUMIFS(coordinate[longitude], coordinate[City, State], $J25))^2 + (SUMIFS(coordinate[latitude], coordinate[City, State], AZ$15) - SUMIFS(coordinate[latitude], coordinate[City, State], $J25))^2)</f>
        <v>125.66741570202116</v>
      </c>
      <c r="BA25" s="1">
        <f>SQRT((SUMIFS(coordinate[longitude], coordinate[City, State], BA$15) - SUMIFS(coordinate[longitude], coordinate[City, State], $J25))^2 + (SUMIFS(coordinate[latitude], coordinate[City, State], BA$15) - SUMIFS(coordinate[latitude], coordinate[City, State], $J25))^2)</f>
        <v>1885.0104835900436</v>
      </c>
      <c r="BB25" s="1">
        <f>SQRT((SUMIFS(coordinate[longitude], coordinate[City, State], BB$15) - SUMIFS(coordinate[longitude], coordinate[City, State], $J25))^2 + (SUMIFS(coordinate[latitude], coordinate[City, State], BB$15) - SUMIFS(coordinate[latitude], coordinate[City, State], $J25))^2)</f>
        <v>458.44449852790081</v>
      </c>
      <c r="BC25" s="1">
        <f>SQRT((SUMIFS(coordinate[longitude], coordinate[City, State], BC$15) - SUMIFS(coordinate[longitude], coordinate[City, State], $J25))^2 + (SUMIFS(coordinate[latitude], coordinate[City, State], BC$15) - SUMIFS(coordinate[latitude], coordinate[City, State], $J25))^2)</f>
        <v>554.22895677410634</v>
      </c>
      <c r="BD25" s="1">
        <f>SQRT((SUMIFS(coordinate[longitude], coordinate[City, State], BD$15) - SUMIFS(coordinate[longitude], coordinate[City, State], $J25))^2 + (SUMIFS(coordinate[latitude], coordinate[City, State], BD$15) - SUMIFS(coordinate[latitude], coordinate[City, State], $J25))^2)</f>
        <v>982.88654239836376</v>
      </c>
      <c r="BE25" s="1">
        <f>SQRT((SUMIFS(coordinate[longitude], coordinate[City, State], BE$15) - SUMIFS(coordinate[longitude], coordinate[City, State], $J25))^2 + (SUMIFS(coordinate[latitude], coordinate[City, State], BE$15) - SUMIFS(coordinate[latitude], coordinate[City, State], $J25))^2)</f>
        <v>2080.4660184118125</v>
      </c>
      <c r="BF25" s="1">
        <f>SQRT((SUMIFS(coordinate[longitude], coordinate[City, State], BF$15) - SUMIFS(coordinate[longitude], coordinate[City, State], $J25))^2 + (SUMIFS(coordinate[latitude], coordinate[City, State], BF$15) - SUMIFS(coordinate[latitude], coordinate[City, State], $J25))^2)</f>
        <v>2524.3647442829138</v>
      </c>
      <c r="BG25" s="1">
        <f>SQRT((SUMIFS(coordinate[longitude], coordinate[City, State], BG$15) - SUMIFS(coordinate[longitude], coordinate[City, State], $J25))^2 + (SUMIFS(coordinate[latitude], coordinate[City, State], BG$15) - SUMIFS(coordinate[latitude], coordinate[City, State], $J25))^2)</f>
        <v>1662.7305910148953</v>
      </c>
      <c r="BH25" s="1">
        <f>SQRT((SUMIFS(coordinate[longitude], coordinate[City, State], BH$15) - SUMIFS(coordinate[longitude], coordinate[City, State], $J25))^2 + (SUMIFS(coordinate[latitude], coordinate[City, State], BH$15) - SUMIFS(coordinate[latitude], coordinate[City, State], $J25))^2)</f>
        <v>3110.0125437243296</v>
      </c>
    </row>
    <row r="26" spans="1:60" x14ac:dyDescent="0.25">
      <c r="A26" t="s">
        <v>77</v>
      </c>
      <c r="B26">
        <v>-5640.5067533790798</v>
      </c>
      <c r="C26">
        <v>2649.7840062314599</v>
      </c>
      <c r="D26" t="str">
        <f t="shared" si="1"/>
        <v>[-5640.51, 2649.78]</v>
      </c>
      <c r="G26" t="str" cm="1">
        <f t="array" ref="G26">"[" &amp; _xlfn.TEXTJOIN(", ", TRUE, ROUND(K26:BH26, 0)) &amp; "]"</f>
        <v>[619, 357, 370, 918, 1246, 854, 1508, 2419, 780, 2635, 0, 1612, 303, 146, 774, 1616, 858, 426, 223, 355, 662, 2176, 5395, 327, 724, 730, 3899, 364, 1053, 780, 627, 524, 748, 387, 1116, 2913, 2130, 1358, 745, 273, 294, 2753, 914, 2896, 2097, 1691, 563, 575, 972, 492]</v>
      </c>
      <c r="H26" s="12">
        <v>0</v>
      </c>
      <c r="J26" t="s">
        <v>77</v>
      </c>
      <c r="K26" s="1">
        <f>SQRT((SUMIFS(coordinate[longitude], coordinate[City, State], K$15) - SUMIFS(coordinate[longitude], coordinate[City, State], $J26))^2 + (SUMIFS(coordinate[latitude], coordinate[City, State], K$15) - SUMIFS(coordinate[latitude], coordinate[City, State], $J26))^2)</f>
        <v>618.90649823960541</v>
      </c>
      <c r="L26" s="1">
        <f>SQRT((SUMIFS(coordinate[longitude], coordinate[City, State], L$15) - SUMIFS(coordinate[longitude], coordinate[City, State], $J26))^2 + (SUMIFS(coordinate[latitude], coordinate[City, State], L$15) - SUMIFS(coordinate[latitude], coordinate[City, State], $J26))^2)</f>
        <v>357.21535135695694</v>
      </c>
      <c r="M26" s="1">
        <f>SQRT((SUMIFS(coordinate[longitude], coordinate[City, State], M$15) - SUMIFS(coordinate[longitude], coordinate[City, State], $J26))^2 + (SUMIFS(coordinate[latitude], coordinate[City, State], M$15) - SUMIFS(coordinate[latitude], coordinate[City, State], $J26))^2)</f>
        <v>369.92267046454117</v>
      </c>
      <c r="N26" s="1">
        <f>SQRT((SUMIFS(coordinate[longitude], coordinate[City, State], N$15) - SUMIFS(coordinate[longitude], coordinate[City, State], $J26))^2 + (SUMIFS(coordinate[latitude], coordinate[City, State], N$15) - SUMIFS(coordinate[latitude], coordinate[City, State], $J26))^2)</f>
        <v>918.0610207412966</v>
      </c>
      <c r="O26" s="1">
        <f>SQRT((SUMIFS(coordinate[longitude], coordinate[City, State], O$15) - SUMIFS(coordinate[longitude], coordinate[City, State], $J26))^2 + (SUMIFS(coordinate[latitude], coordinate[City, State], O$15) - SUMIFS(coordinate[latitude], coordinate[City, State], $J26))^2)</f>
        <v>1245.7937960602642</v>
      </c>
      <c r="P26" s="1">
        <f>SQRT((SUMIFS(coordinate[longitude], coordinate[City, State], P$15) - SUMIFS(coordinate[longitude], coordinate[City, State], $J26))^2 + (SUMIFS(coordinate[latitude], coordinate[City, State], P$15) - SUMIFS(coordinate[latitude], coordinate[City, State], $J26))^2)</f>
        <v>853.70516476120099</v>
      </c>
      <c r="Q26" s="1">
        <f>SQRT((SUMIFS(coordinate[longitude], coordinate[City, State], Q$15) - SUMIFS(coordinate[longitude], coordinate[City, State], $J26))^2 + (SUMIFS(coordinate[latitude], coordinate[City, State], Q$15) - SUMIFS(coordinate[latitude], coordinate[City, State], $J26))^2)</f>
        <v>1507.5690638946144</v>
      </c>
      <c r="R26" s="1">
        <f>SQRT((SUMIFS(coordinate[longitude], coordinate[City, State], R$15) - SUMIFS(coordinate[longitude], coordinate[City, State], $J26))^2 + (SUMIFS(coordinate[latitude], coordinate[City, State], R$15) - SUMIFS(coordinate[latitude], coordinate[City, State], $J26))^2)</f>
        <v>2418.5197990750057</v>
      </c>
      <c r="S26" s="1">
        <f>SQRT((SUMIFS(coordinate[longitude], coordinate[City, State], S$15) - SUMIFS(coordinate[longitude], coordinate[City, State], $J26))^2 + (SUMIFS(coordinate[latitude], coordinate[City, State], S$15) - SUMIFS(coordinate[latitude], coordinate[City, State], $J26))^2)</f>
        <v>780.44939189802119</v>
      </c>
      <c r="T26" s="1">
        <f>SQRT((SUMIFS(coordinate[longitude], coordinate[City, State], T$15) - SUMIFS(coordinate[longitude], coordinate[City, State], $J26))^2 + (SUMIFS(coordinate[latitude], coordinate[City, State], T$15) - SUMIFS(coordinate[latitude], coordinate[City, State], $J26))^2)</f>
        <v>2634.5637160031365</v>
      </c>
      <c r="U26" s="1">
        <f>SQRT((SUMIFS(coordinate[longitude], coordinate[City, State], U$15) - SUMIFS(coordinate[longitude], coordinate[City, State], $J26))^2 + (SUMIFS(coordinate[latitude], coordinate[City, State], U$15) - SUMIFS(coordinate[latitude], coordinate[City, State], $J26))^2)</f>
        <v>0</v>
      </c>
      <c r="V26" s="1">
        <f>SQRT((SUMIFS(coordinate[longitude], coordinate[City, State], V$15) - SUMIFS(coordinate[longitude], coordinate[City, State], $J26))^2 + (SUMIFS(coordinate[latitude], coordinate[City, State], V$15) - SUMIFS(coordinate[latitude], coordinate[City, State], $J26))^2)</f>
        <v>1612.4754964718759</v>
      </c>
      <c r="W26" s="1">
        <f>SQRT((SUMIFS(coordinate[longitude], coordinate[City, State], W$15) - SUMIFS(coordinate[longitude], coordinate[City, State], $J26))^2 + (SUMIFS(coordinate[latitude], coordinate[City, State], W$15) - SUMIFS(coordinate[latitude], coordinate[City, State], $J26))^2)</f>
        <v>303.36128891278435</v>
      </c>
      <c r="X26" s="1">
        <f>SQRT((SUMIFS(coordinate[longitude], coordinate[City, State], X$15) - SUMIFS(coordinate[longitude], coordinate[City, State], $J26))^2 + (SUMIFS(coordinate[latitude], coordinate[City, State], X$15) - SUMIFS(coordinate[latitude], coordinate[City, State], $J26))^2)</f>
        <v>146.09461606047697</v>
      </c>
      <c r="Y26" s="1">
        <f>SQRT((SUMIFS(coordinate[longitude], coordinate[City, State], Y$15) - SUMIFS(coordinate[longitude], coordinate[City, State], $J26))^2 + (SUMIFS(coordinate[latitude], coordinate[City, State], Y$15) - SUMIFS(coordinate[latitude], coordinate[City, State], $J26))^2)</f>
        <v>773.78856051394848</v>
      </c>
      <c r="Z26" s="1">
        <f>SQRT((SUMIFS(coordinate[longitude], coordinate[City, State], Z$15) - SUMIFS(coordinate[longitude], coordinate[City, State], $J26))^2 + (SUMIFS(coordinate[latitude], coordinate[City, State], Z$15) - SUMIFS(coordinate[latitude], coordinate[City, State], $J26))^2)</f>
        <v>1616.298779553877</v>
      </c>
      <c r="AA26" s="1">
        <f>SQRT((SUMIFS(coordinate[longitude], coordinate[City, State], AA$15) - SUMIFS(coordinate[longitude], coordinate[City, State], $J26))^2 + (SUMIFS(coordinate[latitude], coordinate[City, State], AA$15) - SUMIFS(coordinate[latitude], coordinate[City, State], $J26))^2)</f>
        <v>858.0358261574836</v>
      </c>
      <c r="AB26" s="1">
        <f>SQRT((SUMIFS(coordinate[longitude], coordinate[City, State], AB$15) - SUMIFS(coordinate[longitude], coordinate[City, State], $J26))^2 + (SUMIFS(coordinate[latitude], coordinate[City, State], AB$15) - SUMIFS(coordinate[latitude], coordinate[City, State], $J26))^2)</f>
        <v>425.65314024602293</v>
      </c>
      <c r="AC26" s="1">
        <f>SQRT((SUMIFS(coordinate[longitude], coordinate[City, State], AC$15) - SUMIFS(coordinate[longitude], coordinate[City, State], $J26))^2 + (SUMIFS(coordinate[latitude], coordinate[City, State], AC$15) - SUMIFS(coordinate[latitude], coordinate[City, State], $J26))^2)</f>
        <v>223.41400594731067</v>
      </c>
      <c r="AD26" s="1">
        <f>SQRT((SUMIFS(coordinate[longitude], coordinate[City, State], AD$15) - SUMIFS(coordinate[longitude], coordinate[City, State], $J26))^2 + (SUMIFS(coordinate[latitude], coordinate[City, State], AD$15) - SUMIFS(coordinate[latitude], coordinate[City, State], $J26))^2)</f>
        <v>354.50217625111151</v>
      </c>
      <c r="AE26" s="1">
        <f>SQRT((SUMIFS(coordinate[longitude], coordinate[City, State], AE$15) - SUMIFS(coordinate[longitude], coordinate[City, State], $J26))^2 + (SUMIFS(coordinate[latitude], coordinate[City, State], AE$15) - SUMIFS(coordinate[latitude], coordinate[City, State], $J26))^2)</f>
        <v>662.36233792916653</v>
      </c>
      <c r="AF26" s="1">
        <f>SQRT((SUMIFS(coordinate[longitude], coordinate[City, State], AF$15) - SUMIFS(coordinate[longitude], coordinate[City, State], $J26))^2 + (SUMIFS(coordinate[latitude], coordinate[City, State], AF$15) - SUMIFS(coordinate[latitude], coordinate[City, State], $J26))^2)</f>
        <v>2175.9988442930958</v>
      </c>
      <c r="AG26" s="1">
        <f>SQRT((SUMIFS(coordinate[longitude], coordinate[City, State], AG$15) - SUMIFS(coordinate[longitude], coordinate[City, State], $J26))^2 + (SUMIFS(coordinate[latitude], coordinate[City, State], AG$15) - SUMIFS(coordinate[latitude], coordinate[City, State], $J26))^2)</f>
        <v>5394.6576907148983</v>
      </c>
      <c r="AH26" s="1">
        <f>SQRT((SUMIFS(coordinate[longitude], coordinate[City, State], AH$15) - SUMIFS(coordinate[longitude], coordinate[City, State], $J26))^2 + (SUMIFS(coordinate[latitude], coordinate[City, State], AH$15) - SUMIFS(coordinate[latitude], coordinate[City, State], $J26))^2)</f>
        <v>327.43975586704153</v>
      </c>
      <c r="AI26" s="1">
        <f>SQRT((SUMIFS(coordinate[longitude], coordinate[City, State], AI$15) - SUMIFS(coordinate[longitude], coordinate[City, State], $J26))^2 + (SUMIFS(coordinate[latitude], coordinate[City, State], AI$15) - SUMIFS(coordinate[latitude], coordinate[City, State], $J26))^2)</f>
        <v>724.23091654903612</v>
      </c>
      <c r="AJ26" s="1">
        <f>SQRT((SUMIFS(coordinate[longitude], coordinate[City, State], AJ$15) - SUMIFS(coordinate[longitude], coordinate[City, State], $J26))^2 + (SUMIFS(coordinate[latitude], coordinate[City, State], AJ$15) - SUMIFS(coordinate[latitude], coordinate[City, State], $J26))^2)</f>
        <v>729.53648548200999</v>
      </c>
      <c r="AK26" s="1">
        <f>SQRT((SUMIFS(coordinate[longitude], coordinate[City, State], AK$15) - SUMIFS(coordinate[longitude], coordinate[City, State], $J26))^2 + (SUMIFS(coordinate[latitude], coordinate[City, State], AK$15) - SUMIFS(coordinate[latitude], coordinate[City, State], $J26))^2)</f>
        <v>3899.1686473280688</v>
      </c>
      <c r="AL26" s="1">
        <f>SQRT((SUMIFS(coordinate[longitude], coordinate[City, State], AL$15) - SUMIFS(coordinate[longitude], coordinate[City, State], $J26))^2 + (SUMIFS(coordinate[latitude], coordinate[City, State], AL$15) - SUMIFS(coordinate[latitude], coordinate[City, State], $J26))^2)</f>
        <v>363.70462311960119</v>
      </c>
      <c r="AM26" s="1">
        <f>SQRT((SUMIFS(coordinate[longitude], coordinate[City, State], AM$15) - SUMIFS(coordinate[longitude], coordinate[City, State], $J26))^2 + (SUMIFS(coordinate[latitude], coordinate[City, State], AM$15) - SUMIFS(coordinate[latitude], coordinate[City, State], $J26))^2)</f>
        <v>1053.1519581784057</v>
      </c>
      <c r="AN26" s="1">
        <f>SQRT((SUMIFS(coordinate[longitude], coordinate[City, State], AN$15) - SUMIFS(coordinate[longitude], coordinate[City, State], $J26))^2 + (SUMIFS(coordinate[latitude], coordinate[City, State], AN$15) - SUMIFS(coordinate[latitude], coordinate[City, State], $J26))^2)</f>
        <v>780.20241519581259</v>
      </c>
      <c r="AO26" s="1">
        <f>SQRT((SUMIFS(coordinate[longitude], coordinate[City, State], AO$15) - SUMIFS(coordinate[longitude], coordinate[City, State], $J26))^2 + (SUMIFS(coordinate[latitude], coordinate[City, State], AO$15) - SUMIFS(coordinate[latitude], coordinate[City, State], $J26))^2)</f>
        <v>627.2428132600088</v>
      </c>
      <c r="AP26" s="1">
        <f>SQRT((SUMIFS(coordinate[longitude], coordinate[City, State], AP$15) - SUMIFS(coordinate[longitude], coordinate[City, State], $J26))^2 + (SUMIFS(coordinate[latitude], coordinate[City, State], AP$15) - SUMIFS(coordinate[latitude], coordinate[City, State], $J26))^2)</f>
        <v>523.66735215357664</v>
      </c>
      <c r="AQ26" s="1">
        <f>SQRT((SUMIFS(coordinate[longitude], coordinate[City, State], AQ$15) - SUMIFS(coordinate[longitude], coordinate[City, State], $J26))^2 + (SUMIFS(coordinate[latitude], coordinate[City, State], AQ$15) - SUMIFS(coordinate[latitude], coordinate[City, State], $J26))^2)</f>
        <v>747.75991347338777</v>
      </c>
      <c r="AR26" s="1">
        <f>SQRT((SUMIFS(coordinate[longitude], coordinate[City, State], AR$15) - SUMIFS(coordinate[longitude], coordinate[City, State], $J26))^2 + (SUMIFS(coordinate[latitude], coordinate[City, State], AR$15) - SUMIFS(coordinate[latitude], coordinate[City, State], $J26))^2)</f>
        <v>386.57650437557868</v>
      </c>
      <c r="AS26" s="1">
        <f>SQRT((SUMIFS(coordinate[longitude], coordinate[City, State], AS$15) - SUMIFS(coordinate[longitude], coordinate[City, State], $J26))^2 + (SUMIFS(coordinate[latitude], coordinate[City, State], AS$15) - SUMIFS(coordinate[latitude], coordinate[City, State], $J26))^2)</f>
        <v>1116.4560244799361</v>
      </c>
      <c r="AT26" s="1">
        <f>SQRT((SUMIFS(coordinate[longitude], coordinate[City, State], AT$15) - SUMIFS(coordinate[longitude], coordinate[City, State], $J26))^2 + (SUMIFS(coordinate[latitude], coordinate[City, State], AT$15) - SUMIFS(coordinate[latitude], coordinate[City, State], $J26))^2)</f>
        <v>2913.4591536072339</v>
      </c>
      <c r="AU26" s="1">
        <f>SQRT((SUMIFS(coordinate[longitude], coordinate[City, State], AU$15) - SUMIFS(coordinate[longitude], coordinate[City, State], $J26))^2 + (SUMIFS(coordinate[latitude], coordinate[City, State], AU$15) - SUMIFS(coordinate[latitude], coordinate[City, State], $J26))^2)</f>
        <v>2130.3968278053148</v>
      </c>
      <c r="AV26" s="1">
        <f>SQRT((SUMIFS(coordinate[longitude], coordinate[City, State], AV$15) - SUMIFS(coordinate[longitude], coordinate[City, State], $J26))^2 + (SUMIFS(coordinate[latitude], coordinate[City, State], AV$15) - SUMIFS(coordinate[latitude], coordinate[City, State], $J26))^2)</f>
        <v>1357.562470107729</v>
      </c>
      <c r="AW26" s="1">
        <f>SQRT((SUMIFS(coordinate[longitude], coordinate[City, State], AW$15) - SUMIFS(coordinate[longitude], coordinate[City, State], $J26))^2 + (SUMIFS(coordinate[latitude], coordinate[City, State], AW$15) - SUMIFS(coordinate[latitude], coordinate[City, State], $J26))^2)</f>
        <v>745.26289075120496</v>
      </c>
      <c r="AX26" s="1">
        <f>SQRT((SUMIFS(coordinate[longitude], coordinate[City, State], AX$15) - SUMIFS(coordinate[longitude], coordinate[City, State], $J26))^2 + (SUMIFS(coordinate[latitude], coordinate[City, State], AX$15) - SUMIFS(coordinate[latitude], coordinate[City, State], $J26))^2)</f>
        <v>273.08467910139717</v>
      </c>
      <c r="AY26" s="1">
        <f>SQRT((SUMIFS(coordinate[longitude], coordinate[City, State], AY$15) - SUMIFS(coordinate[longitude], coordinate[City, State], $J26))^2 + (SUMIFS(coordinate[latitude], coordinate[City, State], AY$15) - SUMIFS(coordinate[latitude], coordinate[City, State], $J26))^2)</f>
        <v>293.73109517379004</v>
      </c>
      <c r="AZ26" s="1">
        <f>SQRT((SUMIFS(coordinate[longitude], coordinate[City, State], AZ$15) - SUMIFS(coordinate[longitude], coordinate[City, State], $J26))^2 + (SUMIFS(coordinate[latitude], coordinate[City, State], AZ$15) - SUMIFS(coordinate[latitude], coordinate[City, State], $J26))^2)</f>
        <v>2752.5063340493052</v>
      </c>
      <c r="BA26" s="1">
        <f>SQRT((SUMIFS(coordinate[longitude], coordinate[City, State], BA$15) - SUMIFS(coordinate[longitude], coordinate[City, State], $J26))^2 + (SUMIFS(coordinate[latitude], coordinate[City, State], BA$15) - SUMIFS(coordinate[latitude], coordinate[City, State], $J26))^2)</f>
        <v>913.82621361986151</v>
      </c>
      <c r="BB26" s="1">
        <f>SQRT((SUMIFS(coordinate[longitude], coordinate[City, State], BB$15) - SUMIFS(coordinate[longitude], coordinate[City, State], $J26))^2 + (SUMIFS(coordinate[latitude], coordinate[City, State], BB$15) - SUMIFS(coordinate[latitude], coordinate[City, State], $J26))^2)</f>
        <v>2896.2008805848814</v>
      </c>
      <c r="BC26" s="1">
        <f>SQRT((SUMIFS(coordinate[longitude], coordinate[City, State], BC$15) - SUMIFS(coordinate[longitude], coordinate[City, State], $J26))^2 + (SUMIFS(coordinate[latitude], coordinate[City, State], BC$15) - SUMIFS(coordinate[latitude], coordinate[City, State], $J26))^2)</f>
        <v>2097.3828787531002</v>
      </c>
      <c r="BD26" s="1">
        <f>SQRT((SUMIFS(coordinate[longitude], coordinate[City, State], BD$15) - SUMIFS(coordinate[longitude], coordinate[City, State], $J26))^2 + (SUMIFS(coordinate[latitude], coordinate[City, State], BD$15) - SUMIFS(coordinate[latitude], coordinate[City, State], $J26))^2)</f>
        <v>1691.370694576811</v>
      </c>
      <c r="BE26" s="1">
        <f>SQRT((SUMIFS(coordinate[longitude], coordinate[City, State], BE$15) - SUMIFS(coordinate[longitude], coordinate[City, State], $J26))^2 + (SUMIFS(coordinate[latitude], coordinate[City, State], BE$15) - SUMIFS(coordinate[latitude], coordinate[City, State], $J26))^2)</f>
        <v>562.73404833697589</v>
      </c>
      <c r="BF26" s="1">
        <f>SQRT((SUMIFS(coordinate[longitude], coordinate[City, State], BF$15) - SUMIFS(coordinate[longitude], coordinate[City, State], $J26))^2 + (SUMIFS(coordinate[latitude], coordinate[City, State], BF$15) - SUMIFS(coordinate[latitude], coordinate[City, State], $J26))^2)</f>
        <v>575.36592080494336</v>
      </c>
      <c r="BG26" s="1">
        <f>SQRT((SUMIFS(coordinate[longitude], coordinate[City, State], BG$15) - SUMIFS(coordinate[longitude], coordinate[City, State], $J26))^2 + (SUMIFS(coordinate[latitude], coordinate[City, State], BG$15) - SUMIFS(coordinate[latitude], coordinate[City, State], $J26))^2)</f>
        <v>972.42858603960553</v>
      </c>
      <c r="BH26" s="1">
        <f>SQRT((SUMIFS(coordinate[longitude], coordinate[City, State], BH$15) - SUMIFS(coordinate[longitude], coordinate[City, State], $J26))^2 + (SUMIFS(coordinate[latitude], coordinate[City, State], BH$15) - SUMIFS(coordinate[latitude], coordinate[City, State], $J26))^2)</f>
        <v>492.47603841655018</v>
      </c>
    </row>
    <row r="27" spans="1:60" x14ac:dyDescent="0.25">
      <c r="A27" t="s">
        <v>79</v>
      </c>
      <c r="B27">
        <v>-7241.3668088527502</v>
      </c>
      <c r="C27">
        <v>2842.9790100774699</v>
      </c>
      <c r="D27" t="str">
        <f t="shared" si="1"/>
        <v>[-7241.37, 2842.98]</v>
      </c>
      <c r="G27" t="str" cm="1">
        <f t="array" ref="G27">"[" &amp; _xlfn.TEXTJOIN(", ", TRUE, ROUND(K27:BH27, 0)) &amp; "]"</f>
        <v>[2146, 1961, 1500, 2431, 896, 1198, 598, 808, 2335, 1042, 1612, 0, 1715, 1509, 2302, 98, 773, 2027, 1393, 1931, 2220, 625, 3912, 1292, 1178, 889, 2365, 1404, 562, 969, 1074, 1416, 2237, 1292, 637, 1315, 732, 381, 2307, 1846, 1906, 1165, 851, 1286, 491, 387, 1051, 1599, 646, 2077]</v>
      </c>
      <c r="H27" s="12">
        <v>0</v>
      </c>
      <c r="J27" t="s">
        <v>79</v>
      </c>
      <c r="K27" s="1">
        <f>SQRT((SUMIFS(coordinate[longitude], coordinate[City, State], K$15) - SUMIFS(coordinate[longitude], coordinate[City, State], $J27))^2 + (SUMIFS(coordinate[latitude], coordinate[City, State], K$15) - SUMIFS(coordinate[latitude], coordinate[City, State], $J27))^2)</f>
        <v>2145.9483619395533</v>
      </c>
      <c r="L27" s="1">
        <f>SQRT((SUMIFS(coordinate[longitude], coordinate[City, State], L$15) - SUMIFS(coordinate[longitude], coordinate[City, State], $J27))^2 + (SUMIFS(coordinate[latitude], coordinate[City, State], L$15) - SUMIFS(coordinate[latitude], coordinate[City, State], $J27))^2)</f>
        <v>1961.2221208667079</v>
      </c>
      <c r="M27" s="1">
        <f>SQRT((SUMIFS(coordinate[longitude], coordinate[City, State], M$15) - SUMIFS(coordinate[longitude], coordinate[City, State], $J27))^2 + (SUMIFS(coordinate[latitude], coordinate[City, State], M$15) - SUMIFS(coordinate[latitude], coordinate[City, State], $J27))^2)</f>
        <v>1499.8658580138074</v>
      </c>
      <c r="N27" s="1">
        <f>SQRT((SUMIFS(coordinate[longitude], coordinate[City, State], N$15) - SUMIFS(coordinate[longitude], coordinate[City, State], $J27))^2 + (SUMIFS(coordinate[latitude], coordinate[City, State], N$15) - SUMIFS(coordinate[latitude], coordinate[City, State], $J27))^2)</f>
        <v>2430.8279497156541</v>
      </c>
      <c r="O27" s="1">
        <f>SQRT((SUMIFS(coordinate[longitude], coordinate[City, State], O$15) - SUMIFS(coordinate[longitude], coordinate[City, State], $J27))^2 + (SUMIFS(coordinate[latitude], coordinate[City, State], O$15) - SUMIFS(coordinate[latitude], coordinate[City, State], $J27))^2)</f>
        <v>895.79898049121687</v>
      </c>
      <c r="P27" s="1">
        <f>SQRT((SUMIFS(coordinate[longitude], coordinate[City, State], P$15) - SUMIFS(coordinate[longitude], coordinate[City, State], $J27))^2 + (SUMIFS(coordinate[latitude], coordinate[City, State], P$15) - SUMIFS(coordinate[latitude], coordinate[City, State], $J27))^2)</f>
        <v>1198.4999022304501</v>
      </c>
      <c r="Q27" s="1">
        <f>SQRT((SUMIFS(coordinate[longitude], coordinate[City, State], Q$15) - SUMIFS(coordinate[longitude], coordinate[City, State], $J27))^2 + (SUMIFS(coordinate[latitude], coordinate[City, State], Q$15) - SUMIFS(coordinate[latitude], coordinate[City, State], $J27))^2)</f>
        <v>598.30588415062255</v>
      </c>
      <c r="R27" s="1">
        <f>SQRT((SUMIFS(coordinate[longitude], coordinate[City, State], R$15) - SUMIFS(coordinate[longitude], coordinate[City, State], $J27))^2 + (SUMIFS(coordinate[latitude], coordinate[City, State], R$15) - SUMIFS(coordinate[latitude], coordinate[City, State], $J27))^2)</f>
        <v>808.34581400667298</v>
      </c>
      <c r="S27" s="1">
        <f>SQRT((SUMIFS(coordinate[longitude], coordinate[City, State], S$15) - SUMIFS(coordinate[longitude], coordinate[City, State], $J27))^2 + (SUMIFS(coordinate[latitude], coordinate[City, State], S$15) - SUMIFS(coordinate[latitude], coordinate[City, State], $J27))^2)</f>
        <v>2334.8886577128624</v>
      </c>
      <c r="T27" s="1">
        <f>SQRT((SUMIFS(coordinate[longitude], coordinate[City, State], T$15) - SUMIFS(coordinate[longitude], coordinate[City, State], $J27))^2 + (SUMIFS(coordinate[latitude], coordinate[City, State], T$15) - SUMIFS(coordinate[latitude], coordinate[City, State], $J27))^2)</f>
        <v>1042.1678893127382</v>
      </c>
      <c r="U27" s="1">
        <f>SQRT((SUMIFS(coordinate[longitude], coordinate[City, State], U$15) - SUMIFS(coordinate[longitude], coordinate[City, State], $J27))^2 + (SUMIFS(coordinate[latitude], coordinate[City, State], U$15) - SUMIFS(coordinate[latitude], coordinate[City, State], $J27))^2)</f>
        <v>1612.4754964718759</v>
      </c>
      <c r="V27" s="1">
        <f>SQRT((SUMIFS(coordinate[longitude], coordinate[City, State], V$15) - SUMIFS(coordinate[longitude], coordinate[City, State], $J27))^2 + (SUMIFS(coordinate[latitude], coordinate[City, State], V$15) - SUMIFS(coordinate[latitude], coordinate[City, State], $J27))^2)</f>
        <v>0</v>
      </c>
      <c r="W27" s="1">
        <f>SQRT((SUMIFS(coordinate[longitude], coordinate[City, State], W$15) - SUMIFS(coordinate[longitude], coordinate[City, State], $J27))^2 + (SUMIFS(coordinate[latitude], coordinate[City, State], W$15) - SUMIFS(coordinate[latitude], coordinate[City, State], $J27))^2)</f>
        <v>1714.8134600088288</v>
      </c>
      <c r="X27" s="1">
        <f>SQRT((SUMIFS(coordinate[longitude], coordinate[City, State], X$15) - SUMIFS(coordinate[longitude], coordinate[City, State], $J27))^2 + (SUMIFS(coordinate[latitude], coordinate[City, State], X$15) - SUMIFS(coordinate[latitude], coordinate[City, State], $J27))^2)</f>
        <v>1508.5991112034339</v>
      </c>
      <c r="Y27" s="1">
        <f>SQRT((SUMIFS(coordinate[longitude], coordinate[City, State], Y$15) - SUMIFS(coordinate[longitude], coordinate[City, State], $J27))^2 + (SUMIFS(coordinate[latitude], coordinate[City, State], Y$15) - SUMIFS(coordinate[latitude], coordinate[City, State], $J27))^2)</f>
        <v>2302.0992711072013</v>
      </c>
      <c r="Z27" s="1">
        <f>SQRT((SUMIFS(coordinate[longitude], coordinate[City, State], Z$15) - SUMIFS(coordinate[longitude], coordinate[City, State], $J27))^2 + (SUMIFS(coordinate[latitude], coordinate[City, State], Z$15) - SUMIFS(coordinate[latitude], coordinate[City, State], $J27))^2)</f>
        <v>97.986274678851757</v>
      </c>
      <c r="AA27" s="1">
        <f>SQRT((SUMIFS(coordinate[longitude], coordinate[City, State], AA$15) - SUMIFS(coordinate[longitude], coordinate[City, State], $J27))^2 + (SUMIFS(coordinate[latitude], coordinate[City, State], AA$15) - SUMIFS(coordinate[latitude], coordinate[City, State], $J27))^2)</f>
        <v>773.18348826443787</v>
      </c>
      <c r="AB27" s="1">
        <f>SQRT((SUMIFS(coordinate[longitude], coordinate[City, State], AB$15) - SUMIFS(coordinate[longitude], coordinate[City, State], $J27))^2 + (SUMIFS(coordinate[latitude], coordinate[City, State], AB$15) - SUMIFS(coordinate[latitude], coordinate[City, State], $J27))^2)</f>
        <v>2027.4335506362461</v>
      </c>
      <c r="AC27" s="1">
        <f>SQRT((SUMIFS(coordinate[longitude], coordinate[City, State], AC$15) - SUMIFS(coordinate[longitude], coordinate[City, State], $J27))^2 + (SUMIFS(coordinate[latitude], coordinate[City, State], AC$15) - SUMIFS(coordinate[latitude], coordinate[City, State], $J27))^2)</f>
        <v>1392.6733616835822</v>
      </c>
      <c r="AD27" s="1">
        <f>SQRT((SUMIFS(coordinate[longitude], coordinate[City, State], AD$15) - SUMIFS(coordinate[longitude], coordinate[City, State], $J27))^2 + (SUMIFS(coordinate[latitude], coordinate[City, State], AD$15) - SUMIFS(coordinate[latitude], coordinate[City, State], $J27))^2)</f>
        <v>1930.5437558185122</v>
      </c>
      <c r="AE27" s="1">
        <f>SQRT((SUMIFS(coordinate[longitude], coordinate[City, State], AE$15) - SUMIFS(coordinate[longitude], coordinate[City, State], $J27))^2 + (SUMIFS(coordinate[latitude], coordinate[City, State], AE$15) - SUMIFS(coordinate[latitude], coordinate[City, State], $J27))^2)</f>
        <v>2220.116437524071</v>
      </c>
      <c r="AF27" s="1">
        <f>SQRT((SUMIFS(coordinate[longitude], coordinate[City, State], AF$15) - SUMIFS(coordinate[longitude], coordinate[City, State], $J27))^2 + (SUMIFS(coordinate[latitude], coordinate[City, State], AF$15) - SUMIFS(coordinate[latitude], coordinate[City, State], $J27))^2)</f>
        <v>625.32824332072289</v>
      </c>
      <c r="AG27" s="1">
        <f>SQRT((SUMIFS(coordinate[longitude], coordinate[City, State], AG$15) - SUMIFS(coordinate[longitude], coordinate[City, State], $J27))^2 + (SUMIFS(coordinate[latitude], coordinate[City, State], AG$15) - SUMIFS(coordinate[latitude], coordinate[City, State], $J27))^2)</f>
        <v>3911.7240469251992</v>
      </c>
      <c r="AH27" s="1">
        <f>SQRT((SUMIFS(coordinate[longitude], coordinate[City, State], AH$15) - SUMIFS(coordinate[longitude], coordinate[City, State], $J27))^2 + (SUMIFS(coordinate[latitude], coordinate[City, State], AH$15) - SUMIFS(coordinate[latitude], coordinate[City, State], $J27))^2)</f>
        <v>1292.3290756191213</v>
      </c>
      <c r="AI27" s="1">
        <f>SQRT((SUMIFS(coordinate[longitude], coordinate[City, State], AI$15) - SUMIFS(coordinate[longitude], coordinate[City, State], $J27))^2 + (SUMIFS(coordinate[latitude], coordinate[City, State], AI$15) - SUMIFS(coordinate[latitude], coordinate[City, State], $J27))^2)</f>
        <v>1178.4924504591334</v>
      </c>
      <c r="AJ27" s="1">
        <f>SQRT((SUMIFS(coordinate[longitude], coordinate[City, State], AJ$15) - SUMIFS(coordinate[longitude], coordinate[City, State], $J27))^2 + (SUMIFS(coordinate[latitude], coordinate[City, State], AJ$15) - SUMIFS(coordinate[latitude], coordinate[City, State], $J27))^2)</f>
        <v>889.43038974592162</v>
      </c>
      <c r="AK27" s="1">
        <f>SQRT((SUMIFS(coordinate[longitude], coordinate[City, State], AK$15) - SUMIFS(coordinate[longitude], coordinate[City, State], $J27))^2 + (SUMIFS(coordinate[latitude], coordinate[City, State], AK$15) - SUMIFS(coordinate[latitude], coordinate[City, State], $J27))^2)</f>
        <v>2365.0000358122088</v>
      </c>
      <c r="AL27" s="1">
        <f>SQRT((SUMIFS(coordinate[longitude], coordinate[City, State], AL$15) - SUMIFS(coordinate[longitude], coordinate[City, State], $J27))^2 + (SUMIFS(coordinate[latitude], coordinate[City, State], AL$15) - SUMIFS(coordinate[latitude], coordinate[City, State], $J27))^2)</f>
        <v>1403.8506082909792</v>
      </c>
      <c r="AM27" s="1">
        <f>SQRT((SUMIFS(coordinate[longitude], coordinate[City, State], AM$15) - SUMIFS(coordinate[longitude], coordinate[City, State], $J27))^2 + (SUMIFS(coordinate[latitude], coordinate[City, State], AM$15) - SUMIFS(coordinate[latitude], coordinate[City, State], $J27))^2)</f>
        <v>561.99835558110976</v>
      </c>
      <c r="AN27" s="1">
        <f>SQRT((SUMIFS(coordinate[longitude], coordinate[City, State], AN$15) - SUMIFS(coordinate[longitude], coordinate[City, State], $J27))^2 + (SUMIFS(coordinate[latitude], coordinate[City, State], AN$15) - SUMIFS(coordinate[latitude], coordinate[City, State], $J27))^2)</f>
        <v>968.83367493390335</v>
      </c>
      <c r="AO27" s="1">
        <f>SQRT((SUMIFS(coordinate[longitude], coordinate[City, State], AO$15) - SUMIFS(coordinate[longitude], coordinate[City, State], $J27))^2 + (SUMIFS(coordinate[latitude], coordinate[City, State], AO$15) - SUMIFS(coordinate[latitude], coordinate[City, State], $J27))^2)</f>
        <v>1073.5964316260233</v>
      </c>
      <c r="AP27" s="1">
        <f>SQRT((SUMIFS(coordinate[longitude], coordinate[City, State], AP$15) - SUMIFS(coordinate[longitude], coordinate[City, State], $J27))^2 + (SUMIFS(coordinate[latitude], coordinate[City, State], AP$15) - SUMIFS(coordinate[latitude], coordinate[City, State], $J27))^2)</f>
        <v>1416.4738526482824</v>
      </c>
      <c r="AQ27" s="1">
        <f>SQRT((SUMIFS(coordinate[longitude], coordinate[City, State], AQ$15) - SUMIFS(coordinate[longitude], coordinate[City, State], $J27))^2 + (SUMIFS(coordinate[latitude], coordinate[City, State], AQ$15) - SUMIFS(coordinate[latitude], coordinate[City, State], $J27))^2)</f>
        <v>2237.376033060013</v>
      </c>
      <c r="AR27" s="1">
        <f>SQRT((SUMIFS(coordinate[longitude], coordinate[City, State], AR$15) - SUMIFS(coordinate[longitude], coordinate[City, State], $J27))^2 + (SUMIFS(coordinate[latitude], coordinate[City, State], AR$15) - SUMIFS(coordinate[latitude], coordinate[City, State], $J27))^2)</f>
        <v>1291.6559955540661</v>
      </c>
      <c r="AS27" s="1">
        <f>SQRT((SUMIFS(coordinate[longitude], coordinate[City, State], AS$15) - SUMIFS(coordinate[longitude], coordinate[City, State], $J27))^2 + (SUMIFS(coordinate[latitude], coordinate[City, State], AS$15) - SUMIFS(coordinate[latitude], coordinate[City, State], $J27))^2)</f>
        <v>636.5892143510132</v>
      </c>
      <c r="AT27" s="1">
        <f>SQRT((SUMIFS(coordinate[longitude], coordinate[City, State], AT$15) - SUMIFS(coordinate[longitude], coordinate[City, State], $J27))^2 + (SUMIFS(coordinate[latitude], coordinate[City, State], AT$15) - SUMIFS(coordinate[latitude], coordinate[City, State], $J27))^2)</f>
        <v>1314.7411320407195</v>
      </c>
      <c r="AU27" s="1">
        <f>SQRT((SUMIFS(coordinate[longitude], coordinate[City, State], AU$15) - SUMIFS(coordinate[longitude], coordinate[City, State], $J27))^2 + (SUMIFS(coordinate[latitude], coordinate[City, State], AU$15) - SUMIFS(coordinate[latitude], coordinate[City, State], $J27))^2)</f>
        <v>731.64549399078066</v>
      </c>
      <c r="AV27" s="1">
        <f>SQRT((SUMIFS(coordinate[longitude], coordinate[City, State], AV$15) - SUMIFS(coordinate[longitude], coordinate[City, State], $J27))^2 + (SUMIFS(coordinate[latitude], coordinate[City, State], AV$15) - SUMIFS(coordinate[latitude], coordinate[City, State], $J27))^2)</f>
        <v>380.50408016712692</v>
      </c>
      <c r="AW27" s="1">
        <f>SQRT((SUMIFS(coordinate[longitude], coordinate[City, State], AW$15) - SUMIFS(coordinate[longitude], coordinate[City, State], $J27))^2 + (SUMIFS(coordinate[latitude], coordinate[City, State], AW$15) - SUMIFS(coordinate[latitude], coordinate[City, State], $J27))^2)</f>
        <v>2306.8828081083316</v>
      </c>
      <c r="AX27" s="1">
        <f>SQRT((SUMIFS(coordinate[longitude], coordinate[City, State], AX$15) - SUMIFS(coordinate[longitude], coordinate[City, State], $J27))^2 + (SUMIFS(coordinate[latitude], coordinate[City, State], AX$15) - SUMIFS(coordinate[latitude], coordinate[City, State], $J27))^2)</f>
        <v>1845.5694829274371</v>
      </c>
      <c r="AY27" s="1">
        <f>SQRT((SUMIFS(coordinate[longitude], coordinate[City, State], AY$15) - SUMIFS(coordinate[longitude], coordinate[City, State], $J27))^2 + (SUMIFS(coordinate[latitude], coordinate[City, State], AY$15) - SUMIFS(coordinate[latitude], coordinate[City, State], $J27))^2)</f>
        <v>1905.5718086600139</v>
      </c>
      <c r="AZ27" s="1">
        <f>SQRT((SUMIFS(coordinate[longitude], coordinate[City, State], AZ$15) - SUMIFS(coordinate[longitude], coordinate[City, State], $J27))^2 + (SUMIFS(coordinate[latitude], coordinate[City, State], AZ$15) - SUMIFS(coordinate[latitude], coordinate[City, State], $J27))^2)</f>
        <v>1165.4307232577053</v>
      </c>
      <c r="BA27" s="1">
        <f>SQRT((SUMIFS(coordinate[longitude], coordinate[City, State], BA$15) - SUMIFS(coordinate[longitude], coordinate[City, State], $J27))^2 + (SUMIFS(coordinate[latitude], coordinate[City, State], BA$15) - SUMIFS(coordinate[latitude], coordinate[City, State], $J27))^2)</f>
        <v>850.61254848777037</v>
      </c>
      <c r="BB27" s="1">
        <f>SQRT((SUMIFS(coordinate[longitude], coordinate[City, State], BB$15) - SUMIFS(coordinate[longitude], coordinate[City, State], $J27))^2 + (SUMIFS(coordinate[latitude], coordinate[City, State], BB$15) - SUMIFS(coordinate[latitude], coordinate[City, State], $J27))^2)</f>
        <v>1286.2901190434229</v>
      </c>
      <c r="BC27" s="1">
        <f>SQRT((SUMIFS(coordinate[longitude], coordinate[City, State], BC$15) - SUMIFS(coordinate[longitude], coordinate[City, State], $J27))^2 + (SUMIFS(coordinate[latitude], coordinate[City, State], BC$15) - SUMIFS(coordinate[latitude], coordinate[City, State], $J27))^2)</f>
        <v>490.67208907322811</v>
      </c>
      <c r="BD27" s="1">
        <f>SQRT((SUMIFS(coordinate[longitude], coordinate[City, State], BD$15) - SUMIFS(coordinate[longitude], coordinate[City, State], $J27))^2 + (SUMIFS(coordinate[latitude], coordinate[City, State], BD$15) - SUMIFS(coordinate[latitude], coordinate[City, State], $J27))^2)</f>
        <v>386.95694770722156</v>
      </c>
      <c r="BE27" s="1">
        <f>SQRT((SUMIFS(coordinate[longitude], coordinate[City, State], BE$15) - SUMIFS(coordinate[longitude], coordinate[City, State], $J27))^2 + (SUMIFS(coordinate[latitude], coordinate[City, State], BE$15) - SUMIFS(coordinate[latitude], coordinate[City, State], $J27))^2)</f>
        <v>1051.1377308332965</v>
      </c>
      <c r="BF27" s="1">
        <f>SQRT((SUMIFS(coordinate[longitude], coordinate[City, State], BF$15) - SUMIFS(coordinate[longitude], coordinate[City, State], $J27))^2 + (SUMIFS(coordinate[latitude], coordinate[City, State], BF$15) - SUMIFS(coordinate[latitude], coordinate[City, State], $J27))^2)</f>
        <v>1599.3926553724568</v>
      </c>
      <c r="BG27" s="1">
        <f>SQRT((SUMIFS(coordinate[longitude], coordinate[City, State], BG$15) - SUMIFS(coordinate[longitude], coordinate[City, State], $J27))^2 + (SUMIFS(coordinate[latitude], coordinate[City, State], BG$15) - SUMIFS(coordinate[latitude], coordinate[City, State], $J27))^2)</f>
        <v>646.1927749469944</v>
      </c>
      <c r="BH27" s="1">
        <f>SQRT((SUMIFS(coordinate[longitude], coordinate[City, State], BH$15) - SUMIFS(coordinate[longitude], coordinate[City, State], $J27))^2 + (SUMIFS(coordinate[latitude], coordinate[City, State], BH$15) - SUMIFS(coordinate[latitude], coordinate[City, State], $J27))^2)</f>
        <v>2077.0227838204378</v>
      </c>
    </row>
    <row r="28" spans="1:60" x14ac:dyDescent="0.25">
      <c r="A28" t="s">
        <v>69</v>
      </c>
      <c r="B28">
        <v>-5599.1672314493899</v>
      </c>
      <c r="C28">
        <v>2349.2526176254601</v>
      </c>
      <c r="D28" t="str">
        <f t="shared" si="1"/>
        <v>[-5599.17, 2349.25]</v>
      </c>
      <c r="G28" t="str" cm="1">
        <f t="array" ref="G28">"[" &amp; _xlfn.TEXTJOIN(", ", TRUE, ROUND(K28:BH28, 0)) &amp; "]"</f>
        <v>[781, 465, 232, 1056, 1183, 740, 1706, 2521, 895, 2699, 303, 1715, 0, 434, 914, 1702, 1016, 522, 393, 520, 788, 2312, 5378, 534, 644, 833, 4053, 650, 1179, 782, 852, 380, 919, 424, 1145, 3029, 2145, 1514, 856, 206, 348, 2811, 1125, 2998, 2183, 1726, 717, 332, 1071, 611]</v>
      </c>
      <c r="H28" s="12">
        <v>0</v>
      </c>
      <c r="J28" t="s">
        <v>69</v>
      </c>
      <c r="K28" s="1">
        <f>SQRT((SUMIFS(coordinate[longitude], coordinate[City, State], K$15) - SUMIFS(coordinate[longitude], coordinate[City, State], $J28))^2 + (SUMIFS(coordinate[latitude], coordinate[City, State], K$15) - SUMIFS(coordinate[latitude], coordinate[City, State], $J28))^2)</f>
        <v>780.53099809665366</v>
      </c>
      <c r="L28" s="1">
        <f>SQRT((SUMIFS(coordinate[longitude], coordinate[City, State], L$15) - SUMIFS(coordinate[longitude], coordinate[City, State], $J28))^2 + (SUMIFS(coordinate[latitude], coordinate[City, State], L$15) - SUMIFS(coordinate[latitude], coordinate[City, State], $J28))^2)</f>
        <v>464.97796524291965</v>
      </c>
      <c r="M28" s="1">
        <f>SQRT((SUMIFS(coordinate[longitude], coordinate[City, State], M$15) - SUMIFS(coordinate[longitude], coordinate[City, State], $J28))^2 + (SUMIFS(coordinate[latitude], coordinate[City, State], M$15) - SUMIFS(coordinate[latitude], coordinate[City, State], $J28))^2)</f>
        <v>232.40833115597843</v>
      </c>
      <c r="N28" s="1">
        <f>SQRT((SUMIFS(coordinate[longitude], coordinate[City, State], N$15) - SUMIFS(coordinate[longitude], coordinate[City, State], $J28))^2 + (SUMIFS(coordinate[latitude], coordinate[City, State], N$15) - SUMIFS(coordinate[latitude], coordinate[City, State], $J28))^2)</f>
        <v>1056.016862734914</v>
      </c>
      <c r="O28" s="1">
        <f>SQRT((SUMIFS(coordinate[longitude], coordinate[City, State], O$15) - SUMIFS(coordinate[longitude], coordinate[City, State], $J28))^2 + (SUMIFS(coordinate[latitude], coordinate[City, State], O$15) - SUMIFS(coordinate[latitude], coordinate[City, State], $J28))^2)</f>
        <v>1183.391112840063</v>
      </c>
      <c r="P28" s="1">
        <f>SQRT((SUMIFS(coordinate[longitude], coordinate[City, State], P$15) - SUMIFS(coordinate[longitude], coordinate[City, State], $J28))^2 + (SUMIFS(coordinate[latitude], coordinate[City, State], P$15) - SUMIFS(coordinate[latitude], coordinate[City, State], $J28))^2)</f>
        <v>739.87482034199172</v>
      </c>
      <c r="Q28" s="1">
        <f>SQRT((SUMIFS(coordinate[longitude], coordinate[City, State], Q$15) - SUMIFS(coordinate[longitude], coordinate[City, State], $J28))^2 + (SUMIFS(coordinate[latitude], coordinate[City, State], Q$15) - SUMIFS(coordinate[latitude], coordinate[City, State], $J28))^2)</f>
        <v>1705.5027712684621</v>
      </c>
      <c r="R28" s="1">
        <f>SQRT((SUMIFS(coordinate[longitude], coordinate[City, State], R$15) - SUMIFS(coordinate[longitude], coordinate[City, State], $J28))^2 + (SUMIFS(coordinate[latitude], coordinate[City, State], R$15) - SUMIFS(coordinate[latitude], coordinate[City, State], $J28))^2)</f>
        <v>2521.4243893797338</v>
      </c>
      <c r="S28" s="1">
        <f>SQRT((SUMIFS(coordinate[longitude], coordinate[City, State], S$15) - SUMIFS(coordinate[longitude], coordinate[City, State], $J28))^2 + (SUMIFS(coordinate[latitude], coordinate[City, State], S$15) - SUMIFS(coordinate[latitude], coordinate[City, State], $J28))^2)</f>
        <v>895.49841533824076</v>
      </c>
      <c r="T28" s="1">
        <f>SQRT((SUMIFS(coordinate[longitude], coordinate[City, State], T$15) - SUMIFS(coordinate[longitude], coordinate[City, State], $J28))^2 + (SUMIFS(coordinate[latitude], coordinate[City, State], T$15) - SUMIFS(coordinate[latitude], coordinate[City, State], $J28))^2)</f>
        <v>2698.9679877404305</v>
      </c>
      <c r="U28" s="1">
        <f>SQRT((SUMIFS(coordinate[longitude], coordinate[City, State], U$15) - SUMIFS(coordinate[longitude], coordinate[City, State], $J28))^2 + (SUMIFS(coordinate[latitude], coordinate[City, State], U$15) - SUMIFS(coordinate[latitude], coordinate[City, State], $J28))^2)</f>
        <v>303.36128891278435</v>
      </c>
      <c r="V28" s="1">
        <f>SQRT((SUMIFS(coordinate[longitude], coordinate[City, State], V$15) - SUMIFS(coordinate[longitude], coordinate[City, State], $J28))^2 + (SUMIFS(coordinate[latitude], coordinate[City, State], V$15) - SUMIFS(coordinate[latitude], coordinate[City, State], $J28))^2)</f>
        <v>1714.8134600088288</v>
      </c>
      <c r="W28" s="1">
        <f>SQRT((SUMIFS(coordinate[longitude], coordinate[City, State], W$15) - SUMIFS(coordinate[longitude], coordinate[City, State], $J28))^2 + (SUMIFS(coordinate[latitude], coordinate[City, State], W$15) - SUMIFS(coordinate[latitude], coordinate[City, State], $J28))^2)</f>
        <v>0</v>
      </c>
      <c r="X28" s="1">
        <f>SQRT((SUMIFS(coordinate[longitude], coordinate[City, State], X$15) - SUMIFS(coordinate[longitude], coordinate[City, State], $J28))^2 + (SUMIFS(coordinate[latitude], coordinate[City, State], X$15) - SUMIFS(coordinate[latitude], coordinate[City, State], $J28))^2)</f>
        <v>433.77625540827211</v>
      </c>
      <c r="Y28" s="1">
        <f>SQRT((SUMIFS(coordinate[longitude], coordinate[City, State], Y$15) - SUMIFS(coordinate[longitude], coordinate[City, State], $J28))^2 + (SUMIFS(coordinate[latitude], coordinate[City, State], Y$15) - SUMIFS(coordinate[latitude], coordinate[City, State], $J28))^2)</f>
        <v>914.02858423234238</v>
      </c>
      <c r="Z28" s="1">
        <f>SQRT((SUMIFS(coordinate[longitude], coordinate[City, State], Z$15) - SUMIFS(coordinate[longitude], coordinate[City, State], $J28))^2 + (SUMIFS(coordinate[latitude], coordinate[City, State], Z$15) - SUMIFS(coordinate[latitude], coordinate[City, State], $J28))^2)</f>
        <v>1701.635087686037</v>
      </c>
      <c r="AA28" s="1">
        <f>SQRT((SUMIFS(coordinate[longitude], coordinate[City, State], AA$15) - SUMIFS(coordinate[longitude], coordinate[City, State], $J28))^2 + (SUMIFS(coordinate[latitude], coordinate[City, State], AA$15) - SUMIFS(coordinate[latitude], coordinate[City, State], $J28))^2)</f>
        <v>1015.5567435281774</v>
      </c>
      <c r="AB28" s="1">
        <f>SQRT((SUMIFS(coordinate[longitude], coordinate[City, State], AB$15) - SUMIFS(coordinate[longitude], coordinate[City, State], $J28))^2 + (SUMIFS(coordinate[latitude], coordinate[City, State], AB$15) - SUMIFS(coordinate[latitude], coordinate[City, State], $J28))^2)</f>
        <v>521.59764099633708</v>
      </c>
      <c r="AC28" s="1">
        <f>SQRT((SUMIFS(coordinate[longitude], coordinate[City, State], AC$15) - SUMIFS(coordinate[longitude], coordinate[City, State], $J28))^2 + (SUMIFS(coordinate[latitude], coordinate[City, State], AC$15) - SUMIFS(coordinate[latitude], coordinate[City, State], $J28))^2)</f>
        <v>392.51893818032204</v>
      </c>
      <c r="AD28" s="1">
        <f>SQRT((SUMIFS(coordinate[longitude], coordinate[City, State], AD$15) - SUMIFS(coordinate[longitude], coordinate[City, State], $J28))^2 + (SUMIFS(coordinate[latitude], coordinate[City, State], AD$15) - SUMIFS(coordinate[latitude], coordinate[City, State], $J28))^2)</f>
        <v>519.87660393730005</v>
      </c>
      <c r="AE28" s="1">
        <f>SQRT((SUMIFS(coordinate[longitude], coordinate[City, State], AE$15) - SUMIFS(coordinate[longitude], coordinate[City, State], $J28))^2 + (SUMIFS(coordinate[latitude], coordinate[City, State], AE$15) - SUMIFS(coordinate[latitude], coordinate[City, State], $J28))^2)</f>
        <v>788.36444172292045</v>
      </c>
      <c r="AF28" s="1">
        <f>SQRT((SUMIFS(coordinate[longitude], coordinate[City, State], AF$15) - SUMIFS(coordinate[longitude], coordinate[City, State], $J28))^2 + (SUMIFS(coordinate[latitude], coordinate[City, State], AF$15) - SUMIFS(coordinate[latitude], coordinate[City, State], $J28))^2)</f>
        <v>2311.5162361874268</v>
      </c>
      <c r="AG28" s="1">
        <f>SQRT((SUMIFS(coordinate[longitude], coordinate[City, State], AG$15) - SUMIFS(coordinate[longitude], coordinate[City, State], $J28))^2 + (SUMIFS(coordinate[latitude], coordinate[City, State], AG$15) - SUMIFS(coordinate[latitude], coordinate[City, State], $J28))^2)</f>
        <v>5377.9107022906728</v>
      </c>
      <c r="AH28" s="1">
        <f>SQRT((SUMIFS(coordinate[longitude], coordinate[City, State], AH$15) - SUMIFS(coordinate[longitude], coordinate[City, State], $J28))^2 + (SUMIFS(coordinate[latitude], coordinate[City, State], AH$15) - SUMIFS(coordinate[latitude], coordinate[City, State], $J28))^2)</f>
        <v>533.75923821477079</v>
      </c>
      <c r="AI28" s="1">
        <f>SQRT((SUMIFS(coordinate[longitude], coordinate[City, State], AI$15) - SUMIFS(coordinate[longitude], coordinate[City, State], $J28))^2 + (SUMIFS(coordinate[latitude], coordinate[City, State], AI$15) - SUMIFS(coordinate[latitude], coordinate[City, State], $J28))^2)</f>
        <v>644.28876874847231</v>
      </c>
      <c r="AJ28" s="1">
        <f>SQRT((SUMIFS(coordinate[longitude], coordinate[City, State], AJ$15) - SUMIFS(coordinate[longitude], coordinate[City, State], $J28))^2 + (SUMIFS(coordinate[latitude], coordinate[City, State], AJ$15) - SUMIFS(coordinate[latitude], coordinate[City, State], $J28))^2)</f>
        <v>832.96805432401936</v>
      </c>
      <c r="AK28" s="1">
        <f>SQRT((SUMIFS(coordinate[longitude], coordinate[City, State], AK$15) - SUMIFS(coordinate[longitude], coordinate[City, State], $J28))^2 + (SUMIFS(coordinate[latitude], coordinate[City, State], AK$15) - SUMIFS(coordinate[latitude], coordinate[City, State], $J28))^2)</f>
        <v>4052.8683737578194</v>
      </c>
      <c r="AL28" s="1">
        <f>SQRT((SUMIFS(coordinate[longitude], coordinate[City, State], AL$15) - SUMIFS(coordinate[longitude], coordinate[City, State], $J28))^2 + (SUMIFS(coordinate[latitude], coordinate[City, State], AL$15) - SUMIFS(coordinate[latitude], coordinate[City, State], $J28))^2)</f>
        <v>650.40296588295712</v>
      </c>
      <c r="AM28" s="1">
        <f>SQRT((SUMIFS(coordinate[longitude], coordinate[City, State], AM$15) - SUMIFS(coordinate[longitude], coordinate[City, State], $J28))^2 + (SUMIFS(coordinate[latitude], coordinate[City, State], AM$15) - SUMIFS(coordinate[latitude], coordinate[City, State], $J28))^2)</f>
        <v>1178.6730058853841</v>
      </c>
      <c r="AN28" s="1">
        <f>SQRT((SUMIFS(coordinate[longitude], coordinate[City, State], AN$15) - SUMIFS(coordinate[longitude], coordinate[City, State], $J28))^2 + (SUMIFS(coordinate[latitude], coordinate[City, State], AN$15) - SUMIFS(coordinate[latitude], coordinate[City, State], $J28))^2)</f>
        <v>782.16806210027744</v>
      </c>
      <c r="AO28" s="1">
        <f>SQRT((SUMIFS(coordinate[longitude], coordinate[City, State], AO$15) - SUMIFS(coordinate[longitude], coordinate[City, State], $J28))^2 + (SUMIFS(coordinate[latitude], coordinate[City, State], AO$15) - SUMIFS(coordinate[latitude], coordinate[City, State], $J28))^2)</f>
        <v>852.04731861510675</v>
      </c>
      <c r="AP28" s="1">
        <f>SQRT((SUMIFS(coordinate[longitude], coordinate[City, State], AP$15) - SUMIFS(coordinate[longitude], coordinate[City, State], $J28))^2 + (SUMIFS(coordinate[latitude], coordinate[City, State], AP$15) - SUMIFS(coordinate[latitude], coordinate[City, State], $J28))^2)</f>
        <v>379.61973001608089</v>
      </c>
      <c r="AQ28" s="1">
        <f>SQRT((SUMIFS(coordinate[longitude], coordinate[City, State], AQ$15) - SUMIFS(coordinate[longitude], coordinate[City, State], $J28))^2 + (SUMIFS(coordinate[latitude], coordinate[City, State], AQ$15) - SUMIFS(coordinate[latitude], coordinate[City, State], $J28))^2)</f>
        <v>919.31554909157114</v>
      </c>
      <c r="AR28" s="1">
        <f>SQRT((SUMIFS(coordinate[longitude], coordinate[City, State], AR$15) - SUMIFS(coordinate[longitude], coordinate[City, State], $J28))^2 + (SUMIFS(coordinate[latitude], coordinate[City, State], AR$15) - SUMIFS(coordinate[latitude], coordinate[City, State], $J28))^2)</f>
        <v>424.46466508755515</v>
      </c>
      <c r="AS28" s="1">
        <f>SQRT((SUMIFS(coordinate[longitude], coordinate[City, State], AS$15) - SUMIFS(coordinate[longitude], coordinate[City, State], $J28))^2 + (SUMIFS(coordinate[latitude], coordinate[City, State], AS$15) - SUMIFS(coordinate[latitude], coordinate[City, State], $J28))^2)</f>
        <v>1144.6694167924675</v>
      </c>
      <c r="AT28" s="1">
        <f>SQRT((SUMIFS(coordinate[longitude], coordinate[City, State], AT$15) - SUMIFS(coordinate[longitude], coordinate[City, State], $J28))^2 + (SUMIFS(coordinate[latitude], coordinate[City, State], AT$15) - SUMIFS(coordinate[latitude], coordinate[City, State], $J28))^2)</f>
        <v>3029.3570176790035</v>
      </c>
      <c r="AU28" s="1">
        <f>SQRT((SUMIFS(coordinate[longitude], coordinate[City, State], AU$15) - SUMIFS(coordinate[longitude], coordinate[City, State], $J28))^2 + (SUMIFS(coordinate[latitude], coordinate[City, State], AU$15) - SUMIFS(coordinate[latitude], coordinate[City, State], $J28))^2)</f>
        <v>2144.9881371674287</v>
      </c>
      <c r="AV28" s="1">
        <f>SQRT((SUMIFS(coordinate[longitude], coordinate[City, State], AV$15) - SUMIFS(coordinate[longitude], coordinate[City, State], $J28))^2 + (SUMIFS(coordinate[latitude], coordinate[City, State], AV$15) - SUMIFS(coordinate[latitude], coordinate[City, State], $J28))^2)</f>
        <v>1513.8699599622314</v>
      </c>
      <c r="AW28" s="1">
        <f>SQRT((SUMIFS(coordinate[longitude], coordinate[City, State], AW$15) - SUMIFS(coordinate[longitude], coordinate[City, State], $J28))^2 + (SUMIFS(coordinate[latitude], coordinate[City, State], AW$15) - SUMIFS(coordinate[latitude], coordinate[City, State], $J28))^2)</f>
        <v>856.38262886321615</v>
      </c>
      <c r="AX28" s="1">
        <f>SQRT((SUMIFS(coordinate[longitude], coordinate[City, State], AX$15) - SUMIFS(coordinate[longitude], coordinate[City, State], $J28))^2 + (SUMIFS(coordinate[latitude], coordinate[City, State], AX$15) - SUMIFS(coordinate[latitude], coordinate[City, State], $J28))^2)</f>
        <v>205.92421031337938</v>
      </c>
      <c r="AY28" s="1">
        <f>SQRT((SUMIFS(coordinate[longitude], coordinate[City, State], AY$15) - SUMIFS(coordinate[longitude], coordinate[City, State], $J28))^2 + (SUMIFS(coordinate[latitude], coordinate[City, State], AY$15) - SUMIFS(coordinate[latitude], coordinate[City, State], $J28))^2)</f>
        <v>347.62897151182909</v>
      </c>
      <c r="AZ28" s="1">
        <f>SQRT((SUMIFS(coordinate[longitude], coordinate[City, State], AZ$15) - SUMIFS(coordinate[longitude], coordinate[City, State], $J28))^2 + (SUMIFS(coordinate[latitude], coordinate[City, State], AZ$15) - SUMIFS(coordinate[latitude], coordinate[City, State], $J28))^2)</f>
        <v>2811.4854744973359</v>
      </c>
      <c r="BA28" s="1">
        <f>SQRT((SUMIFS(coordinate[longitude], coordinate[City, State], BA$15) - SUMIFS(coordinate[longitude], coordinate[City, State], $J28))^2 + (SUMIFS(coordinate[latitude], coordinate[City, State], BA$15) - SUMIFS(coordinate[latitude], coordinate[City, State], $J28))^2)</f>
        <v>1125.4790569819404</v>
      </c>
      <c r="BB28" s="1">
        <f>SQRT((SUMIFS(coordinate[longitude], coordinate[City, State], BB$15) - SUMIFS(coordinate[longitude], coordinate[City, State], $J28))^2 + (SUMIFS(coordinate[latitude], coordinate[City, State], BB$15) - SUMIFS(coordinate[latitude], coordinate[City, State], $J28))^2)</f>
        <v>2998.3048920211595</v>
      </c>
      <c r="BC28" s="1">
        <f>SQRT((SUMIFS(coordinate[longitude], coordinate[City, State], BC$15) - SUMIFS(coordinate[longitude], coordinate[City, State], $J28))^2 + (SUMIFS(coordinate[latitude], coordinate[City, State], BC$15) - SUMIFS(coordinate[latitude], coordinate[City, State], $J28))^2)</f>
        <v>2182.6125354874926</v>
      </c>
      <c r="BD28" s="1">
        <f>SQRT((SUMIFS(coordinate[longitude], coordinate[City, State], BD$15) - SUMIFS(coordinate[longitude], coordinate[City, State], $J28))^2 + (SUMIFS(coordinate[latitude], coordinate[City, State], BD$15) - SUMIFS(coordinate[latitude], coordinate[City, State], $J28))^2)</f>
        <v>1726.3733701513797</v>
      </c>
      <c r="BE28" s="1">
        <f>SQRT((SUMIFS(coordinate[longitude], coordinate[City, State], BE$15) - SUMIFS(coordinate[longitude], coordinate[City, State], $J28))^2 + (SUMIFS(coordinate[latitude], coordinate[City, State], BE$15) - SUMIFS(coordinate[latitude], coordinate[City, State], $J28))^2)</f>
        <v>716.96744203267474</v>
      </c>
      <c r="BF28" s="1">
        <f>SQRT((SUMIFS(coordinate[longitude], coordinate[City, State], BF$15) - SUMIFS(coordinate[longitude], coordinate[City, State], $J28))^2 + (SUMIFS(coordinate[latitude], coordinate[City, State], BF$15) - SUMIFS(coordinate[latitude], coordinate[City, State], $J28))^2)</f>
        <v>331.89574562900339</v>
      </c>
      <c r="BG28" s="1">
        <f>SQRT((SUMIFS(coordinate[longitude], coordinate[City, State], BG$15) - SUMIFS(coordinate[longitude], coordinate[City, State], $J28))^2 + (SUMIFS(coordinate[latitude], coordinate[City, State], BG$15) - SUMIFS(coordinate[latitude], coordinate[City, State], $J28))^2)</f>
        <v>1070.8058780247479</v>
      </c>
      <c r="BH28" s="1">
        <f>SQRT((SUMIFS(coordinate[longitude], coordinate[City, State], BH$15) - SUMIFS(coordinate[longitude], coordinate[City, State], $J28))^2 + (SUMIFS(coordinate[latitude], coordinate[City, State], BH$15) - SUMIFS(coordinate[latitude], coordinate[City, State], $J28))^2)</f>
        <v>610.76100549868761</v>
      </c>
    </row>
    <row r="29" spans="1:60" x14ac:dyDescent="0.25">
      <c r="A29" t="s">
        <v>64</v>
      </c>
      <c r="B29">
        <v>-5734.9849185105004</v>
      </c>
      <c r="C29">
        <v>2761.2179021305901</v>
      </c>
      <c r="D29" t="str">
        <f t="shared" si="1"/>
        <v>[-5734.98, 2761.22]</v>
      </c>
      <c r="G29" t="str" cm="1">
        <f t="array" ref="G29">"[" &amp; _xlfn.TEXTJOIN(", ", TRUE, ROUND(K29:BH29, 0)) &amp; "]"</f>
        <v>[664, 454, 439, 963, 1220, 865, 1372, 2310, 842, 2540, 146, 1509, 434, 0, 823, 1519, 742, 519, 177, 424, 724, 2057, 5328, 218, 726, 642, 3772, 219, 947, 739, 491, 572, 780, 370, 1051, 2799, 2059, 1236, 810, 418, 418, 2660, 778, 2787, 1997, 1614, 460, 663, 879, 570]</v>
      </c>
      <c r="H29" s="12">
        <v>0</v>
      </c>
      <c r="J29" t="s">
        <v>64</v>
      </c>
      <c r="K29" s="1">
        <f>SQRT((SUMIFS(coordinate[longitude], coordinate[City, State], K$15) - SUMIFS(coordinate[longitude], coordinate[City, State], $J29))^2 + (SUMIFS(coordinate[latitude], coordinate[City, State], K$15) - SUMIFS(coordinate[latitude], coordinate[City, State], $J29))^2)</f>
        <v>663.72347771415673</v>
      </c>
      <c r="L29" s="1">
        <f>SQRT((SUMIFS(coordinate[longitude], coordinate[City, State], L$15) - SUMIFS(coordinate[longitude], coordinate[City, State], $J29))^2 + (SUMIFS(coordinate[latitude], coordinate[City, State], L$15) - SUMIFS(coordinate[latitude], coordinate[City, State], $J29))^2)</f>
        <v>454.25912254588536</v>
      </c>
      <c r="M29" s="1">
        <f>SQRT((SUMIFS(coordinate[longitude], coordinate[City, State], M$15) - SUMIFS(coordinate[longitude], coordinate[City, State], $J29))^2 + (SUMIFS(coordinate[latitude], coordinate[City, State], M$15) - SUMIFS(coordinate[latitude], coordinate[City, State], $J29))^2)</f>
        <v>439.16883469784005</v>
      </c>
      <c r="N29" s="1">
        <f>SQRT((SUMIFS(coordinate[longitude], coordinate[City, State], N$15) - SUMIFS(coordinate[longitude], coordinate[City, State], $J29))^2 + (SUMIFS(coordinate[latitude], coordinate[City, State], N$15) - SUMIFS(coordinate[latitude], coordinate[City, State], $J29))^2)</f>
        <v>962.8780136595575</v>
      </c>
      <c r="O29" s="1">
        <f>SQRT((SUMIFS(coordinate[longitude], coordinate[City, State], O$15) - SUMIFS(coordinate[longitude], coordinate[City, State], $J29))^2 + (SUMIFS(coordinate[latitude], coordinate[City, State], O$15) - SUMIFS(coordinate[latitude], coordinate[City, State], $J29))^2)</f>
        <v>1219.5877119171555</v>
      </c>
      <c r="P29" s="1">
        <f>SQRT((SUMIFS(coordinate[longitude], coordinate[City, State], P$15) - SUMIFS(coordinate[longitude], coordinate[City, State], $J29))^2 + (SUMIFS(coordinate[latitude], coordinate[City, State], P$15) - SUMIFS(coordinate[latitude], coordinate[City, State], $J29))^2)</f>
        <v>864.61224903393872</v>
      </c>
      <c r="Q29" s="1">
        <f>SQRT((SUMIFS(coordinate[longitude], coordinate[City, State], Q$15) - SUMIFS(coordinate[longitude], coordinate[City, State], $J29))^2 + (SUMIFS(coordinate[latitude], coordinate[City, State], Q$15) - SUMIFS(coordinate[latitude], coordinate[City, State], $J29))^2)</f>
        <v>1372.226539964508</v>
      </c>
      <c r="R29" s="1">
        <f>SQRT((SUMIFS(coordinate[longitude], coordinate[City, State], R$15) - SUMIFS(coordinate[longitude], coordinate[City, State], $J29))^2 + (SUMIFS(coordinate[latitude], coordinate[City, State], R$15) - SUMIFS(coordinate[latitude], coordinate[City, State], $J29))^2)</f>
        <v>2310.3505950352637</v>
      </c>
      <c r="S29" s="1">
        <f>SQRT((SUMIFS(coordinate[longitude], coordinate[City, State], S$15) - SUMIFS(coordinate[longitude], coordinate[City, State], $J29))^2 + (SUMIFS(coordinate[latitude], coordinate[City, State], S$15) - SUMIFS(coordinate[latitude], coordinate[City, State], $J29))^2)</f>
        <v>842.06775096440242</v>
      </c>
      <c r="T29" s="1">
        <f>SQRT((SUMIFS(coordinate[longitude], coordinate[City, State], T$15) - SUMIFS(coordinate[longitude], coordinate[City, State], $J29))^2 + (SUMIFS(coordinate[latitude], coordinate[City, State], T$15) - SUMIFS(coordinate[latitude], coordinate[City, State], $J29))^2)</f>
        <v>2540.092351493146</v>
      </c>
      <c r="U29" s="1">
        <f>SQRT((SUMIFS(coordinate[longitude], coordinate[City, State], U$15) - SUMIFS(coordinate[longitude], coordinate[City, State], $J29))^2 + (SUMIFS(coordinate[latitude], coordinate[City, State], U$15) - SUMIFS(coordinate[latitude], coordinate[City, State], $J29))^2)</f>
        <v>146.09461606047697</v>
      </c>
      <c r="V29" s="1">
        <f>SQRT((SUMIFS(coordinate[longitude], coordinate[City, State], V$15) - SUMIFS(coordinate[longitude], coordinate[City, State], $J29))^2 + (SUMIFS(coordinate[latitude], coordinate[City, State], V$15) - SUMIFS(coordinate[latitude], coordinate[City, State], $J29))^2)</f>
        <v>1508.5991112034339</v>
      </c>
      <c r="W29" s="1">
        <f>SQRT((SUMIFS(coordinate[longitude], coordinate[City, State], W$15) - SUMIFS(coordinate[longitude], coordinate[City, State], $J29))^2 + (SUMIFS(coordinate[latitude], coordinate[City, State], W$15) - SUMIFS(coordinate[latitude], coordinate[City, State], $J29))^2)</f>
        <v>433.77625540827211</v>
      </c>
      <c r="X29" s="1">
        <f>SQRT((SUMIFS(coordinate[longitude], coordinate[City, State], X$15) - SUMIFS(coordinate[longitude], coordinate[City, State], $J29))^2 + (SUMIFS(coordinate[latitude], coordinate[City, State], X$15) - SUMIFS(coordinate[latitude], coordinate[City, State], $J29))^2)</f>
        <v>0</v>
      </c>
      <c r="Y29" s="1">
        <f>SQRT((SUMIFS(coordinate[longitude], coordinate[City, State], Y$15) - SUMIFS(coordinate[longitude], coordinate[City, State], $J29))^2 + (SUMIFS(coordinate[latitude], coordinate[City, State], Y$15) - SUMIFS(coordinate[latitude], coordinate[City, State], $J29))^2)</f>
        <v>822.64732570500405</v>
      </c>
      <c r="Z29" s="1">
        <f>SQRT((SUMIFS(coordinate[longitude], coordinate[City, State], Z$15) - SUMIFS(coordinate[longitude], coordinate[City, State], $J29))^2 + (SUMIFS(coordinate[latitude], coordinate[City, State], Z$15) - SUMIFS(coordinate[latitude], coordinate[City, State], $J29))^2)</f>
        <v>1519.044142025419</v>
      </c>
      <c r="AA29" s="1">
        <f>SQRT((SUMIFS(coordinate[longitude], coordinate[City, State], AA$15) - SUMIFS(coordinate[longitude], coordinate[City, State], $J29))^2 + (SUMIFS(coordinate[latitude], coordinate[City, State], AA$15) - SUMIFS(coordinate[latitude], coordinate[City, State], $J29))^2)</f>
        <v>742.390064773875</v>
      </c>
      <c r="AB29" s="1">
        <f>SQRT((SUMIFS(coordinate[longitude], coordinate[City, State], AB$15) - SUMIFS(coordinate[longitude], coordinate[City, State], $J29))^2 + (SUMIFS(coordinate[latitude], coordinate[City, State], AB$15) - SUMIFS(coordinate[latitude], coordinate[City, State], $J29))^2)</f>
        <v>519.36587710114736</v>
      </c>
      <c r="AC29" s="1">
        <f>SQRT((SUMIFS(coordinate[longitude], coordinate[City, State], AC$15) - SUMIFS(coordinate[longitude], coordinate[City, State], $J29))^2 + (SUMIFS(coordinate[latitude], coordinate[City, State], AC$15) - SUMIFS(coordinate[latitude], coordinate[City, State], $J29))^2)</f>
        <v>177.29321700865364</v>
      </c>
      <c r="AD29" s="1">
        <f>SQRT((SUMIFS(coordinate[longitude], coordinate[City, State], AD$15) - SUMIFS(coordinate[longitude], coordinate[City, State], $J29))^2 + (SUMIFS(coordinate[latitude], coordinate[City, State], AD$15) - SUMIFS(coordinate[latitude], coordinate[City, State], $J29))^2)</f>
        <v>423.74645358253827</v>
      </c>
      <c r="AE29" s="1">
        <f>SQRT((SUMIFS(coordinate[longitude], coordinate[City, State], AE$15) - SUMIFS(coordinate[longitude], coordinate[City, State], $J29))^2 + (SUMIFS(coordinate[latitude], coordinate[City, State], AE$15) - SUMIFS(coordinate[latitude], coordinate[City, State], $J29))^2)</f>
        <v>724.1371684910315</v>
      </c>
      <c r="AF29" s="1">
        <f>SQRT((SUMIFS(coordinate[longitude], coordinate[City, State], AF$15) - SUMIFS(coordinate[longitude], coordinate[City, State], $J29))^2 + (SUMIFS(coordinate[latitude], coordinate[City, State], AF$15) - SUMIFS(coordinate[latitude], coordinate[City, State], $J29))^2)</f>
        <v>2057.3054025757265</v>
      </c>
      <c r="AG29" s="1">
        <f>SQRT((SUMIFS(coordinate[longitude], coordinate[City, State], AG$15) - SUMIFS(coordinate[longitude], coordinate[City, State], $J29))^2 + (SUMIFS(coordinate[latitude], coordinate[City, State], AG$15) - SUMIFS(coordinate[latitude], coordinate[City, State], $J29))^2)</f>
        <v>5328.3493530489886</v>
      </c>
      <c r="AH29" s="1">
        <f>SQRT((SUMIFS(coordinate[longitude], coordinate[City, State], AH$15) - SUMIFS(coordinate[longitude], coordinate[City, State], $J29))^2 + (SUMIFS(coordinate[latitude], coordinate[City, State], AH$15) - SUMIFS(coordinate[latitude], coordinate[City, State], $J29))^2)</f>
        <v>217.76858886797802</v>
      </c>
      <c r="AI29" s="1">
        <f>SQRT((SUMIFS(coordinate[longitude], coordinate[City, State], AI$15) - SUMIFS(coordinate[longitude], coordinate[City, State], $J29))^2 + (SUMIFS(coordinate[latitude], coordinate[City, State], AI$15) - SUMIFS(coordinate[latitude], coordinate[City, State], $J29))^2)</f>
        <v>725.78552540857083</v>
      </c>
      <c r="AJ29" s="1">
        <f>SQRT((SUMIFS(coordinate[longitude], coordinate[City, State], AJ$15) - SUMIFS(coordinate[longitude], coordinate[City, State], $J29))^2 + (SUMIFS(coordinate[latitude], coordinate[City, State], AJ$15) - SUMIFS(coordinate[latitude], coordinate[City, State], $J29))^2)</f>
        <v>642.11089451287614</v>
      </c>
      <c r="AK29" s="1">
        <f>SQRT((SUMIFS(coordinate[longitude], coordinate[City, State], AK$15) - SUMIFS(coordinate[longitude], coordinate[City, State], $J29))^2 + (SUMIFS(coordinate[latitude], coordinate[City, State], AK$15) - SUMIFS(coordinate[latitude], coordinate[City, State], $J29))^2)</f>
        <v>3772.0584625421425</v>
      </c>
      <c r="AL29" s="1">
        <f>SQRT((SUMIFS(coordinate[longitude], coordinate[City, State], AL$15) - SUMIFS(coordinate[longitude], coordinate[City, State], $J29))^2 + (SUMIFS(coordinate[latitude], coordinate[City, State], AL$15) - SUMIFS(coordinate[latitude], coordinate[City, State], $J29))^2)</f>
        <v>219.26455430199141</v>
      </c>
      <c r="AM29" s="1">
        <f>SQRT((SUMIFS(coordinate[longitude], coordinate[City, State], AM$15) - SUMIFS(coordinate[longitude], coordinate[City, State], $J29))^2 + (SUMIFS(coordinate[latitude], coordinate[City, State], AM$15) - SUMIFS(coordinate[latitude], coordinate[City, State], $J29))^2)</f>
        <v>946.67574822214851</v>
      </c>
      <c r="AN29" s="1">
        <f>SQRT((SUMIFS(coordinate[longitude], coordinate[City, State], AN$15) - SUMIFS(coordinate[longitude], coordinate[City, State], $J29))^2 + (SUMIFS(coordinate[latitude], coordinate[City, State], AN$15) - SUMIFS(coordinate[latitude], coordinate[City, State], $J29))^2)</f>
        <v>738.94028443023228</v>
      </c>
      <c r="AO29" s="1">
        <f>SQRT((SUMIFS(coordinate[longitude], coordinate[City, State], AO$15) - SUMIFS(coordinate[longitude], coordinate[City, State], $J29))^2 + (SUMIFS(coordinate[latitude], coordinate[City, State], AO$15) - SUMIFS(coordinate[latitude], coordinate[City, State], $J29))^2)</f>
        <v>490.72701306498629</v>
      </c>
      <c r="AP29" s="1">
        <f>SQRT((SUMIFS(coordinate[longitude], coordinate[City, State], AP$15) - SUMIFS(coordinate[longitude], coordinate[City, State], $J29))^2 + (SUMIFS(coordinate[latitude], coordinate[City, State], AP$15) - SUMIFS(coordinate[latitude], coordinate[City, State], $J29))^2)</f>
        <v>571.94818680889819</v>
      </c>
      <c r="AQ29" s="1">
        <f>SQRT((SUMIFS(coordinate[longitude], coordinate[City, State], AQ$15) - SUMIFS(coordinate[longitude], coordinate[City, State], $J29))^2 + (SUMIFS(coordinate[latitude], coordinate[City, State], AQ$15) - SUMIFS(coordinate[latitude], coordinate[City, State], $J29))^2)</f>
        <v>779.5375090255659</v>
      </c>
      <c r="AR29" s="1">
        <f>SQRT((SUMIFS(coordinate[longitude], coordinate[City, State], AR$15) - SUMIFS(coordinate[longitude], coordinate[City, State], $J29))^2 + (SUMIFS(coordinate[latitude], coordinate[City, State], AR$15) - SUMIFS(coordinate[latitude], coordinate[City, State], $J29))^2)</f>
        <v>370.37358081231275</v>
      </c>
      <c r="AS29" s="1">
        <f>SQRT((SUMIFS(coordinate[longitude], coordinate[City, State], AS$15) - SUMIFS(coordinate[longitude], coordinate[City, State], $J29))^2 + (SUMIFS(coordinate[latitude], coordinate[City, State], AS$15) - SUMIFS(coordinate[latitude], coordinate[City, State], $J29))^2)</f>
        <v>1050.8836689782727</v>
      </c>
      <c r="AT29" s="1">
        <f>SQRT((SUMIFS(coordinate[longitude], coordinate[City, State], AT$15) - SUMIFS(coordinate[longitude], coordinate[City, State], $J29))^2 + (SUMIFS(coordinate[latitude], coordinate[City, State], AT$15) - SUMIFS(coordinate[latitude], coordinate[City, State], $J29))^2)</f>
        <v>2799.4702216433402</v>
      </c>
      <c r="AU29" s="1">
        <f>SQRT((SUMIFS(coordinate[longitude], coordinate[City, State], AU$15) - SUMIFS(coordinate[longitude], coordinate[City, State], $J29))^2 + (SUMIFS(coordinate[latitude], coordinate[City, State], AU$15) - SUMIFS(coordinate[latitude], coordinate[City, State], $J29))^2)</f>
        <v>2058.6336776891112</v>
      </c>
      <c r="AV29" s="1">
        <f>SQRT((SUMIFS(coordinate[longitude], coordinate[City, State], AV$15) - SUMIFS(coordinate[longitude], coordinate[City, State], $J29))^2 + (SUMIFS(coordinate[latitude], coordinate[City, State], AV$15) - SUMIFS(coordinate[latitude], coordinate[City, State], $J29))^2)</f>
        <v>1235.9009871294525</v>
      </c>
      <c r="AW29" s="1">
        <f>SQRT((SUMIFS(coordinate[longitude], coordinate[City, State], AW$15) - SUMIFS(coordinate[longitude], coordinate[City, State], $J29))^2 + (SUMIFS(coordinate[latitude], coordinate[City, State], AW$15) - SUMIFS(coordinate[latitude], coordinate[City, State], $J29))^2)</f>
        <v>810.29646416423509</v>
      </c>
      <c r="AX29" s="1">
        <f>SQRT((SUMIFS(coordinate[longitude], coordinate[City, State], AX$15) - SUMIFS(coordinate[longitude], coordinate[City, State], $J29))^2 + (SUMIFS(coordinate[latitude], coordinate[City, State], AX$15) - SUMIFS(coordinate[latitude], coordinate[City, State], $J29))^2)</f>
        <v>418.01006409067099</v>
      </c>
      <c r="AY29" s="1">
        <f>SQRT((SUMIFS(coordinate[longitude], coordinate[City, State], AY$15) - SUMIFS(coordinate[longitude], coordinate[City, State], $J29))^2 + (SUMIFS(coordinate[latitude], coordinate[City, State], AY$15) - SUMIFS(coordinate[latitude], coordinate[City, State], $J29))^2)</f>
        <v>417.82052218263095</v>
      </c>
      <c r="AZ29" s="1">
        <f>SQRT((SUMIFS(coordinate[longitude], coordinate[City, State], AZ$15) - SUMIFS(coordinate[longitude], coordinate[City, State], $J29))^2 + (SUMIFS(coordinate[latitude], coordinate[City, State], AZ$15) - SUMIFS(coordinate[latitude], coordinate[City, State], $J29))^2)</f>
        <v>2659.7677198128522</v>
      </c>
      <c r="BA29" s="1">
        <f>SQRT((SUMIFS(coordinate[longitude], coordinate[City, State], BA$15) - SUMIFS(coordinate[longitude], coordinate[City, State], $J29))^2 + (SUMIFS(coordinate[latitude], coordinate[City, State], BA$15) - SUMIFS(coordinate[latitude], coordinate[City, State], $J29))^2)</f>
        <v>777.91248050434092</v>
      </c>
      <c r="BB29" s="1">
        <f>SQRT((SUMIFS(coordinate[longitude], coordinate[City, State], BB$15) - SUMIFS(coordinate[longitude], coordinate[City, State], $J29))^2 + (SUMIFS(coordinate[latitude], coordinate[City, State], BB$15) - SUMIFS(coordinate[latitude], coordinate[City, State], $J29))^2)</f>
        <v>2787.024325988084</v>
      </c>
      <c r="BC29" s="1">
        <f>SQRT((SUMIFS(coordinate[longitude], coordinate[City, State], BC$15) - SUMIFS(coordinate[longitude], coordinate[City, State], $J29))^2 + (SUMIFS(coordinate[latitude], coordinate[City, State], BC$15) - SUMIFS(coordinate[latitude], coordinate[City, State], $J29))^2)</f>
        <v>1997.0610095777095</v>
      </c>
      <c r="BD29" s="1">
        <f>SQRT((SUMIFS(coordinate[longitude], coordinate[City, State], BD$15) - SUMIFS(coordinate[longitude], coordinate[City, State], $J29))^2 + (SUMIFS(coordinate[latitude], coordinate[City, State], BD$15) - SUMIFS(coordinate[latitude], coordinate[City, State], $J29))^2)</f>
        <v>1614.2219375289039</v>
      </c>
      <c r="BE29" s="1">
        <f>SQRT((SUMIFS(coordinate[longitude], coordinate[City, State], BE$15) - SUMIFS(coordinate[longitude], coordinate[City, State], $J29))^2 + (SUMIFS(coordinate[latitude], coordinate[City, State], BE$15) - SUMIFS(coordinate[latitude], coordinate[City, State], $J29))^2)</f>
        <v>459.63366715879766</v>
      </c>
      <c r="BF29" s="1">
        <f>SQRT((SUMIFS(coordinate[longitude], coordinate[City, State], BF$15) - SUMIFS(coordinate[longitude], coordinate[City, State], $J29))^2 + (SUMIFS(coordinate[latitude], coordinate[City, State], BF$15) - SUMIFS(coordinate[latitude], coordinate[City, State], $J29))^2)</f>
        <v>662.98311916283762</v>
      </c>
      <c r="BG29" s="1">
        <f>SQRT((SUMIFS(coordinate[longitude], coordinate[City, State], BG$15) - SUMIFS(coordinate[longitude], coordinate[City, State], $J29))^2 + (SUMIFS(coordinate[latitude], coordinate[City, State], BG$15) - SUMIFS(coordinate[latitude], coordinate[City, State], $J29))^2)</f>
        <v>879.09189240142086</v>
      </c>
      <c r="BH29" s="1">
        <f>SQRT((SUMIFS(coordinate[longitude], coordinate[City, State], BH$15) - SUMIFS(coordinate[longitude], coordinate[City, State], $J29))^2 + (SUMIFS(coordinate[latitude], coordinate[City, State], BH$15) - SUMIFS(coordinate[latitude], coordinate[City, State], $J29))^2)</f>
        <v>569.94193817956318</v>
      </c>
    </row>
    <row r="30" spans="1:60" x14ac:dyDescent="0.25">
      <c r="A30" t="s">
        <v>58</v>
      </c>
      <c r="B30">
        <v>-4943.7345262813697</v>
      </c>
      <c r="C30">
        <v>2986.3210768901699</v>
      </c>
      <c r="D30" t="str">
        <f t="shared" si="1"/>
        <v>[-4943.73, 2986.32]</v>
      </c>
      <c r="G30" t="str" cm="1">
        <f t="array" ref="G30">"[" &amp; _xlfn.TEXTJOIN(", ", TRUE, ROUND(K30:BH30, 0)) &amp; "]"</f>
        <v>[159, 451, 1102, 145, 2020, 1616, 2056, 3088, 77, 3343, 774, 2302, 914, 823, 0, 2323, 1529, 393, 983, 421, 127, 2807, 6151, 1036, 1493, 1462, 4467, 899, 1744, 1551, 1232, 1264, 101, 1160, 1873, 3557, 2880, 1991, 97, 711, 566, 3464, 1493, 3559, 2793, 2435, 1273, 1245, 1693, 303]</v>
      </c>
      <c r="H30" s="12">
        <v>0</v>
      </c>
      <c r="J30" t="s">
        <v>58</v>
      </c>
      <c r="K30" s="1">
        <f>SQRT((SUMIFS(coordinate[longitude], coordinate[City, State], K$15) - SUMIFS(coordinate[longitude], coordinate[City, State], $J30))^2 + (SUMIFS(coordinate[latitude], coordinate[City, State], K$15) - SUMIFS(coordinate[latitude], coordinate[City, State], $J30))^2)</f>
        <v>159.02012956516569</v>
      </c>
      <c r="L30" s="1">
        <f>SQRT((SUMIFS(coordinate[longitude], coordinate[City, State], L$15) - SUMIFS(coordinate[longitude], coordinate[City, State], $J30))^2 + (SUMIFS(coordinate[latitude], coordinate[City, State], L$15) - SUMIFS(coordinate[latitude], coordinate[City, State], $J30))^2)</f>
        <v>450.77107117464107</v>
      </c>
      <c r="M30" s="1">
        <f>SQRT((SUMIFS(coordinate[longitude], coordinate[City, State], M$15) - SUMIFS(coordinate[longitude], coordinate[City, State], $J30))^2 + (SUMIFS(coordinate[latitude], coordinate[City, State], M$15) - SUMIFS(coordinate[latitude], coordinate[City, State], $J30))^2)</f>
        <v>1102.0301110527669</v>
      </c>
      <c r="N30" s="1">
        <f>SQRT((SUMIFS(coordinate[longitude], coordinate[City, State], N$15) - SUMIFS(coordinate[longitude], coordinate[City, State], $J30))^2 + (SUMIFS(coordinate[latitude], coordinate[City, State], N$15) - SUMIFS(coordinate[latitude], coordinate[City, State], $J30))^2)</f>
        <v>144.93237271925742</v>
      </c>
      <c r="O30" s="1">
        <f>SQRT((SUMIFS(coordinate[longitude], coordinate[City, State], O$15) - SUMIFS(coordinate[longitude], coordinate[City, State], $J30))^2 + (SUMIFS(coordinate[latitude], coordinate[City, State], O$15) - SUMIFS(coordinate[latitude], coordinate[City, State], $J30))^2)</f>
        <v>2019.5292935781838</v>
      </c>
      <c r="P30" s="1">
        <f>SQRT((SUMIFS(coordinate[longitude], coordinate[City, State], P$15) - SUMIFS(coordinate[longitude], coordinate[City, State], $J30))^2 + (SUMIFS(coordinate[latitude], coordinate[City, State], P$15) - SUMIFS(coordinate[latitude], coordinate[City, State], $J30))^2)</f>
        <v>1615.5388063489515</v>
      </c>
      <c r="Q30" s="1">
        <f>SQRT((SUMIFS(coordinate[longitude], coordinate[City, State], Q$15) - SUMIFS(coordinate[longitude], coordinate[City, State], $J30))^2 + (SUMIFS(coordinate[latitude], coordinate[City, State], Q$15) - SUMIFS(coordinate[latitude], coordinate[City, State], $J30))^2)</f>
        <v>2056.3015718869974</v>
      </c>
      <c r="R30" s="1">
        <f>SQRT((SUMIFS(coordinate[longitude], coordinate[City, State], R$15) - SUMIFS(coordinate[longitude], coordinate[City, State], $J30))^2 + (SUMIFS(coordinate[latitude], coordinate[City, State], R$15) - SUMIFS(coordinate[latitude], coordinate[City, State], $J30))^2)</f>
        <v>3087.9030857377293</v>
      </c>
      <c r="S30" s="1">
        <f>SQRT((SUMIFS(coordinate[longitude], coordinate[City, State], S$15) - SUMIFS(coordinate[longitude], coordinate[City, State], $J30))^2 + (SUMIFS(coordinate[latitude], coordinate[City, State], S$15) - SUMIFS(coordinate[latitude], coordinate[City, State], $J30))^2)</f>
        <v>77.007078550319193</v>
      </c>
      <c r="T30" s="1">
        <f>SQRT((SUMIFS(coordinate[longitude], coordinate[City, State], T$15) - SUMIFS(coordinate[longitude], coordinate[City, State], $J30))^2 + (SUMIFS(coordinate[latitude], coordinate[City, State], T$15) - SUMIFS(coordinate[latitude], coordinate[City, State], $J30))^2)</f>
        <v>3342.527049377301</v>
      </c>
      <c r="U30" s="1">
        <f>SQRT((SUMIFS(coordinate[longitude], coordinate[City, State], U$15) - SUMIFS(coordinate[longitude], coordinate[City, State], $J30))^2 + (SUMIFS(coordinate[latitude], coordinate[City, State], U$15) - SUMIFS(coordinate[latitude], coordinate[City, State], $J30))^2)</f>
        <v>773.78856051394848</v>
      </c>
      <c r="V30" s="1">
        <f>SQRT((SUMIFS(coordinate[longitude], coordinate[City, State], V$15) - SUMIFS(coordinate[longitude], coordinate[City, State], $J30))^2 + (SUMIFS(coordinate[latitude], coordinate[City, State], V$15) - SUMIFS(coordinate[latitude], coordinate[City, State], $J30))^2)</f>
        <v>2302.0992711072013</v>
      </c>
      <c r="W30" s="1">
        <f>SQRT((SUMIFS(coordinate[longitude], coordinate[City, State], W$15) - SUMIFS(coordinate[longitude], coordinate[City, State], $J30))^2 + (SUMIFS(coordinate[latitude], coordinate[City, State], W$15) - SUMIFS(coordinate[latitude], coordinate[City, State], $J30))^2)</f>
        <v>914.02858423234238</v>
      </c>
      <c r="X30" s="1">
        <f>SQRT((SUMIFS(coordinate[longitude], coordinate[City, State], X$15) - SUMIFS(coordinate[longitude], coordinate[City, State], $J30))^2 + (SUMIFS(coordinate[latitude], coordinate[City, State], X$15) - SUMIFS(coordinate[latitude], coordinate[City, State], $J30))^2)</f>
        <v>822.64732570500405</v>
      </c>
      <c r="Y30" s="1">
        <f>SQRT((SUMIFS(coordinate[longitude], coordinate[City, State], Y$15) - SUMIFS(coordinate[longitude], coordinate[City, State], $J30))^2 + (SUMIFS(coordinate[latitude], coordinate[City, State], Y$15) - SUMIFS(coordinate[latitude], coordinate[City, State], $J30))^2)</f>
        <v>0</v>
      </c>
      <c r="Z30" s="1">
        <f>SQRT((SUMIFS(coordinate[longitude], coordinate[City, State], Z$15) - SUMIFS(coordinate[longitude], coordinate[City, State], $J30))^2 + (SUMIFS(coordinate[latitude], coordinate[City, State], Z$15) - SUMIFS(coordinate[latitude], coordinate[City, State], $J30))^2)</f>
        <v>2322.7027106710757</v>
      </c>
      <c r="AA30" s="1">
        <f>SQRT((SUMIFS(coordinate[longitude], coordinate[City, State], AA$15) - SUMIFS(coordinate[longitude], coordinate[City, State], $J30))^2 + (SUMIFS(coordinate[latitude], coordinate[City, State], AA$15) - SUMIFS(coordinate[latitude], coordinate[City, State], $J30))^2)</f>
        <v>1529.210247880751</v>
      </c>
      <c r="AB30" s="1">
        <f>SQRT((SUMIFS(coordinate[longitude], coordinate[City, State], AB$15) - SUMIFS(coordinate[longitude], coordinate[City, State], $J30))^2 + (SUMIFS(coordinate[latitude], coordinate[City, State], AB$15) - SUMIFS(coordinate[latitude], coordinate[City, State], $J30))^2)</f>
        <v>392.63294547326876</v>
      </c>
      <c r="AC30" s="1">
        <f>SQRT((SUMIFS(coordinate[longitude], coordinate[City, State], AC$15) - SUMIFS(coordinate[longitude], coordinate[City, State], $J30))^2 + (SUMIFS(coordinate[latitude], coordinate[City, State], AC$15) - SUMIFS(coordinate[latitude], coordinate[City, State], $J30))^2)</f>
        <v>983.22634889120559</v>
      </c>
      <c r="AD30" s="1">
        <f>SQRT((SUMIFS(coordinate[longitude], coordinate[City, State], AD$15) - SUMIFS(coordinate[longitude], coordinate[City, State], $J30))^2 + (SUMIFS(coordinate[latitude], coordinate[City, State], AD$15) - SUMIFS(coordinate[latitude], coordinate[City, State], $J30))^2)</f>
        <v>420.72251717513529</v>
      </c>
      <c r="AE30" s="1">
        <f>SQRT((SUMIFS(coordinate[longitude], coordinate[City, State], AE$15) - SUMIFS(coordinate[longitude], coordinate[City, State], $J30))^2 + (SUMIFS(coordinate[latitude], coordinate[City, State], AE$15) - SUMIFS(coordinate[latitude], coordinate[City, State], $J30))^2)</f>
        <v>127.09803019180985</v>
      </c>
      <c r="AF30" s="1">
        <f>SQRT((SUMIFS(coordinate[longitude], coordinate[City, State], AF$15) - SUMIFS(coordinate[longitude], coordinate[City, State], $J30))^2 + (SUMIFS(coordinate[latitude], coordinate[City, State], AF$15) - SUMIFS(coordinate[latitude], coordinate[City, State], $J30))^2)</f>
        <v>2806.5568356911576</v>
      </c>
      <c r="AG30" s="1">
        <f>SQRT((SUMIFS(coordinate[longitude], coordinate[City, State], AG$15) - SUMIFS(coordinate[longitude], coordinate[City, State], $J30))^2 + (SUMIFS(coordinate[latitude], coordinate[City, State], AG$15) - SUMIFS(coordinate[latitude], coordinate[City, State], $J30))^2)</f>
        <v>6150.6120320567188</v>
      </c>
      <c r="AH30" s="1">
        <f>SQRT((SUMIFS(coordinate[longitude], coordinate[City, State], AH$15) - SUMIFS(coordinate[longitude], coordinate[City, State], $J30))^2 + (SUMIFS(coordinate[latitude], coordinate[City, State], AH$15) - SUMIFS(coordinate[latitude], coordinate[City, State], $J30))^2)</f>
        <v>1036.1515835020141</v>
      </c>
      <c r="AI30" s="1">
        <f>SQRT((SUMIFS(coordinate[longitude], coordinate[City, State], AI$15) - SUMIFS(coordinate[longitude], coordinate[City, State], $J30))^2 + (SUMIFS(coordinate[latitude], coordinate[City, State], AI$15) - SUMIFS(coordinate[latitude], coordinate[City, State], $J30))^2)</f>
        <v>1493.055248897773</v>
      </c>
      <c r="AJ30" s="1">
        <f>SQRT((SUMIFS(coordinate[longitude], coordinate[City, State], AJ$15) - SUMIFS(coordinate[longitude], coordinate[City, State], $J30))^2 + (SUMIFS(coordinate[latitude], coordinate[City, State], AJ$15) - SUMIFS(coordinate[latitude], coordinate[City, State], $J30))^2)</f>
        <v>1461.8460347658834</v>
      </c>
      <c r="AK30" s="1">
        <f>SQRT((SUMIFS(coordinate[longitude], coordinate[City, State], AK$15) - SUMIFS(coordinate[longitude], coordinate[City, State], $J30))^2 + (SUMIFS(coordinate[latitude], coordinate[City, State], AK$15) - SUMIFS(coordinate[latitude], coordinate[City, State], $J30))^2)</f>
        <v>4467.3304940999251</v>
      </c>
      <c r="AL30" s="1">
        <f>SQRT((SUMIFS(coordinate[longitude], coordinate[City, State], AL$15) - SUMIFS(coordinate[longitude], coordinate[City, State], $J30))^2 + (SUMIFS(coordinate[latitude], coordinate[City, State], AL$15) - SUMIFS(coordinate[latitude], coordinate[City, State], $J30))^2)</f>
        <v>898.70507950497199</v>
      </c>
      <c r="AM30" s="1">
        <f>SQRT((SUMIFS(coordinate[longitude], coordinate[City, State], AM$15) - SUMIFS(coordinate[longitude], coordinate[City, State], $J30))^2 + (SUMIFS(coordinate[latitude], coordinate[City, State], AM$15) - SUMIFS(coordinate[latitude], coordinate[City, State], $J30))^2)</f>
        <v>1744.0819200304941</v>
      </c>
      <c r="AN30" s="1">
        <f>SQRT((SUMIFS(coordinate[longitude], coordinate[City, State], AN$15) - SUMIFS(coordinate[longitude], coordinate[City, State], $J30))^2 + (SUMIFS(coordinate[latitude], coordinate[City, State], AN$15) - SUMIFS(coordinate[latitude], coordinate[City, State], $J30))^2)</f>
        <v>1550.9953046515259</v>
      </c>
      <c r="AO30" s="1">
        <f>SQRT((SUMIFS(coordinate[longitude], coordinate[City, State], AO$15) - SUMIFS(coordinate[longitude], coordinate[City, State], $J30))^2 + (SUMIFS(coordinate[latitude], coordinate[City, State], AO$15) - SUMIFS(coordinate[latitude], coordinate[City, State], $J30))^2)</f>
        <v>1232.3840269903162</v>
      </c>
      <c r="AP30" s="1">
        <f>SQRT((SUMIFS(coordinate[longitude], coordinate[City, State], AP$15) - SUMIFS(coordinate[longitude], coordinate[City, State], $J30))^2 + (SUMIFS(coordinate[latitude], coordinate[City, State], AP$15) - SUMIFS(coordinate[latitude], coordinate[City, State], $J30))^2)</f>
        <v>1264.4334024926368</v>
      </c>
      <c r="AQ30" s="1">
        <f>SQRT((SUMIFS(coordinate[longitude], coordinate[City, State], AQ$15) - SUMIFS(coordinate[longitude], coordinate[City, State], $J30))^2 + (SUMIFS(coordinate[latitude], coordinate[City, State], AQ$15) - SUMIFS(coordinate[latitude], coordinate[City, State], $J30))^2)</f>
        <v>101.09911523990243</v>
      </c>
      <c r="AR30" s="1">
        <f>SQRT((SUMIFS(coordinate[longitude], coordinate[City, State], AR$15) - SUMIFS(coordinate[longitude], coordinate[City, State], $J30))^2 + (SUMIFS(coordinate[latitude], coordinate[City, State], AR$15) - SUMIFS(coordinate[latitude], coordinate[City, State], $J30))^2)</f>
        <v>1160.0577652715231</v>
      </c>
      <c r="AS30" s="1">
        <f>SQRT((SUMIFS(coordinate[longitude], coordinate[City, State], AS$15) - SUMIFS(coordinate[longitude], coordinate[City, State], $J30))^2 + (SUMIFS(coordinate[latitude], coordinate[City, State], AS$15) - SUMIFS(coordinate[latitude], coordinate[City, State], $J30))^2)</f>
        <v>1873.4211176855658</v>
      </c>
      <c r="AT30" s="1">
        <f>SQRT((SUMIFS(coordinate[longitude], coordinate[City, State], AT$15) - SUMIFS(coordinate[longitude], coordinate[City, State], $J30))^2 + (SUMIFS(coordinate[latitude], coordinate[City, State], AT$15) - SUMIFS(coordinate[latitude], coordinate[City, State], $J30))^2)</f>
        <v>3557.4615495407979</v>
      </c>
      <c r="AU30" s="1">
        <f>SQRT((SUMIFS(coordinate[longitude], coordinate[City, State], AU$15) - SUMIFS(coordinate[longitude], coordinate[City, State], $J30))^2 + (SUMIFS(coordinate[latitude], coordinate[City, State], AU$15) - SUMIFS(coordinate[latitude], coordinate[City, State], $J30))^2)</f>
        <v>2880.3343005097195</v>
      </c>
      <c r="AV30" s="1">
        <f>SQRT((SUMIFS(coordinate[longitude], coordinate[City, State], AV$15) - SUMIFS(coordinate[longitude], coordinate[City, State], $J30))^2 + (SUMIFS(coordinate[latitude], coordinate[City, State], AV$15) - SUMIFS(coordinate[latitude], coordinate[City, State], $J30))^2)</f>
        <v>1990.6549080144446</v>
      </c>
      <c r="AW30" s="1">
        <f>SQRT((SUMIFS(coordinate[longitude], coordinate[City, State], AW$15) - SUMIFS(coordinate[longitude], coordinate[City, State], $J30))^2 + (SUMIFS(coordinate[latitude], coordinate[City, State], AW$15) - SUMIFS(coordinate[latitude], coordinate[City, State], $J30))^2)</f>
        <v>96.893215739412668</v>
      </c>
      <c r="AX30" s="1">
        <f>SQRT((SUMIFS(coordinate[longitude], coordinate[City, State], AX$15) - SUMIFS(coordinate[longitude], coordinate[City, State], $J30))^2 + (SUMIFS(coordinate[latitude], coordinate[City, State], AX$15) - SUMIFS(coordinate[latitude], coordinate[City, State], $J30))^2)</f>
        <v>710.51414544549039</v>
      </c>
      <c r="AY30" s="1">
        <f>SQRT((SUMIFS(coordinate[longitude], coordinate[City, State], AY$15) - SUMIFS(coordinate[longitude], coordinate[City, State], $J30))^2 + (SUMIFS(coordinate[latitude], coordinate[City, State], AY$15) - SUMIFS(coordinate[latitude], coordinate[City, State], $J30))^2)</f>
        <v>566.42381038919211</v>
      </c>
      <c r="AZ30" s="1">
        <f>SQRT((SUMIFS(coordinate[longitude], coordinate[City, State], AZ$15) - SUMIFS(coordinate[longitude], coordinate[City, State], $J30))^2 + (SUMIFS(coordinate[latitude], coordinate[City, State], AZ$15) - SUMIFS(coordinate[latitude], coordinate[City, State], $J30))^2)</f>
        <v>3464.2666019479175</v>
      </c>
      <c r="BA30" s="1">
        <f>SQRT((SUMIFS(coordinate[longitude], coordinate[City, State], BA$15) - SUMIFS(coordinate[longitude], coordinate[City, State], $J30))^2 + (SUMIFS(coordinate[latitude], coordinate[City, State], BA$15) - SUMIFS(coordinate[latitude], coordinate[City, State], $J30))^2)</f>
        <v>1493.4483091804593</v>
      </c>
      <c r="BB30" s="1">
        <f>SQRT((SUMIFS(coordinate[longitude], coordinate[City, State], BB$15) - SUMIFS(coordinate[longitude], coordinate[City, State], $J30))^2 + (SUMIFS(coordinate[latitude], coordinate[City, State], BB$15) - SUMIFS(coordinate[latitude], coordinate[City, State], $J30))^2)</f>
        <v>3559.0111869115826</v>
      </c>
      <c r="BC30" s="1">
        <f>SQRT((SUMIFS(coordinate[longitude], coordinate[City, State], BC$15) - SUMIFS(coordinate[longitude], coordinate[City, State], $J30))^2 + (SUMIFS(coordinate[latitude], coordinate[City, State], BC$15) - SUMIFS(coordinate[latitude], coordinate[City, State], $J30))^2)</f>
        <v>2792.7607605947819</v>
      </c>
      <c r="BD30" s="1">
        <f>SQRT((SUMIFS(coordinate[longitude], coordinate[City, State], BD$15) - SUMIFS(coordinate[longitude], coordinate[City, State], $J30))^2 + (SUMIFS(coordinate[latitude], coordinate[City, State], BD$15) - SUMIFS(coordinate[latitude], coordinate[City, State], $J30))^2)</f>
        <v>2434.5500350063917</v>
      </c>
      <c r="BE30" s="1">
        <f>SQRT((SUMIFS(coordinate[longitude], coordinate[City, State], BE$15) - SUMIFS(coordinate[longitude], coordinate[City, State], $J30))^2 + (SUMIFS(coordinate[latitude], coordinate[City, State], BE$15) - SUMIFS(coordinate[latitude], coordinate[City, State], $J30))^2)</f>
        <v>1273.0620774659656</v>
      </c>
      <c r="BF30" s="1">
        <f>SQRT((SUMIFS(coordinate[longitude], coordinate[City, State], BF$15) - SUMIFS(coordinate[longitude], coordinate[City, State], $J30))^2 + (SUMIFS(coordinate[latitude], coordinate[City, State], BF$15) - SUMIFS(coordinate[latitude], coordinate[City, State], $J30))^2)</f>
        <v>1245.4872619556863</v>
      </c>
      <c r="BG30" s="1">
        <f>SQRT((SUMIFS(coordinate[longitude], coordinate[City, State], BG$15) - SUMIFS(coordinate[longitude], coordinate[City, State], $J30))^2 + (SUMIFS(coordinate[latitude], coordinate[City, State], BG$15) - SUMIFS(coordinate[latitude], coordinate[City, State], $J30))^2)</f>
        <v>1692.8507451841704</v>
      </c>
      <c r="BH30" s="1">
        <f>SQRT((SUMIFS(coordinate[longitude], coordinate[City, State], BH$15) - SUMIFS(coordinate[longitude], coordinate[City, State], $J30))^2 + (SUMIFS(coordinate[latitude], coordinate[City, State], BH$15) - SUMIFS(coordinate[latitude], coordinate[City, State], $J30))^2)</f>
        <v>303.35306117999346</v>
      </c>
    </row>
    <row r="31" spans="1:60" x14ac:dyDescent="0.25">
      <c r="A31" t="s">
        <v>35</v>
      </c>
      <c r="B31">
        <v>-7253.95085688172</v>
      </c>
      <c r="C31">
        <v>2745.80415859498</v>
      </c>
      <c r="D31" t="str">
        <f t="shared" si="1"/>
        <v>[-7253.95, 2745.8]</v>
      </c>
      <c r="G31" t="str" cm="1">
        <f t="array" ref="G31">"[" &amp; _xlfn.TEXTJOIN(", ", TRUE, ROUND(K31:BH31, 0)) &amp; "]"</f>
        <v>[2165, 1969, 1482, 2454, 824, 1152, 691, 822, 2353, 1021, 1616, 98, 1702, 1519, 2323, 0, 796, 2036, 1394, 1943, 2237, 679, 3867, 1302, 1143, 888, 2405, 1427, 579, 940, 1102, 1389, 2261, 1282, 593, 1336, 655, 453, 2323, 1841, 1908, 1142, 897, 1297, 482, 289, 1060, 1568, 644, 2089]</v>
      </c>
      <c r="H31" s="12">
        <v>0</v>
      </c>
      <c r="J31" t="s">
        <v>35</v>
      </c>
      <c r="K31" s="1">
        <f>SQRT((SUMIFS(coordinate[longitude], coordinate[City, State], K$15) - SUMIFS(coordinate[longitude], coordinate[City, State], $J31))^2 + (SUMIFS(coordinate[latitude], coordinate[City, State], K$15) - SUMIFS(coordinate[latitude], coordinate[City, State], $J31))^2)</f>
        <v>2165.4042901750859</v>
      </c>
      <c r="L31" s="1">
        <f>SQRT((SUMIFS(coordinate[longitude], coordinate[City, State], L$15) - SUMIFS(coordinate[longitude], coordinate[City, State], $J31))^2 + (SUMIFS(coordinate[latitude], coordinate[City, State], L$15) - SUMIFS(coordinate[latitude], coordinate[City, State], $J31))^2)</f>
        <v>1968.7644994010177</v>
      </c>
      <c r="M31" s="1">
        <f>SQRT((SUMIFS(coordinate[longitude], coordinate[City, State], M$15) - SUMIFS(coordinate[longitude], coordinate[City, State], $J31))^2 + (SUMIFS(coordinate[latitude], coordinate[City, State], M$15) - SUMIFS(coordinate[latitude], coordinate[City, State], $J31))^2)</f>
        <v>1481.7277420295916</v>
      </c>
      <c r="N31" s="1">
        <f>SQRT((SUMIFS(coordinate[longitude], coordinate[City, State], N$15) - SUMIFS(coordinate[longitude], coordinate[City, State], $J31))^2 + (SUMIFS(coordinate[latitude], coordinate[City, State], N$15) - SUMIFS(coordinate[latitude], coordinate[City, State], $J31))^2)</f>
        <v>2454.0031213107895</v>
      </c>
      <c r="O31" s="1">
        <f>SQRT((SUMIFS(coordinate[longitude], coordinate[City, State], O$15) - SUMIFS(coordinate[longitude], coordinate[City, State], $J31))^2 + (SUMIFS(coordinate[latitude], coordinate[City, State], O$15) - SUMIFS(coordinate[latitude], coordinate[City, State], $J31))^2)</f>
        <v>823.54793452670037</v>
      </c>
      <c r="P31" s="1">
        <f>SQRT((SUMIFS(coordinate[longitude], coordinate[City, State], P$15) - SUMIFS(coordinate[longitude], coordinate[City, State], $J31))^2 + (SUMIFS(coordinate[latitude], coordinate[City, State], P$15) - SUMIFS(coordinate[latitude], coordinate[City, State], $J31))^2)</f>
        <v>1151.6259820732919</v>
      </c>
      <c r="Q31" s="1">
        <f>SQRT((SUMIFS(coordinate[longitude], coordinate[City, State], Q$15) - SUMIFS(coordinate[longitude], coordinate[City, State], $J31))^2 + (SUMIFS(coordinate[latitude], coordinate[City, State], Q$15) - SUMIFS(coordinate[latitude], coordinate[City, State], $J31))^2)</f>
        <v>691.03980863973345</v>
      </c>
      <c r="R31" s="1">
        <f>SQRT((SUMIFS(coordinate[longitude], coordinate[City, State], R$15) - SUMIFS(coordinate[longitude], coordinate[City, State], $J31))^2 + (SUMIFS(coordinate[latitude], coordinate[City, State], R$15) - SUMIFS(coordinate[latitude], coordinate[City, State], $J31))^2)</f>
        <v>822.36386065578279</v>
      </c>
      <c r="S31" s="1">
        <f>SQRT((SUMIFS(coordinate[longitude], coordinate[City, State], S$15) - SUMIFS(coordinate[longitude], coordinate[City, State], $J31))^2 + (SUMIFS(coordinate[latitude], coordinate[City, State], S$15) - SUMIFS(coordinate[latitude], coordinate[City, State], $J31))^2)</f>
        <v>2352.5886020282942</v>
      </c>
      <c r="T31" s="1">
        <f>SQRT((SUMIFS(coordinate[longitude], coordinate[City, State], T$15) - SUMIFS(coordinate[longitude], coordinate[City, State], $J31))^2 + (SUMIFS(coordinate[latitude], coordinate[City, State], T$15) - SUMIFS(coordinate[latitude], coordinate[City, State], $J31))^2)</f>
        <v>1021.3046829471483</v>
      </c>
      <c r="U31" s="1">
        <f>SQRT((SUMIFS(coordinate[longitude], coordinate[City, State], U$15) - SUMIFS(coordinate[longitude], coordinate[City, State], $J31))^2 + (SUMIFS(coordinate[latitude], coordinate[City, State], U$15) - SUMIFS(coordinate[latitude], coordinate[City, State], $J31))^2)</f>
        <v>1616.298779553877</v>
      </c>
      <c r="V31" s="1">
        <f>SQRT((SUMIFS(coordinate[longitude], coordinate[City, State], V$15) - SUMIFS(coordinate[longitude], coordinate[City, State], $J31))^2 + (SUMIFS(coordinate[latitude], coordinate[City, State], V$15) - SUMIFS(coordinate[latitude], coordinate[City, State], $J31))^2)</f>
        <v>97.986274678851757</v>
      </c>
      <c r="W31" s="1">
        <f>SQRT((SUMIFS(coordinate[longitude], coordinate[City, State], W$15) - SUMIFS(coordinate[longitude], coordinate[City, State], $J31))^2 + (SUMIFS(coordinate[latitude], coordinate[City, State], W$15) - SUMIFS(coordinate[latitude], coordinate[City, State], $J31))^2)</f>
        <v>1701.635087686037</v>
      </c>
      <c r="X31" s="1">
        <f>SQRT((SUMIFS(coordinate[longitude], coordinate[City, State], X$15) - SUMIFS(coordinate[longitude], coordinate[City, State], $J31))^2 + (SUMIFS(coordinate[latitude], coordinate[City, State], X$15) - SUMIFS(coordinate[latitude], coordinate[City, State], $J31))^2)</f>
        <v>1519.044142025419</v>
      </c>
      <c r="Y31" s="1">
        <f>SQRT((SUMIFS(coordinate[longitude], coordinate[City, State], Y$15) - SUMIFS(coordinate[longitude], coordinate[City, State], $J31))^2 + (SUMIFS(coordinate[latitude], coordinate[City, State], Y$15) - SUMIFS(coordinate[latitude], coordinate[City, State], $J31))^2)</f>
        <v>2322.7027106710757</v>
      </c>
      <c r="Z31" s="1">
        <f>SQRT((SUMIFS(coordinate[longitude], coordinate[City, State], Z$15) - SUMIFS(coordinate[longitude], coordinate[City, State], $J31))^2 + (SUMIFS(coordinate[latitude], coordinate[City, State], Z$15) - SUMIFS(coordinate[latitude], coordinate[City, State], $J31))^2)</f>
        <v>0</v>
      </c>
      <c r="AA31" s="1">
        <f>SQRT((SUMIFS(coordinate[longitude], coordinate[City, State], AA$15) - SUMIFS(coordinate[longitude], coordinate[City, State], $J31))^2 + (SUMIFS(coordinate[latitude], coordinate[City, State], AA$15) - SUMIFS(coordinate[latitude], coordinate[City, State], $J31))^2)</f>
        <v>795.51190086869315</v>
      </c>
      <c r="AB31" s="1">
        <f>SQRT((SUMIFS(coordinate[longitude], coordinate[City, State], AB$15) - SUMIFS(coordinate[longitude], coordinate[City, State], $J31))^2 + (SUMIFS(coordinate[latitude], coordinate[City, State], AB$15) - SUMIFS(coordinate[latitude], coordinate[City, State], $J31))^2)</f>
        <v>2035.770234185733</v>
      </c>
      <c r="AC31" s="1">
        <f>SQRT((SUMIFS(coordinate[longitude], coordinate[City, State], AC$15) - SUMIFS(coordinate[longitude], coordinate[City, State], $J31))^2 + (SUMIFS(coordinate[latitude], coordinate[City, State], AC$15) - SUMIFS(coordinate[latitude], coordinate[City, State], $J31))^2)</f>
        <v>1394.3538932271406</v>
      </c>
      <c r="AD31" s="1">
        <f>SQRT((SUMIFS(coordinate[longitude], coordinate[City, State], AD$15) - SUMIFS(coordinate[longitude], coordinate[City, State], $J31))^2 + (SUMIFS(coordinate[latitude], coordinate[City, State], AD$15) - SUMIFS(coordinate[latitude], coordinate[City, State], $J31))^2)</f>
        <v>1942.5252678064141</v>
      </c>
      <c r="AE31" s="1">
        <f>SQRT((SUMIFS(coordinate[longitude], coordinate[City, State], AE$15) - SUMIFS(coordinate[longitude], coordinate[City, State], $J31))^2 + (SUMIFS(coordinate[latitude], coordinate[City, State], AE$15) - SUMIFS(coordinate[latitude], coordinate[City, State], $J31))^2)</f>
        <v>2236.6781762333399</v>
      </c>
      <c r="AF31" s="1">
        <f>SQRT((SUMIFS(coordinate[longitude], coordinate[City, State], AF$15) - SUMIFS(coordinate[longitude], coordinate[City, State], $J31))^2 + (SUMIFS(coordinate[latitude], coordinate[City, State], AF$15) - SUMIFS(coordinate[latitude], coordinate[City, State], $J31))^2)</f>
        <v>679.16301901350903</v>
      </c>
      <c r="AG31" s="1">
        <f>SQRT((SUMIFS(coordinate[longitude], coordinate[City, State], AG$15) - SUMIFS(coordinate[longitude], coordinate[City, State], $J31))^2 + (SUMIFS(coordinate[latitude], coordinate[City, State], AG$15) - SUMIFS(coordinate[latitude], coordinate[City, State], $J31))^2)</f>
        <v>3866.8587837537043</v>
      </c>
      <c r="AH31" s="1">
        <f>SQRT((SUMIFS(coordinate[longitude], coordinate[City, State], AH$15) - SUMIFS(coordinate[longitude], coordinate[City, State], $J31))^2 + (SUMIFS(coordinate[latitude], coordinate[City, State], AH$15) - SUMIFS(coordinate[latitude], coordinate[City, State], $J31))^2)</f>
        <v>1301.5241708815101</v>
      </c>
      <c r="AI31" s="1">
        <f>SQRT((SUMIFS(coordinate[longitude], coordinate[City, State], AI$15) - SUMIFS(coordinate[longitude], coordinate[City, State], $J31))^2 + (SUMIFS(coordinate[latitude], coordinate[City, State], AI$15) - SUMIFS(coordinate[latitude], coordinate[City, State], $J31))^2)</f>
        <v>1142.5019937306929</v>
      </c>
      <c r="AJ31" s="1">
        <f>SQRT((SUMIFS(coordinate[longitude], coordinate[City, State], AJ$15) - SUMIFS(coordinate[longitude], coordinate[City, State], $J31))^2 + (SUMIFS(coordinate[latitude], coordinate[City, State], AJ$15) - SUMIFS(coordinate[latitude], coordinate[City, State], $J31))^2)</f>
        <v>887.73574131732437</v>
      </c>
      <c r="AK31" s="1">
        <f>SQRT((SUMIFS(coordinate[longitude], coordinate[City, State], AK$15) - SUMIFS(coordinate[longitude], coordinate[City, State], $J31))^2 + (SUMIFS(coordinate[latitude], coordinate[City, State], AK$15) - SUMIFS(coordinate[latitude], coordinate[City, State], $J31))^2)</f>
        <v>2404.5185519338856</v>
      </c>
      <c r="AL31" s="1">
        <f>SQRT((SUMIFS(coordinate[longitude], coordinate[City, State], AL$15) - SUMIFS(coordinate[longitude], coordinate[City, State], $J31))^2 + (SUMIFS(coordinate[latitude], coordinate[City, State], AL$15) - SUMIFS(coordinate[latitude], coordinate[City, State], $J31))^2)</f>
        <v>1427.216232583341</v>
      </c>
      <c r="AM31" s="1">
        <f>SQRT((SUMIFS(coordinate[longitude], coordinate[City, State], AM$15) - SUMIFS(coordinate[longitude], coordinate[City, State], $J31))^2 + (SUMIFS(coordinate[latitude], coordinate[City, State], AM$15) - SUMIFS(coordinate[latitude], coordinate[City, State], $J31))^2)</f>
        <v>578.8506594094622</v>
      </c>
      <c r="AN31" s="1">
        <f>SQRT((SUMIFS(coordinate[longitude], coordinate[City, State], AN$15) - SUMIFS(coordinate[longitude], coordinate[City, State], $J31))^2 + (SUMIFS(coordinate[latitude], coordinate[City, State], AN$15) - SUMIFS(coordinate[latitude], coordinate[City, State], $J31))^2)</f>
        <v>940.13567701268448</v>
      </c>
      <c r="AO31" s="1">
        <f>SQRT((SUMIFS(coordinate[longitude], coordinate[City, State], AO$15) - SUMIFS(coordinate[longitude], coordinate[City, State], $J31))^2 + (SUMIFS(coordinate[latitude], coordinate[City, State], AO$15) - SUMIFS(coordinate[latitude], coordinate[City, State], $J31))^2)</f>
        <v>1102.237837332754</v>
      </c>
      <c r="AP31" s="1">
        <f>SQRT((SUMIFS(coordinate[longitude], coordinate[City, State], AP$15) - SUMIFS(coordinate[longitude], coordinate[City, State], $J31))^2 + (SUMIFS(coordinate[latitude], coordinate[City, State], AP$15) - SUMIFS(coordinate[latitude], coordinate[City, State], $J31))^2)</f>
        <v>1389.3354307292648</v>
      </c>
      <c r="AQ31" s="1">
        <f>SQRT((SUMIFS(coordinate[longitude], coordinate[City, State], AQ$15) - SUMIFS(coordinate[longitude], coordinate[City, State], $J31))^2 + (SUMIFS(coordinate[latitude], coordinate[City, State], AQ$15) - SUMIFS(coordinate[latitude], coordinate[City, State], $J31))^2)</f>
        <v>2261.2850538360167</v>
      </c>
      <c r="AR31" s="1">
        <f>SQRT((SUMIFS(coordinate[longitude], coordinate[City, State], AR$15) - SUMIFS(coordinate[longitude], coordinate[City, State], $J31))^2 + (SUMIFS(coordinate[latitude], coordinate[City, State], AR$15) - SUMIFS(coordinate[latitude], coordinate[City, State], $J31))^2)</f>
        <v>1281.572321634083</v>
      </c>
      <c r="AS31" s="1">
        <f>SQRT((SUMIFS(coordinate[longitude], coordinate[City, State], AS$15) - SUMIFS(coordinate[longitude], coordinate[City, State], $J31))^2 + (SUMIFS(coordinate[latitude], coordinate[City, State], AS$15) - SUMIFS(coordinate[latitude], coordinate[City, State], $J31))^2)</f>
        <v>592.8191277058487</v>
      </c>
      <c r="AT31" s="1">
        <f>SQRT((SUMIFS(coordinate[longitude], coordinate[City, State], AT$15) - SUMIFS(coordinate[longitude], coordinate[City, State], $J31))^2 + (SUMIFS(coordinate[latitude], coordinate[City, State], AT$15) - SUMIFS(coordinate[latitude], coordinate[City, State], $J31))^2)</f>
        <v>1336.3654282137743</v>
      </c>
      <c r="AU31" s="1">
        <f>SQRT((SUMIFS(coordinate[longitude], coordinate[City, State], AU$15) - SUMIFS(coordinate[longitude], coordinate[City, State], $J31))^2 + (SUMIFS(coordinate[latitude], coordinate[City, State], AU$15) - SUMIFS(coordinate[latitude], coordinate[City, State], $J31))^2)</f>
        <v>654.90353013289121</v>
      </c>
      <c r="AV31" s="1">
        <f>SQRT((SUMIFS(coordinate[longitude], coordinate[City, State], AV$15) - SUMIFS(coordinate[longitude], coordinate[City, State], $J31))^2 + (SUMIFS(coordinate[latitude], coordinate[City, State], AV$15) - SUMIFS(coordinate[latitude], coordinate[City, State], $J31))^2)</f>
        <v>453.23662537980721</v>
      </c>
      <c r="AW31" s="1">
        <f>SQRT((SUMIFS(coordinate[longitude], coordinate[City, State], AW$15) - SUMIFS(coordinate[longitude], coordinate[City, State], $J31))^2 + (SUMIFS(coordinate[latitude], coordinate[City, State], AW$15) - SUMIFS(coordinate[latitude], coordinate[City, State], $J31))^2)</f>
        <v>2323.4590970914069</v>
      </c>
      <c r="AX31" s="1">
        <f>SQRT((SUMIFS(coordinate[longitude], coordinate[City, State], AX$15) - SUMIFS(coordinate[longitude], coordinate[City, State], $J31))^2 + (SUMIFS(coordinate[latitude], coordinate[City, State], AX$15) - SUMIFS(coordinate[latitude], coordinate[City, State], $J31))^2)</f>
        <v>1840.9383884883048</v>
      </c>
      <c r="AY31" s="1">
        <f>SQRT((SUMIFS(coordinate[longitude], coordinate[City, State], AY$15) - SUMIFS(coordinate[longitude], coordinate[City, State], $J31))^2 + (SUMIFS(coordinate[latitude], coordinate[City, State], AY$15) - SUMIFS(coordinate[latitude], coordinate[City, State], $J31))^2)</f>
        <v>1907.8614495200593</v>
      </c>
      <c r="AZ31" s="1">
        <f>SQRT((SUMIFS(coordinate[longitude], coordinate[City, State], AZ$15) - SUMIFS(coordinate[longitude], coordinate[City, State], $J31))^2 + (SUMIFS(coordinate[latitude], coordinate[City, State], AZ$15) - SUMIFS(coordinate[latitude], coordinate[City, State], $J31))^2)</f>
        <v>1141.9573718955564</v>
      </c>
      <c r="BA31" s="1">
        <f>SQRT((SUMIFS(coordinate[longitude], coordinate[City, State], BA$15) - SUMIFS(coordinate[longitude], coordinate[City, State], $J31))^2 + (SUMIFS(coordinate[latitude], coordinate[City, State], BA$15) - SUMIFS(coordinate[latitude], coordinate[City, State], $J31))^2)</f>
        <v>896.99069407099341</v>
      </c>
      <c r="BB31" s="1">
        <f>SQRT((SUMIFS(coordinate[longitude], coordinate[City, State], BB$15) - SUMIFS(coordinate[longitude], coordinate[City, State], $J31))^2 + (SUMIFS(coordinate[latitude], coordinate[City, State], BB$15) - SUMIFS(coordinate[latitude], coordinate[City, State], $J31))^2)</f>
        <v>1297.4134863989248</v>
      </c>
      <c r="BC31" s="1">
        <f>SQRT((SUMIFS(coordinate[longitude], coordinate[City, State], BC$15) - SUMIFS(coordinate[longitude], coordinate[City, State], $J31))^2 + (SUMIFS(coordinate[latitude], coordinate[City, State], BC$15) - SUMIFS(coordinate[latitude], coordinate[City, State], $J31))^2)</f>
        <v>482.4740991065546</v>
      </c>
      <c r="BD31" s="1">
        <f>SQRT((SUMIFS(coordinate[longitude], coordinate[City, State], BD$15) - SUMIFS(coordinate[longitude], coordinate[City, State], $J31))^2 + (SUMIFS(coordinate[latitude], coordinate[City, State], BD$15) - SUMIFS(coordinate[latitude], coordinate[City, State], $J31))^2)</f>
        <v>289.39340189092792</v>
      </c>
      <c r="BE31" s="1">
        <f>SQRT((SUMIFS(coordinate[longitude], coordinate[City, State], BE$15) - SUMIFS(coordinate[longitude], coordinate[City, State], $J31))^2 + (SUMIFS(coordinate[latitude], coordinate[City, State], BE$15) - SUMIFS(coordinate[latitude], coordinate[City, State], $J31))^2)</f>
        <v>1059.503075272748</v>
      </c>
      <c r="BF31" s="1">
        <f>SQRT((SUMIFS(coordinate[longitude], coordinate[City, State], BF$15) - SUMIFS(coordinate[longitude], coordinate[City, State], $J31))^2 + (SUMIFS(coordinate[latitude], coordinate[City, State], BF$15) - SUMIFS(coordinate[latitude], coordinate[City, State], $J31))^2)</f>
        <v>1568.3607177799972</v>
      </c>
      <c r="BG31" s="1">
        <f>SQRT((SUMIFS(coordinate[longitude], coordinate[City, State], BG$15) - SUMIFS(coordinate[longitude], coordinate[City, State], $J31))^2 + (SUMIFS(coordinate[latitude], coordinate[City, State], BG$15) - SUMIFS(coordinate[latitude], coordinate[City, State], $J31))^2)</f>
        <v>644.00115873141931</v>
      </c>
      <c r="BH31" s="1">
        <f>SQRT((SUMIFS(coordinate[longitude], coordinate[City, State], BH$15) - SUMIFS(coordinate[longitude], coordinate[City, State], $J31))^2 + (SUMIFS(coordinate[latitude], coordinate[City, State], BH$15) - SUMIFS(coordinate[latitude], coordinate[City, State], $J31))^2)</f>
        <v>2088.8919131137445</v>
      </c>
    </row>
    <row r="32" spans="1:60" x14ac:dyDescent="0.25">
      <c r="A32" t="s">
        <v>44</v>
      </c>
      <c r="B32">
        <v>-6468.7960151430198</v>
      </c>
      <c r="C32">
        <v>2873.7535975073802</v>
      </c>
      <c r="D32" t="str">
        <f t="shared" si="1"/>
        <v>[-6468.8, 2873.75]</v>
      </c>
      <c r="G32" t="str" cm="1">
        <f t="array" ref="G32">"[" &amp; _xlfn.TEXTJOIN(", ", TRUE, ROUND(K32:BH32, 0)) &amp; "]"</f>
        <v>[1373, 1197, 836, 1659, 833, 788, 703, 1569, 1562, 1813, 858, 773, 1016, 742, 1529, 796, 0, 1261, 649, 1161, 1447, 1318, 4652, 531, 683, 231, 3046, 632, 218, 482, 310, 815, 1466, 603, 501, 2057, 1394, 502, 1534, 1111, 1151, 1936, 235, 2045, 1264, 946, 301, 1005, 227, 1307]</v>
      </c>
      <c r="H32" s="12">
        <v>0</v>
      </c>
      <c r="J32" t="s">
        <v>44</v>
      </c>
      <c r="K32" s="1">
        <f>SQRT((SUMIFS(coordinate[longitude], coordinate[City, State], K$15) - SUMIFS(coordinate[longitude], coordinate[City, State], $J32))^2 + (SUMIFS(coordinate[latitude], coordinate[City, State], K$15) - SUMIFS(coordinate[latitude], coordinate[City, State], $J32))^2)</f>
        <v>1372.8134271559743</v>
      </c>
      <c r="L32" s="1">
        <f>SQRT((SUMIFS(coordinate[longitude], coordinate[City, State], L$15) - SUMIFS(coordinate[longitude], coordinate[City, State], $J32))^2 + (SUMIFS(coordinate[latitude], coordinate[City, State], L$15) - SUMIFS(coordinate[latitude], coordinate[City, State], $J32))^2)</f>
        <v>1196.649010635226</v>
      </c>
      <c r="M32" s="1">
        <f>SQRT((SUMIFS(coordinate[longitude], coordinate[City, State], M$15) - SUMIFS(coordinate[longitude], coordinate[City, State], $J32))^2 + (SUMIFS(coordinate[latitude], coordinate[City, State], M$15) - SUMIFS(coordinate[latitude], coordinate[City, State], $J32))^2)</f>
        <v>836.40721645533063</v>
      </c>
      <c r="N32" s="1">
        <f>SQRT((SUMIFS(coordinate[longitude], coordinate[City, State], N$15) - SUMIFS(coordinate[longitude], coordinate[City, State], $J32))^2 + (SUMIFS(coordinate[latitude], coordinate[City, State], N$15) - SUMIFS(coordinate[latitude], coordinate[City, State], $J32))^2)</f>
        <v>1659.097527263244</v>
      </c>
      <c r="O32" s="1">
        <f>SQRT((SUMIFS(coordinate[longitude], coordinate[City, State], O$15) - SUMIFS(coordinate[longitude], coordinate[City, State], $J32))^2 + (SUMIFS(coordinate[latitude], coordinate[City, State], O$15) - SUMIFS(coordinate[latitude], coordinate[City, State], $J32))^2)</f>
        <v>832.85039528631091</v>
      </c>
      <c r="P32" s="1">
        <f>SQRT((SUMIFS(coordinate[longitude], coordinate[City, State], P$15) - SUMIFS(coordinate[longitude], coordinate[City, State], $J32))^2 + (SUMIFS(coordinate[latitude], coordinate[City, State], P$15) - SUMIFS(coordinate[latitude], coordinate[City, State], $J32))^2)</f>
        <v>788.09622456131706</v>
      </c>
      <c r="Q32" s="1">
        <f>SQRT((SUMIFS(coordinate[longitude], coordinate[City, State], Q$15) - SUMIFS(coordinate[longitude], coordinate[City, State], $J32))^2 + (SUMIFS(coordinate[latitude], coordinate[City, State], Q$15) - SUMIFS(coordinate[latitude], coordinate[City, State], $J32))^2)</f>
        <v>702.61173019821058</v>
      </c>
      <c r="R32" s="1">
        <f>SQRT((SUMIFS(coordinate[longitude], coordinate[City, State], R$15) - SUMIFS(coordinate[longitude], coordinate[City, State], $J32))^2 + (SUMIFS(coordinate[latitude], coordinate[City, State], R$15) - SUMIFS(coordinate[latitude], coordinate[City, State], $J32))^2)</f>
        <v>1568.9595829411467</v>
      </c>
      <c r="S32" s="1">
        <f>SQRT((SUMIFS(coordinate[longitude], coordinate[City, State], S$15) - SUMIFS(coordinate[longitude], coordinate[City, State], $J32))^2 + (SUMIFS(coordinate[latitude], coordinate[City, State], S$15) - SUMIFS(coordinate[latitude], coordinate[City, State], $J32))^2)</f>
        <v>1561.7382172293285</v>
      </c>
      <c r="T32" s="1">
        <f>SQRT((SUMIFS(coordinate[longitude], coordinate[City, State], T$15) - SUMIFS(coordinate[longitude], coordinate[City, State], $J32))^2 + (SUMIFS(coordinate[latitude], coordinate[City, State], T$15) - SUMIFS(coordinate[latitude], coordinate[City, State], $J32))^2)</f>
        <v>1813.4671899699599</v>
      </c>
      <c r="U32" s="1">
        <f>SQRT((SUMIFS(coordinate[longitude], coordinate[City, State], U$15) - SUMIFS(coordinate[longitude], coordinate[City, State], $J32))^2 + (SUMIFS(coordinate[latitude], coordinate[City, State], U$15) - SUMIFS(coordinate[latitude], coordinate[City, State], $J32))^2)</f>
        <v>858.0358261574836</v>
      </c>
      <c r="V32" s="1">
        <f>SQRT((SUMIFS(coordinate[longitude], coordinate[City, State], V$15) - SUMIFS(coordinate[longitude], coordinate[City, State], $J32))^2 + (SUMIFS(coordinate[latitude], coordinate[City, State], V$15) - SUMIFS(coordinate[latitude], coordinate[City, State], $J32))^2)</f>
        <v>773.18348826443787</v>
      </c>
      <c r="W32" s="1">
        <f>SQRT((SUMIFS(coordinate[longitude], coordinate[City, State], W$15) - SUMIFS(coordinate[longitude], coordinate[City, State], $J32))^2 + (SUMIFS(coordinate[latitude], coordinate[City, State], W$15) - SUMIFS(coordinate[latitude], coordinate[City, State], $J32))^2)</f>
        <v>1015.5567435281774</v>
      </c>
      <c r="X32" s="1">
        <f>SQRT((SUMIFS(coordinate[longitude], coordinate[City, State], X$15) - SUMIFS(coordinate[longitude], coordinate[City, State], $J32))^2 + (SUMIFS(coordinate[latitude], coordinate[City, State], X$15) - SUMIFS(coordinate[latitude], coordinate[City, State], $J32))^2)</f>
        <v>742.390064773875</v>
      </c>
      <c r="Y32" s="1">
        <f>SQRT((SUMIFS(coordinate[longitude], coordinate[City, State], Y$15) - SUMIFS(coordinate[longitude], coordinate[City, State], $J32))^2 + (SUMIFS(coordinate[latitude], coordinate[City, State], Y$15) - SUMIFS(coordinate[latitude], coordinate[City, State], $J32))^2)</f>
        <v>1529.210247880751</v>
      </c>
      <c r="Z32" s="1">
        <f>SQRT((SUMIFS(coordinate[longitude], coordinate[City, State], Z$15) - SUMIFS(coordinate[longitude], coordinate[City, State], $J32))^2 + (SUMIFS(coordinate[latitude], coordinate[City, State], Z$15) - SUMIFS(coordinate[latitude], coordinate[City, State], $J32))^2)</f>
        <v>795.51190086869315</v>
      </c>
      <c r="AA32" s="1">
        <f>SQRT((SUMIFS(coordinate[longitude], coordinate[City, State], AA$15) - SUMIFS(coordinate[longitude], coordinate[City, State], $J32))^2 + (SUMIFS(coordinate[latitude], coordinate[City, State], AA$15) - SUMIFS(coordinate[latitude], coordinate[City, State], $J32))^2)</f>
        <v>0</v>
      </c>
      <c r="AB32" s="1">
        <f>SQRT((SUMIFS(coordinate[longitude], coordinate[City, State], AB$15) - SUMIFS(coordinate[longitude], coordinate[City, State], $J32))^2 + (SUMIFS(coordinate[latitude], coordinate[City, State], AB$15) - SUMIFS(coordinate[latitude], coordinate[City, State], $J32))^2)</f>
        <v>1261.4396928789349</v>
      </c>
      <c r="AC32" s="1">
        <f>SQRT((SUMIFS(coordinate[longitude], coordinate[City, State], AC$15) - SUMIFS(coordinate[longitude], coordinate[City, State], $J32))^2 + (SUMIFS(coordinate[latitude], coordinate[City, State], AC$15) - SUMIFS(coordinate[latitude], coordinate[City, State], $J32))^2)</f>
        <v>648.96704359695673</v>
      </c>
      <c r="AD32" s="1">
        <f>SQRT((SUMIFS(coordinate[longitude], coordinate[City, State], AD$15) - SUMIFS(coordinate[longitude], coordinate[City, State], $J32))^2 + (SUMIFS(coordinate[latitude], coordinate[City, State], AD$15) - SUMIFS(coordinate[latitude], coordinate[City, State], $J32))^2)</f>
        <v>1160.6198936326416</v>
      </c>
      <c r="AE32" s="1">
        <f>SQRT((SUMIFS(coordinate[longitude], coordinate[City, State], AE$15) - SUMIFS(coordinate[longitude], coordinate[City, State], $J32))^2 + (SUMIFS(coordinate[latitude], coordinate[City, State], AE$15) - SUMIFS(coordinate[latitude], coordinate[City, State], $J32))^2)</f>
        <v>1447.1814844410403</v>
      </c>
      <c r="AF32" s="1">
        <f>SQRT((SUMIFS(coordinate[longitude], coordinate[City, State], AF$15) - SUMIFS(coordinate[longitude], coordinate[City, State], $J32))^2 + (SUMIFS(coordinate[latitude], coordinate[City, State], AF$15) - SUMIFS(coordinate[latitude], coordinate[City, State], $J32))^2)</f>
        <v>1317.963533784224</v>
      </c>
      <c r="AG32" s="1">
        <f>SQRT((SUMIFS(coordinate[longitude], coordinate[City, State], AG$15) - SUMIFS(coordinate[longitude], coordinate[City, State], $J32))^2 + (SUMIFS(coordinate[latitude], coordinate[City, State], AG$15) - SUMIFS(coordinate[latitude], coordinate[City, State], $J32))^2)</f>
        <v>4652.3921519231308</v>
      </c>
      <c r="AH32" s="1">
        <f>SQRT((SUMIFS(coordinate[longitude], coordinate[City, State], AH$15) - SUMIFS(coordinate[longitude], coordinate[City, State], $J32))^2 + (SUMIFS(coordinate[latitude], coordinate[City, State], AH$15) - SUMIFS(coordinate[latitude], coordinate[City, State], $J32))^2)</f>
        <v>531.13143237780014</v>
      </c>
      <c r="AI32" s="1">
        <f>SQRT((SUMIFS(coordinate[longitude], coordinate[City, State], AI$15) - SUMIFS(coordinate[longitude], coordinate[City, State], $J32))^2 + (SUMIFS(coordinate[latitude], coordinate[City, State], AI$15) - SUMIFS(coordinate[latitude], coordinate[City, State], $J32))^2)</f>
        <v>682.63157140085661</v>
      </c>
      <c r="AJ32" s="1">
        <f>SQRT((SUMIFS(coordinate[longitude], coordinate[City, State], AJ$15) - SUMIFS(coordinate[longitude], coordinate[City, State], $J32))^2 + (SUMIFS(coordinate[latitude], coordinate[City, State], AJ$15) - SUMIFS(coordinate[latitude], coordinate[City, State], $J32))^2)</f>
        <v>230.80086341804338</v>
      </c>
      <c r="AK32" s="1">
        <f>SQRT((SUMIFS(coordinate[longitude], coordinate[City, State], AK$15) - SUMIFS(coordinate[longitude], coordinate[City, State], $J32))^2 + (SUMIFS(coordinate[latitude], coordinate[City, State], AK$15) - SUMIFS(coordinate[latitude], coordinate[City, State], $J32))^2)</f>
        <v>3046.3318173679354</v>
      </c>
      <c r="AL32" s="1">
        <f>SQRT((SUMIFS(coordinate[longitude], coordinate[City, State], AL$15) - SUMIFS(coordinate[longitude], coordinate[City, State], $J32))^2 + (SUMIFS(coordinate[latitude], coordinate[City, State], AL$15) - SUMIFS(coordinate[latitude], coordinate[City, State], $J32))^2)</f>
        <v>631.93617982931198</v>
      </c>
      <c r="AM32" s="1">
        <f>SQRT((SUMIFS(coordinate[longitude], coordinate[City, State], AM$15) - SUMIFS(coordinate[longitude], coordinate[City, State], $J32))^2 + (SUMIFS(coordinate[latitude], coordinate[City, State], AM$15) - SUMIFS(coordinate[latitude], coordinate[City, State], $J32))^2)</f>
        <v>217.84224948491723</v>
      </c>
      <c r="AN32" s="1">
        <f>SQRT((SUMIFS(coordinate[longitude], coordinate[City, State], AN$15) - SUMIFS(coordinate[longitude], coordinate[City, State], $J32))^2 + (SUMIFS(coordinate[latitude], coordinate[City, State], AN$15) - SUMIFS(coordinate[latitude], coordinate[City, State], $J32))^2)</f>
        <v>481.95652909710992</v>
      </c>
      <c r="AO32" s="1">
        <f>SQRT((SUMIFS(coordinate[longitude], coordinate[City, State], AO$15) - SUMIFS(coordinate[longitude], coordinate[City, State], $J32))^2 + (SUMIFS(coordinate[latitude], coordinate[City, State], AO$15) - SUMIFS(coordinate[latitude], coordinate[City, State], $J32))^2)</f>
        <v>310.15321954014422</v>
      </c>
      <c r="AP32" s="1">
        <f>SQRT((SUMIFS(coordinate[longitude], coordinate[City, State], AP$15) - SUMIFS(coordinate[longitude], coordinate[City, State], $J32))^2 + (SUMIFS(coordinate[latitude], coordinate[City, State], AP$15) - SUMIFS(coordinate[latitude], coordinate[City, State], $J32))^2)</f>
        <v>814.8693701864363</v>
      </c>
      <c r="AQ32" s="1">
        <f>SQRT((SUMIFS(coordinate[longitude], coordinate[City, State], AQ$15) - SUMIFS(coordinate[longitude], coordinate[City, State], $J32))^2 + (SUMIFS(coordinate[latitude], coordinate[City, State], AQ$15) - SUMIFS(coordinate[latitude], coordinate[City, State], $J32))^2)</f>
        <v>1466.0910374293567</v>
      </c>
      <c r="AR32" s="1">
        <f>SQRT((SUMIFS(coordinate[longitude], coordinate[City, State], AR$15) - SUMIFS(coordinate[longitude], coordinate[City, State], $J32))^2 + (SUMIFS(coordinate[latitude], coordinate[City, State], AR$15) - SUMIFS(coordinate[latitude], coordinate[City, State], $J32))^2)</f>
        <v>603.08900034308897</v>
      </c>
      <c r="AS32" s="1">
        <f>SQRT((SUMIFS(coordinate[longitude], coordinate[City, State], AS$15) - SUMIFS(coordinate[longitude], coordinate[City, State], $J32))^2 + (SUMIFS(coordinate[latitude], coordinate[City, State], AS$15) - SUMIFS(coordinate[latitude], coordinate[City, State], $J32))^2)</f>
        <v>501.29254396053784</v>
      </c>
      <c r="AT32" s="1">
        <f>SQRT((SUMIFS(coordinate[longitude], coordinate[City, State], AT$15) - SUMIFS(coordinate[longitude], coordinate[City, State], $J32))^2 + (SUMIFS(coordinate[latitude], coordinate[City, State], AT$15) - SUMIFS(coordinate[latitude], coordinate[City, State], $J32))^2)</f>
        <v>2057.3586294850784</v>
      </c>
      <c r="AU32" s="1">
        <f>SQRT((SUMIFS(coordinate[longitude], coordinate[City, State], AU$15) - SUMIFS(coordinate[longitude], coordinate[City, State], $J32))^2 + (SUMIFS(coordinate[latitude], coordinate[City, State], AU$15) - SUMIFS(coordinate[latitude], coordinate[City, State], $J32))^2)</f>
        <v>1393.631323002068</v>
      </c>
      <c r="AV32" s="1">
        <f>SQRT((SUMIFS(coordinate[longitude], coordinate[City, State], AV$15) - SUMIFS(coordinate[longitude], coordinate[City, State], $J32))^2 + (SUMIFS(coordinate[latitude], coordinate[City, State], AV$15) - SUMIFS(coordinate[latitude], coordinate[City, State], $J32))^2)</f>
        <v>502.1214860476988</v>
      </c>
      <c r="AW32" s="1">
        <f>SQRT((SUMIFS(coordinate[longitude], coordinate[City, State], AW$15) - SUMIFS(coordinate[longitude], coordinate[City, State], $J32))^2 + (SUMIFS(coordinate[latitude], coordinate[City, State], AW$15) - SUMIFS(coordinate[latitude], coordinate[City, State], $J32))^2)</f>
        <v>1533.9204985056867</v>
      </c>
      <c r="AX32" s="1">
        <f>SQRT((SUMIFS(coordinate[longitude], coordinate[City, State], AX$15) - SUMIFS(coordinate[longitude], coordinate[City, State], $J32))^2 + (SUMIFS(coordinate[latitude], coordinate[City, State], AX$15) - SUMIFS(coordinate[latitude], coordinate[City, State], $J32))^2)</f>
        <v>1110.6103813943798</v>
      </c>
      <c r="AY32" s="1">
        <f>SQRT((SUMIFS(coordinate[longitude], coordinate[City, State], AY$15) - SUMIFS(coordinate[longitude], coordinate[City, State], $J32))^2 + (SUMIFS(coordinate[latitude], coordinate[City, State], AY$15) - SUMIFS(coordinate[latitude], coordinate[City, State], $J32))^2)</f>
        <v>1151.1920451728108</v>
      </c>
      <c r="AZ32" s="1">
        <f>SQRT((SUMIFS(coordinate[longitude], coordinate[City, State], AZ$15) - SUMIFS(coordinate[longitude], coordinate[City, State], $J32))^2 + (SUMIFS(coordinate[latitude], coordinate[City, State], AZ$15) - SUMIFS(coordinate[latitude], coordinate[City, State], $J32))^2)</f>
        <v>1935.5762893680881</v>
      </c>
      <c r="BA32" s="1">
        <f>SQRT((SUMIFS(coordinate[longitude], coordinate[City, State], BA$15) - SUMIFS(coordinate[longitude], coordinate[City, State], $J32))^2 + (SUMIFS(coordinate[latitude], coordinate[City, State], BA$15) - SUMIFS(coordinate[latitude], coordinate[City, State], $J32))^2)</f>
        <v>234.93418899346071</v>
      </c>
      <c r="BB32" s="1">
        <f>SQRT((SUMIFS(coordinate[longitude], coordinate[City, State], BB$15) - SUMIFS(coordinate[longitude], coordinate[City, State], $J32))^2 + (SUMIFS(coordinate[latitude], coordinate[City, State], BB$15) - SUMIFS(coordinate[latitude], coordinate[City, State], $J32))^2)</f>
        <v>2045.0501113115874</v>
      </c>
      <c r="BC32" s="1">
        <f>SQRT((SUMIFS(coordinate[longitude], coordinate[City, State], BC$15) - SUMIFS(coordinate[longitude], coordinate[City, State], $J32))^2 + (SUMIFS(coordinate[latitude], coordinate[City, State], BC$15) - SUMIFS(coordinate[latitude], coordinate[City, State], $J32))^2)</f>
        <v>1263.8206567802736</v>
      </c>
      <c r="BD32" s="1">
        <f>SQRT((SUMIFS(coordinate[longitude], coordinate[City, State], BD$15) - SUMIFS(coordinate[longitude], coordinate[City, State], $J32))^2 + (SUMIFS(coordinate[latitude], coordinate[City, State], BD$15) - SUMIFS(coordinate[latitude], coordinate[City, State], $J32))^2)</f>
        <v>946.02404755833743</v>
      </c>
      <c r="BE32" s="1">
        <f>SQRT((SUMIFS(coordinate[longitude], coordinate[City, State], BE$15) - SUMIFS(coordinate[longitude], coordinate[City, State], $J32))^2 + (SUMIFS(coordinate[latitude], coordinate[City, State], BE$15) - SUMIFS(coordinate[latitude], coordinate[City, State], $J32))^2)</f>
        <v>301.43893020584454</v>
      </c>
      <c r="BF32" s="1">
        <f>SQRT((SUMIFS(coordinate[longitude], coordinate[City, State], BF$15) - SUMIFS(coordinate[longitude], coordinate[City, State], $J32))^2 + (SUMIFS(coordinate[latitude], coordinate[City, State], BF$15) - SUMIFS(coordinate[latitude], coordinate[City, State], $J32))^2)</f>
        <v>1004.7833490490424</v>
      </c>
      <c r="BG32" s="1">
        <f>SQRT((SUMIFS(coordinate[longitude], coordinate[City, State], BG$15) - SUMIFS(coordinate[longitude], coordinate[City, State], $J32))^2 + (SUMIFS(coordinate[latitude], coordinate[City, State], BG$15) - SUMIFS(coordinate[latitude], coordinate[City, State], $J32))^2)</f>
        <v>226.95170752564465</v>
      </c>
      <c r="BH32" s="1">
        <f>SQRT((SUMIFS(coordinate[longitude], coordinate[City, State], BH$15) - SUMIFS(coordinate[longitude], coordinate[City, State], $J32))^2 + (SUMIFS(coordinate[latitude], coordinate[City, State], BH$15) - SUMIFS(coordinate[latitude], coordinate[City, State], $J32))^2)</f>
        <v>1306.8996498829811</v>
      </c>
    </row>
    <row r="33" spans="1:60" x14ac:dyDescent="0.25">
      <c r="A33" t="s">
        <v>37</v>
      </c>
      <c r="B33">
        <v>-5218.5713789560796</v>
      </c>
      <c r="C33">
        <v>2705.9189829556299</v>
      </c>
      <c r="D33" t="str">
        <f t="shared" si="1"/>
        <v>[-5218.57, 2705.92]</v>
      </c>
      <c r="G33" t="str" cm="1">
        <f t="array" ref="G33">"[" &amp; _xlfn.TEXTJOIN(", ", TRUE, ROUND(K33:BH33, 0)) &amp; "]"</f>
        <v>[270, 69, 717, 534, 1654, 1235, 1868, 2830, 376, 3056, 426, 2027, 522, 519, 393, 2036, 1261, 0, 649, 121, 267, 2574, 5819, 735, 1119, 1152, 4279, 670, 1466, 1201, 995, 879, 408, 805, 1542, 3318, 2556, 1752, 338, 318, 174, 3175, 1278, 3306, 2515, 2117, 977, 853, 1393, 91]</v>
      </c>
      <c r="H33" s="12">
        <v>0</v>
      </c>
      <c r="J33" t="s">
        <v>37</v>
      </c>
      <c r="K33" s="1">
        <f>SQRT((SUMIFS(coordinate[longitude], coordinate[City, State], K$15) - SUMIFS(coordinate[longitude], coordinate[City, State], $J33))^2 + (SUMIFS(coordinate[latitude], coordinate[City, State], K$15) - SUMIFS(coordinate[latitude], coordinate[City, State], $J33))^2)</f>
        <v>270.1087104181143</v>
      </c>
      <c r="L33" s="1">
        <f>SQRT((SUMIFS(coordinate[longitude], coordinate[City, State], L$15) - SUMIFS(coordinate[longitude], coordinate[City, State], $J33))^2 + (SUMIFS(coordinate[latitude], coordinate[City, State], L$15) - SUMIFS(coordinate[latitude], coordinate[City, State], $J33))^2)</f>
        <v>68.581448420324577</v>
      </c>
      <c r="M33" s="1">
        <f>SQRT((SUMIFS(coordinate[longitude], coordinate[City, State], M$15) - SUMIFS(coordinate[longitude], coordinate[City, State], $J33))^2 + (SUMIFS(coordinate[latitude], coordinate[City, State], M$15) - SUMIFS(coordinate[latitude], coordinate[City, State], $J33))^2)</f>
        <v>717.19124562179331</v>
      </c>
      <c r="N33" s="1">
        <f>SQRT((SUMIFS(coordinate[longitude], coordinate[City, State], N$15) - SUMIFS(coordinate[longitude], coordinate[City, State], $J33))^2 + (SUMIFS(coordinate[latitude], coordinate[City, State], N$15) - SUMIFS(coordinate[latitude], coordinate[City, State], $J33))^2)</f>
        <v>534.48555215804686</v>
      </c>
      <c r="O33" s="1">
        <f>SQRT((SUMIFS(coordinate[longitude], coordinate[City, State], O$15) - SUMIFS(coordinate[longitude], coordinate[City, State], $J33))^2 + (SUMIFS(coordinate[latitude], coordinate[City, State], O$15) - SUMIFS(coordinate[latitude], coordinate[City, State], $J33))^2)</f>
        <v>1653.969195966715</v>
      </c>
      <c r="P33" s="1">
        <f>SQRT((SUMIFS(coordinate[longitude], coordinate[City, State], P$15) - SUMIFS(coordinate[longitude], coordinate[City, State], $J33))^2 + (SUMIFS(coordinate[latitude], coordinate[City, State], P$15) - SUMIFS(coordinate[latitude], coordinate[City, State], $J33))^2)</f>
        <v>1235.1268000322466</v>
      </c>
      <c r="Q33" s="1">
        <f>SQRT((SUMIFS(coordinate[longitude], coordinate[City, State], Q$15) - SUMIFS(coordinate[longitude], coordinate[City, State], $J33))^2 + (SUMIFS(coordinate[latitude], coordinate[City, State], Q$15) - SUMIFS(coordinate[latitude], coordinate[City, State], $J33))^2)</f>
        <v>1867.9179903758359</v>
      </c>
      <c r="R33" s="1">
        <f>SQRT((SUMIFS(coordinate[longitude], coordinate[City, State], R$15) - SUMIFS(coordinate[longitude], coordinate[City, State], $J33))^2 + (SUMIFS(coordinate[latitude], coordinate[City, State], R$15) - SUMIFS(coordinate[latitude], coordinate[City, State], $J33))^2)</f>
        <v>2829.7148718156009</v>
      </c>
      <c r="S33" s="1">
        <f>SQRT((SUMIFS(coordinate[longitude], coordinate[City, State], S$15) - SUMIFS(coordinate[longitude], coordinate[City, State], $J33))^2 + (SUMIFS(coordinate[latitude], coordinate[City, State], S$15) - SUMIFS(coordinate[latitude], coordinate[City, State], $J33))^2)</f>
        <v>376.48159978318148</v>
      </c>
      <c r="T33" s="1">
        <f>SQRT((SUMIFS(coordinate[longitude], coordinate[City, State], T$15) - SUMIFS(coordinate[longitude], coordinate[City, State], $J33))^2 + (SUMIFS(coordinate[latitude], coordinate[City, State], T$15) - SUMIFS(coordinate[latitude], coordinate[City, State], $J33))^2)</f>
        <v>3055.9024162833348</v>
      </c>
      <c r="U33" s="1">
        <f>SQRT((SUMIFS(coordinate[longitude], coordinate[City, State], U$15) - SUMIFS(coordinate[longitude], coordinate[City, State], $J33))^2 + (SUMIFS(coordinate[latitude], coordinate[City, State], U$15) - SUMIFS(coordinate[latitude], coordinate[City, State], $J33))^2)</f>
        <v>425.65314024602293</v>
      </c>
      <c r="V33" s="1">
        <f>SQRT((SUMIFS(coordinate[longitude], coordinate[City, State], V$15) - SUMIFS(coordinate[longitude], coordinate[City, State], $J33))^2 + (SUMIFS(coordinate[latitude], coordinate[City, State], V$15) - SUMIFS(coordinate[latitude], coordinate[City, State], $J33))^2)</f>
        <v>2027.4335506362461</v>
      </c>
      <c r="W33" s="1">
        <f>SQRT((SUMIFS(coordinate[longitude], coordinate[City, State], W$15) - SUMIFS(coordinate[longitude], coordinate[City, State], $J33))^2 + (SUMIFS(coordinate[latitude], coordinate[City, State], W$15) - SUMIFS(coordinate[latitude], coordinate[City, State], $J33))^2)</f>
        <v>521.59764099633708</v>
      </c>
      <c r="X33" s="1">
        <f>SQRT((SUMIFS(coordinate[longitude], coordinate[City, State], X$15) - SUMIFS(coordinate[longitude], coordinate[City, State], $J33))^2 + (SUMIFS(coordinate[latitude], coordinate[City, State], X$15) - SUMIFS(coordinate[latitude], coordinate[City, State], $J33))^2)</f>
        <v>519.36587710114736</v>
      </c>
      <c r="Y33" s="1">
        <f>SQRT((SUMIFS(coordinate[longitude], coordinate[City, State], Y$15) - SUMIFS(coordinate[longitude], coordinate[City, State], $J33))^2 + (SUMIFS(coordinate[latitude], coordinate[City, State], Y$15) - SUMIFS(coordinate[latitude], coordinate[City, State], $J33))^2)</f>
        <v>392.63294547326876</v>
      </c>
      <c r="Z33" s="1">
        <f>SQRT((SUMIFS(coordinate[longitude], coordinate[City, State], Z$15) - SUMIFS(coordinate[longitude], coordinate[City, State], $J33))^2 + (SUMIFS(coordinate[latitude], coordinate[City, State], Z$15) - SUMIFS(coordinate[latitude], coordinate[City, State], $J33))^2)</f>
        <v>2035.770234185733</v>
      </c>
      <c r="AA33" s="1">
        <f>SQRT((SUMIFS(coordinate[longitude], coordinate[City, State], AA$15) - SUMIFS(coordinate[longitude], coordinate[City, State], $J33))^2 + (SUMIFS(coordinate[latitude], coordinate[City, State], AA$15) - SUMIFS(coordinate[latitude], coordinate[City, State], $J33))^2)</f>
        <v>1261.4396928789349</v>
      </c>
      <c r="AB33" s="1">
        <f>SQRT((SUMIFS(coordinate[longitude], coordinate[City, State], AB$15) - SUMIFS(coordinate[longitude], coordinate[City, State], $J33))^2 + (SUMIFS(coordinate[latitude], coordinate[City, State], AB$15) - SUMIFS(coordinate[latitude], coordinate[City, State], $J33))^2)</f>
        <v>0</v>
      </c>
      <c r="AC33" s="1">
        <f>SQRT((SUMIFS(coordinate[longitude], coordinate[City, State], AC$15) - SUMIFS(coordinate[longitude], coordinate[City, State], $J33))^2 + (SUMIFS(coordinate[latitude], coordinate[City, State], AC$15) - SUMIFS(coordinate[latitude], coordinate[City, State], $J33))^2)</f>
        <v>648.53586149916669</v>
      </c>
      <c r="AD33" s="1">
        <f>SQRT((SUMIFS(coordinate[longitude], coordinate[City, State], AD$15) - SUMIFS(coordinate[longitude], coordinate[City, State], $J33))^2 + (SUMIFS(coordinate[latitude], coordinate[City, State], AD$15) - SUMIFS(coordinate[latitude], coordinate[City, State], $J33))^2)</f>
        <v>120.60686286478912</v>
      </c>
      <c r="AE33" s="1">
        <f>SQRT((SUMIFS(coordinate[longitude], coordinate[City, State], AE$15) - SUMIFS(coordinate[longitude], coordinate[City, State], $J33))^2 + (SUMIFS(coordinate[latitude], coordinate[City, State], AE$15) - SUMIFS(coordinate[latitude], coordinate[City, State], $J33))^2)</f>
        <v>266.78032441155591</v>
      </c>
      <c r="AF33" s="1">
        <f>SQRT((SUMIFS(coordinate[longitude], coordinate[City, State], AF$15) - SUMIFS(coordinate[longitude], coordinate[City, State], $J33))^2 + (SUMIFS(coordinate[latitude], coordinate[City, State], AF$15) - SUMIFS(coordinate[latitude], coordinate[City, State], $J33))^2)</f>
        <v>2573.7859648323988</v>
      </c>
      <c r="AG33" s="1">
        <f>SQRT((SUMIFS(coordinate[longitude], coordinate[City, State], AG$15) - SUMIFS(coordinate[longitude], coordinate[City, State], $J33))^2 + (SUMIFS(coordinate[latitude], coordinate[City, State], AG$15) - SUMIFS(coordinate[latitude], coordinate[City, State], $J33))^2)</f>
        <v>5818.792183016365</v>
      </c>
      <c r="AH33" s="1">
        <f>SQRT((SUMIFS(coordinate[longitude], coordinate[City, State], AH$15) - SUMIFS(coordinate[longitude], coordinate[City, State], $J33))^2 + (SUMIFS(coordinate[latitude], coordinate[City, State], AH$15) - SUMIFS(coordinate[latitude], coordinate[City, State], $J33))^2)</f>
        <v>735.14612668444613</v>
      </c>
      <c r="AI33" s="1">
        <f>SQRT((SUMIFS(coordinate[longitude], coordinate[City, State], AI$15) - SUMIFS(coordinate[longitude], coordinate[City, State], $J33))^2 + (SUMIFS(coordinate[latitude], coordinate[City, State], AI$15) - SUMIFS(coordinate[latitude], coordinate[City, State], $J33))^2)</f>
        <v>1119.0969863999362</v>
      </c>
      <c r="AJ33" s="1">
        <f>SQRT((SUMIFS(coordinate[longitude], coordinate[City, State], AJ$15) - SUMIFS(coordinate[longitude], coordinate[City, State], $J33))^2 + (SUMIFS(coordinate[latitude], coordinate[City, State], AJ$15) - SUMIFS(coordinate[latitude], coordinate[City, State], $J33))^2)</f>
        <v>1152.027452107206</v>
      </c>
      <c r="AK33" s="1">
        <f>SQRT((SUMIFS(coordinate[longitude], coordinate[City, State], AK$15) - SUMIFS(coordinate[longitude], coordinate[City, State], $J33))^2 + (SUMIFS(coordinate[latitude], coordinate[City, State], AK$15) - SUMIFS(coordinate[latitude], coordinate[City, State], $J33))^2)</f>
        <v>4278.7592189121715</v>
      </c>
      <c r="AL33" s="1">
        <f>SQRT((SUMIFS(coordinate[longitude], coordinate[City, State], AL$15) - SUMIFS(coordinate[longitude], coordinate[City, State], $J33))^2 + (SUMIFS(coordinate[latitude], coordinate[City, State], AL$15) - SUMIFS(coordinate[latitude], coordinate[City, State], $J33))^2)</f>
        <v>670.31906854982515</v>
      </c>
      <c r="AM33" s="1">
        <f>SQRT((SUMIFS(coordinate[longitude], coordinate[City, State], AM$15) - SUMIFS(coordinate[longitude], coordinate[City, State], $J33))^2 + (SUMIFS(coordinate[latitude], coordinate[City, State], AM$15) - SUMIFS(coordinate[latitude], coordinate[City, State], $J33))^2)</f>
        <v>1465.7055314061977</v>
      </c>
      <c r="AN33" s="1">
        <f>SQRT((SUMIFS(coordinate[longitude], coordinate[City, State], AN$15) - SUMIFS(coordinate[longitude], coordinate[City, State], $J33))^2 + (SUMIFS(coordinate[latitude], coordinate[City, State], AN$15) - SUMIFS(coordinate[latitude], coordinate[City, State], $J33))^2)</f>
        <v>1200.7058290787102</v>
      </c>
      <c r="AO33" s="1">
        <f>SQRT((SUMIFS(coordinate[longitude], coordinate[City, State], AO$15) - SUMIFS(coordinate[longitude], coordinate[City, State], $J33))^2 + (SUMIFS(coordinate[latitude], coordinate[City, State], AO$15) - SUMIFS(coordinate[latitude], coordinate[City, State], $J33))^2)</f>
        <v>994.9429254378058</v>
      </c>
      <c r="AP33" s="1">
        <f>SQRT((SUMIFS(coordinate[longitude], coordinate[City, State], AP$15) - SUMIFS(coordinate[longitude], coordinate[City, State], $J33))^2 + (SUMIFS(coordinate[latitude], coordinate[City, State], AP$15) - SUMIFS(coordinate[latitude], coordinate[City, State], $J33))^2)</f>
        <v>879.06013125204424</v>
      </c>
      <c r="AQ33" s="1">
        <f>SQRT((SUMIFS(coordinate[longitude], coordinate[City, State], AQ$15) - SUMIFS(coordinate[longitude], coordinate[City, State], $J33))^2 + (SUMIFS(coordinate[latitude], coordinate[City, State], AQ$15) - SUMIFS(coordinate[latitude], coordinate[City, State], $J33))^2)</f>
        <v>407.52700350330849</v>
      </c>
      <c r="AR33" s="1">
        <f>SQRT((SUMIFS(coordinate[longitude], coordinate[City, State], AR$15) - SUMIFS(coordinate[longitude], coordinate[City, State], $J33))^2 + (SUMIFS(coordinate[latitude], coordinate[City, State], AR$15) - SUMIFS(coordinate[latitude], coordinate[City, State], $J33))^2)</f>
        <v>804.91883158235964</v>
      </c>
      <c r="AS33" s="1">
        <f>SQRT((SUMIFS(coordinate[longitude], coordinate[City, State], AS$15) - SUMIFS(coordinate[longitude], coordinate[City, State], $J33))^2 + (SUMIFS(coordinate[latitude], coordinate[City, State], AS$15) - SUMIFS(coordinate[latitude], coordinate[City, State], $J33))^2)</f>
        <v>1541.7813705554263</v>
      </c>
      <c r="AT33" s="1">
        <f>SQRT((SUMIFS(coordinate[longitude], coordinate[City, State], AT$15) - SUMIFS(coordinate[longitude], coordinate[City, State], $J33))^2 + (SUMIFS(coordinate[latitude], coordinate[City, State], AT$15) - SUMIFS(coordinate[latitude], coordinate[City, State], $J33))^2)</f>
        <v>3317.7941881559782</v>
      </c>
      <c r="AU33" s="1">
        <f>SQRT((SUMIFS(coordinate[longitude], coordinate[City, State], AU$15) - SUMIFS(coordinate[longitude], coordinate[City, State], $J33))^2 + (SUMIFS(coordinate[latitude], coordinate[City, State], AU$15) - SUMIFS(coordinate[latitude], coordinate[City, State], $J33))^2)</f>
        <v>2555.9171025168366</v>
      </c>
      <c r="AV33" s="1">
        <f>SQRT((SUMIFS(coordinate[longitude], coordinate[City, State], AV$15) - SUMIFS(coordinate[longitude], coordinate[City, State], $J33))^2 + (SUMIFS(coordinate[latitude], coordinate[City, State], AV$15) - SUMIFS(coordinate[latitude], coordinate[City, State], $J33))^2)</f>
        <v>1751.5721123971196</v>
      </c>
      <c r="AW33" s="1">
        <f>SQRT((SUMIFS(coordinate[longitude], coordinate[City, State], AW$15) - SUMIFS(coordinate[longitude], coordinate[City, State], $J33))^2 + (SUMIFS(coordinate[latitude], coordinate[City, State], AW$15) - SUMIFS(coordinate[latitude], coordinate[City, State], $J33))^2)</f>
        <v>338.01977181840556</v>
      </c>
      <c r="AX33" s="1">
        <f>SQRT((SUMIFS(coordinate[longitude], coordinate[City, State], AX$15) - SUMIFS(coordinate[longitude], coordinate[City, State], $J33))^2 + (SUMIFS(coordinate[latitude], coordinate[City, State], AX$15) - SUMIFS(coordinate[latitude], coordinate[City, State], $J33))^2)</f>
        <v>317.97664992316732</v>
      </c>
      <c r="AY33" s="1">
        <f>SQRT((SUMIFS(coordinate[longitude], coordinate[City, State], AY$15) - SUMIFS(coordinate[longitude], coordinate[City, State], $J33))^2 + (SUMIFS(coordinate[latitude], coordinate[City, State], AY$15) - SUMIFS(coordinate[latitude], coordinate[City, State], $J33))^2)</f>
        <v>174.36307151212253</v>
      </c>
      <c r="AZ33" s="1">
        <f>SQRT((SUMIFS(coordinate[longitude], coordinate[City, State], AZ$15) - SUMIFS(coordinate[longitude], coordinate[City, State], $J33))^2 + (SUMIFS(coordinate[latitude], coordinate[City, State], AZ$15) - SUMIFS(coordinate[latitude], coordinate[City, State], $J33))^2)</f>
        <v>3174.6812991725124</v>
      </c>
      <c r="BA33" s="1">
        <f>SQRT((SUMIFS(coordinate[longitude], coordinate[City, State], BA$15) - SUMIFS(coordinate[longitude], coordinate[City, State], $J33))^2 + (SUMIFS(coordinate[latitude], coordinate[City, State], BA$15) - SUMIFS(coordinate[latitude], coordinate[City, State], $J33))^2)</f>
        <v>1278.0082535449196</v>
      </c>
      <c r="BB33" s="1">
        <f>SQRT((SUMIFS(coordinate[longitude], coordinate[City, State], BB$15) - SUMIFS(coordinate[longitude], coordinate[City, State], $J33))^2 + (SUMIFS(coordinate[latitude], coordinate[City, State], BB$15) - SUMIFS(coordinate[latitude], coordinate[City, State], $J33))^2)</f>
        <v>3306.328238157937</v>
      </c>
      <c r="BC33" s="1">
        <f>SQRT((SUMIFS(coordinate[longitude], coordinate[City, State], BC$15) - SUMIFS(coordinate[longitude], coordinate[City, State], $J33))^2 + (SUMIFS(coordinate[latitude], coordinate[City, State], BC$15) - SUMIFS(coordinate[latitude], coordinate[City, State], $J33))^2)</f>
        <v>2515.1327328423986</v>
      </c>
      <c r="BD33" s="1">
        <f>SQRT((SUMIFS(coordinate[longitude], coordinate[City, State], BD$15) - SUMIFS(coordinate[longitude], coordinate[City, State], $J33))^2 + (SUMIFS(coordinate[latitude], coordinate[City, State], BD$15) - SUMIFS(coordinate[latitude], coordinate[City, State], $J33))^2)</f>
        <v>2116.937994442846</v>
      </c>
      <c r="BE33" s="1">
        <f>SQRT((SUMIFS(coordinate[longitude], coordinate[City, State], BE$15) - SUMIFS(coordinate[longitude], coordinate[City, State], $J33))^2 + (SUMIFS(coordinate[latitude], coordinate[City, State], BE$15) - SUMIFS(coordinate[latitude], coordinate[City, State], $J33))^2)</f>
        <v>976.82464225656122</v>
      </c>
      <c r="BF33" s="1">
        <f>SQRT((SUMIFS(coordinate[longitude], coordinate[City, State], BF$15) - SUMIFS(coordinate[longitude], coordinate[City, State], $J33))^2 + (SUMIFS(coordinate[latitude], coordinate[City, State], BF$15) - SUMIFS(coordinate[latitude], coordinate[City, State], $J33))^2)</f>
        <v>852.87393015751434</v>
      </c>
      <c r="BG33" s="1">
        <f>SQRT((SUMIFS(coordinate[longitude], coordinate[City, State], BG$15) - SUMIFS(coordinate[longitude], coordinate[City, State], $J33))^2 + (SUMIFS(coordinate[latitude], coordinate[City, State], BG$15) - SUMIFS(coordinate[latitude], coordinate[City, State], $J33))^2)</f>
        <v>1393.2182954459322</v>
      </c>
      <c r="BH33" s="1">
        <f>SQRT((SUMIFS(coordinate[longitude], coordinate[City, State], BH$15) - SUMIFS(coordinate[longitude], coordinate[City, State], $J33))^2 + (SUMIFS(coordinate[latitude], coordinate[City, State], BH$15) - SUMIFS(coordinate[latitude], coordinate[City, State], $J33))^2)</f>
        <v>90.540872502381305</v>
      </c>
    </row>
    <row r="34" spans="1:60" x14ac:dyDescent="0.25">
      <c r="A34" t="s">
        <v>46</v>
      </c>
      <c r="B34">
        <v>-5863.6730384511002</v>
      </c>
      <c r="C34">
        <v>2639.2660567840298</v>
      </c>
      <c r="D34" t="str">
        <f t="shared" si="1"/>
        <v>[-5863.67, 2639.27]</v>
      </c>
      <c r="G34" t="str" cm="1">
        <f t="array" ref="G34">"[" &amp; _xlfn.TEXTJOIN(", ", TRUE, ROUND(K34:BH34, 0)) &amp; "]"</f>
        <v>[825, 580, 308, 1126, 1046, 689, 1322, 2200, 996, 2412, 223, 1393, 393, 177, 983, 1394, 649, 649, 0, 570, 877, 1965, 5175, 141, 549, 507, 3695, 314, 836, 569, 460, 415, 947, 193, 895, 2698, 1909, 1151, 962, 462, 514, 2529, 736, 2678, 1876, 1468, 348, 537, 750, 712]</v>
      </c>
      <c r="H34" s="12">
        <v>0</v>
      </c>
      <c r="J34" t="s">
        <v>46</v>
      </c>
      <c r="K34" s="1">
        <f>SQRT((SUMIFS(coordinate[longitude], coordinate[City, State], K$15) - SUMIFS(coordinate[longitude], coordinate[City, State], $J34))^2 + (SUMIFS(coordinate[latitude], coordinate[City, State], K$15) - SUMIFS(coordinate[latitude], coordinate[City, State], $J34))^2)</f>
        <v>825.45478677053234</v>
      </c>
      <c r="L34" s="1">
        <f>SQRT((SUMIFS(coordinate[longitude], coordinate[City, State], L$15) - SUMIFS(coordinate[longitude], coordinate[City, State], $J34))^2 + (SUMIFS(coordinate[latitude], coordinate[City, State], L$15) - SUMIFS(coordinate[latitude], coordinate[City, State], $J34))^2)</f>
        <v>580.25519203633928</v>
      </c>
      <c r="M34" s="1">
        <f>SQRT((SUMIFS(coordinate[longitude], coordinate[City, State], M$15) - SUMIFS(coordinate[longitude], coordinate[City, State], $J34))^2 + (SUMIFS(coordinate[latitude], coordinate[City, State], M$15) - SUMIFS(coordinate[latitude], coordinate[City, State], $J34))^2)</f>
        <v>308.33419866947571</v>
      </c>
      <c r="N34" s="1">
        <f>SQRT((SUMIFS(coordinate[longitude], coordinate[City, State], N$15) - SUMIFS(coordinate[longitude], coordinate[City, State], $J34))^2 + (SUMIFS(coordinate[latitude], coordinate[City, State], N$15) - SUMIFS(coordinate[latitude], coordinate[City, State], $J34))^2)</f>
        <v>1125.8059297822774</v>
      </c>
      <c r="O34" s="1">
        <f>SQRT((SUMIFS(coordinate[longitude], coordinate[City, State], O$15) - SUMIFS(coordinate[longitude], coordinate[City, State], $J34))^2 + (SUMIFS(coordinate[latitude], coordinate[City, State], O$15) - SUMIFS(coordinate[latitude], coordinate[City, State], $J34))^2)</f>
        <v>1045.5305768702613</v>
      </c>
      <c r="P34" s="1">
        <f>SQRT((SUMIFS(coordinate[longitude], coordinate[City, State], P$15) - SUMIFS(coordinate[longitude], coordinate[City, State], $J34))^2 + (SUMIFS(coordinate[latitude], coordinate[City, State], P$15) - SUMIFS(coordinate[latitude], coordinate[City, State], $J34))^2)</f>
        <v>688.52432148330843</v>
      </c>
      <c r="Q34" s="1">
        <f>SQRT((SUMIFS(coordinate[longitude], coordinate[City, State], Q$15) - SUMIFS(coordinate[longitude], coordinate[City, State], $J34))^2 + (SUMIFS(coordinate[latitude], coordinate[City, State], Q$15) - SUMIFS(coordinate[latitude], coordinate[City, State], $J34))^2)</f>
        <v>1321.9078917011811</v>
      </c>
      <c r="R34" s="1">
        <f>SQRT((SUMIFS(coordinate[longitude], coordinate[City, State], R$15) - SUMIFS(coordinate[longitude], coordinate[City, State], $J34))^2 + (SUMIFS(coordinate[latitude], coordinate[City, State], R$15) - SUMIFS(coordinate[latitude], coordinate[City, State], $J34))^2)</f>
        <v>2199.9130078429671</v>
      </c>
      <c r="S34" s="1">
        <f>SQRT((SUMIFS(coordinate[longitude], coordinate[City, State], S$15) - SUMIFS(coordinate[longitude], coordinate[City, State], $J34))^2 + (SUMIFS(coordinate[latitude], coordinate[City, State], S$15) - SUMIFS(coordinate[latitude], coordinate[City, State], $J34))^2)</f>
        <v>995.86235518072931</v>
      </c>
      <c r="T34" s="1">
        <f>SQRT((SUMIFS(coordinate[longitude], coordinate[City, State], T$15) - SUMIFS(coordinate[longitude], coordinate[City, State], $J34))^2 + (SUMIFS(coordinate[latitude], coordinate[City, State], T$15) - SUMIFS(coordinate[latitude], coordinate[City, State], $J34))^2)</f>
        <v>2411.7201225469698</v>
      </c>
      <c r="U34" s="1">
        <f>SQRT((SUMIFS(coordinate[longitude], coordinate[City, State], U$15) - SUMIFS(coordinate[longitude], coordinate[City, State], $J34))^2 + (SUMIFS(coordinate[latitude], coordinate[City, State], U$15) - SUMIFS(coordinate[latitude], coordinate[City, State], $J34))^2)</f>
        <v>223.41400594731067</v>
      </c>
      <c r="V34" s="1">
        <f>SQRT((SUMIFS(coordinate[longitude], coordinate[City, State], V$15) - SUMIFS(coordinate[longitude], coordinate[City, State], $J34))^2 + (SUMIFS(coordinate[latitude], coordinate[City, State], V$15) - SUMIFS(coordinate[latitude], coordinate[City, State], $J34))^2)</f>
        <v>1392.6733616835822</v>
      </c>
      <c r="W34" s="1">
        <f>SQRT((SUMIFS(coordinate[longitude], coordinate[City, State], W$15) - SUMIFS(coordinate[longitude], coordinate[City, State], $J34))^2 + (SUMIFS(coordinate[latitude], coordinate[City, State], W$15) - SUMIFS(coordinate[latitude], coordinate[City, State], $J34))^2)</f>
        <v>392.51893818032204</v>
      </c>
      <c r="X34" s="1">
        <f>SQRT((SUMIFS(coordinate[longitude], coordinate[City, State], X$15) - SUMIFS(coordinate[longitude], coordinate[City, State], $J34))^2 + (SUMIFS(coordinate[latitude], coordinate[City, State], X$15) - SUMIFS(coordinate[latitude], coordinate[City, State], $J34))^2)</f>
        <v>177.29321700865364</v>
      </c>
      <c r="Y34" s="1">
        <f>SQRT((SUMIFS(coordinate[longitude], coordinate[City, State], Y$15) - SUMIFS(coordinate[longitude], coordinate[City, State], $J34))^2 + (SUMIFS(coordinate[latitude], coordinate[City, State], Y$15) - SUMIFS(coordinate[latitude], coordinate[City, State], $J34))^2)</f>
        <v>983.22634889120559</v>
      </c>
      <c r="Z34" s="1">
        <f>SQRT((SUMIFS(coordinate[longitude], coordinate[City, State], Z$15) - SUMIFS(coordinate[longitude], coordinate[City, State], $J34))^2 + (SUMIFS(coordinate[latitude], coordinate[City, State], Z$15) - SUMIFS(coordinate[latitude], coordinate[City, State], $J34))^2)</f>
        <v>1394.3538932271406</v>
      </c>
      <c r="AA34" s="1">
        <f>SQRT((SUMIFS(coordinate[longitude], coordinate[City, State], AA$15) - SUMIFS(coordinate[longitude], coordinate[City, State], $J34))^2 + (SUMIFS(coordinate[latitude], coordinate[City, State], AA$15) - SUMIFS(coordinate[latitude], coordinate[City, State], $J34))^2)</f>
        <v>648.96704359695673</v>
      </c>
      <c r="AB34" s="1">
        <f>SQRT((SUMIFS(coordinate[longitude], coordinate[City, State], AB$15) - SUMIFS(coordinate[longitude], coordinate[City, State], $J34))^2 + (SUMIFS(coordinate[latitude], coordinate[City, State], AB$15) - SUMIFS(coordinate[latitude], coordinate[City, State], $J34))^2)</f>
        <v>648.53586149916669</v>
      </c>
      <c r="AC34" s="1">
        <f>SQRT((SUMIFS(coordinate[longitude], coordinate[City, State], AC$15) - SUMIFS(coordinate[longitude], coordinate[City, State], $J34))^2 + (SUMIFS(coordinate[latitude], coordinate[City, State], AC$15) - SUMIFS(coordinate[latitude], coordinate[City, State], $J34))^2)</f>
        <v>0</v>
      </c>
      <c r="AD34" s="1">
        <f>SQRT((SUMIFS(coordinate[longitude], coordinate[City, State], AD$15) - SUMIFS(coordinate[longitude], coordinate[City, State], $J34))^2 + (SUMIFS(coordinate[latitude], coordinate[City, State], AD$15) - SUMIFS(coordinate[latitude], coordinate[City, State], $J34))^2)</f>
        <v>570.17710601669603</v>
      </c>
      <c r="AE34" s="1">
        <f>SQRT((SUMIFS(coordinate[longitude], coordinate[City, State], AE$15) - SUMIFS(coordinate[longitude], coordinate[City, State], $J34))^2 + (SUMIFS(coordinate[latitude], coordinate[City, State], AE$15) - SUMIFS(coordinate[latitude], coordinate[City, State], $J34))^2)</f>
        <v>877.39040585540727</v>
      </c>
      <c r="AF34" s="1">
        <f>SQRT((SUMIFS(coordinate[longitude], coordinate[City, State], AF$15) - SUMIFS(coordinate[longitude], coordinate[City, State], $J34))^2 + (SUMIFS(coordinate[latitude], coordinate[City, State], AF$15) - SUMIFS(coordinate[latitude], coordinate[City, State], $J34))^2)</f>
        <v>1964.5708500629291</v>
      </c>
      <c r="AG34" s="1">
        <f>SQRT((SUMIFS(coordinate[longitude], coordinate[City, State], AG$15) - SUMIFS(coordinate[longitude], coordinate[City, State], $J34))^2 + (SUMIFS(coordinate[latitude], coordinate[City, State], AG$15) - SUMIFS(coordinate[latitude], coordinate[City, State], $J34))^2)</f>
        <v>5174.7188794445701</v>
      </c>
      <c r="AH34" s="1">
        <f>SQRT((SUMIFS(coordinate[longitude], coordinate[City, State], AH$15) - SUMIFS(coordinate[longitude], coordinate[City, State], $J34))^2 + (SUMIFS(coordinate[latitude], coordinate[City, State], AH$15) - SUMIFS(coordinate[latitude], coordinate[City, State], $J34))^2)</f>
        <v>141.43379085758093</v>
      </c>
      <c r="AI34" s="1">
        <f>SQRT((SUMIFS(coordinate[longitude], coordinate[City, State], AI$15) - SUMIFS(coordinate[longitude], coordinate[City, State], $J34))^2 + (SUMIFS(coordinate[latitude], coordinate[City, State], AI$15) - SUMIFS(coordinate[latitude], coordinate[City, State], $J34))^2)</f>
        <v>548.86279867792894</v>
      </c>
      <c r="AJ34" s="1">
        <f>SQRT((SUMIFS(coordinate[longitude], coordinate[City, State], AJ$15) - SUMIFS(coordinate[longitude], coordinate[City, State], $J34))^2 + (SUMIFS(coordinate[latitude], coordinate[City, State], AJ$15) - SUMIFS(coordinate[latitude], coordinate[City, State], $J34))^2)</f>
        <v>506.87190865380956</v>
      </c>
      <c r="AK34" s="1">
        <f>SQRT((SUMIFS(coordinate[longitude], coordinate[City, State], AK$15) - SUMIFS(coordinate[longitude], coordinate[City, State], $J34))^2 + (SUMIFS(coordinate[latitude], coordinate[City, State], AK$15) - SUMIFS(coordinate[latitude], coordinate[City, State], $J34))^2)</f>
        <v>3695.2016610700198</v>
      </c>
      <c r="AL34" s="1">
        <f>SQRT((SUMIFS(coordinate[longitude], coordinate[City, State], AL$15) - SUMIFS(coordinate[longitude], coordinate[City, State], $J34))^2 + (SUMIFS(coordinate[latitude], coordinate[City, State], AL$15) - SUMIFS(coordinate[latitude], coordinate[City, State], $J34))^2)</f>
        <v>314.19510451290387</v>
      </c>
      <c r="AM34" s="1">
        <f>SQRT((SUMIFS(coordinate[longitude], coordinate[City, State], AM$15) - SUMIFS(coordinate[longitude], coordinate[City, State], $J34))^2 + (SUMIFS(coordinate[latitude], coordinate[City, State], AM$15) - SUMIFS(coordinate[latitude], coordinate[City, State], $J34))^2)</f>
        <v>835.89919408821243</v>
      </c>
      <c r="AN34" s="1">
        <f>SQRT((SUMIFS(coordinate[longitude], coordinate[City, State], AN$15) - SUMIFS(coordinate[longitude], coordinate[City, State], $J34))^2 + (SUMIFS(coordinate[latitude], coordinate[City, State], AN$15) - SUMIFS(coordinate[latitude], coordinate[City, State], $J34))^2)</f>
        <v>568.73564447021317</v>
      </c>
      <c r="AO34" s="1">
        <f>SQRT((SUMIFS(coordinate[longitude], coordinate[City, State], AO$15) - SUMIFS(coordinate[longitude], coordinate[City, State], $J34))^2 + (SUMIFS(coordinate[latitude], coordinate[City, State], AO$15) - SUMIFS(coordinate[latitude], coordinate[City, State], $J34))^2)</f>
        <v>459.53531804052568</v>
      </c>
      <c r="AP34" s="1">
        <f>SQRT((SUMIFS(coordinate[longitude], coordinate[City, State], AP$15) - SUMIFS(coordinate[longitude], coordinate[City, State], $J34))^2 + (SUMIFS(coordinate[latitude], coordinate[City, State], AP$15) - SUMIFS(coordinate[latitude], coordinate[City, State], $J34))^2)</f>
        <v>414.924465228168</v>
      </c>
      <c r="AQ34" s="1">
        <f>SQRT((SUMIFS(coordinate[longitude], coordinate[City, State], AQ$15) - SUMIFS(coordinate[longitude], coordinate[City, State], $J34))^2 + (SUMIFS(coordinate[latitude], coordinate[City, State], AQ$15) - SUMIFS(coordinate[latitude], coordinate[City, State], $J34))^2)</f>
        <v>947.15774605455363</v>
      </c>
      <c r="AR34" s="1">
        <f>SQRT((SUMIFS(coordinate[longitude], coordinate[City, State], AR$15) - SUMIFS(coordinate[longitude], coordinate[City, State], $J34))^2 + (SUMIFS(coordinate[latitude], coordinate[City, State], AR$15) - SUMIFS(coordinate[latitude], coordinate[City, State], $J34))^2)</f>
        <v>193.2203912651668</v>
      </c>
      <c r="AS34" s="1">
        <f>SQRT((SUMIFS(coordinate[longitude], coordinate[City, State], AS$15) - SUMIFS(coordinate[longitude], coordinate[City, State], $J34))^2 + (SUMIFS(coordinate[latitude], coordinate[City, State], AS$15) - SUMIFS(coordinate[latitude], coordinate[City, State], $J34))^2)</f>
        <v>895.44271110240174</v>
      </c>
      <c r="AT34" s="1">
        <f>SQRT((SUMIFS(coordinate[longitude], coordinate[City, State], AT$15) - SUMIFS(coordinate[longitude], coordinate[City, State], $J34))^2 + (SUMIFS(coordinate[latitude], coordinate[City, State], AT$15) - SUMIFS(coordinate[latitude], coordinate[City, State], $J34))^2)</f>
        <v>2697.8428477552616</v>
      </c>
      <c r="AU34" s="1">
        <f>SQRT((SUMIFS(coordinate[longitude], coordinate[City, State], AU$15) - SUMIFS(coordinate[longitude], coordinate[City, State], $J34))^2 + (SUMIFS(coordinate[latitude], coordinate[City, State], AU$15) - SUMIFS(coordinate[latitude], coordinate[City, State], $J34))^2)</f>
        <v>1908.5609947846515</v>
      </c>
      <c r="AV34" s="1">
        <f>SQRT((SUMIFS(coordinate[longitude], coordinate[City, State], AV$15) - SUMIFS(coordinate[longitude], coordinate[City, State], $J34))^2 + (SUMIFS(coordinate[latitude], coordinate[City, State], AV$15) - SUMIFS(coordinate[latitude], coordinate[City, State], $J34))^2)</f>
        <v>1151.0173641544027</v>
      </c>
      <c r="AW34" s="1">
        <f>SQRT((SUMIFS(coordinate[longitude], coordinate[City, State], AW$15) - SUMIFS(coordinate[longitude], coordinate[City, State], $J34))^2 + (SUMIFS(coordinate[latitude], coordinate[City, State], AW$15) - SUMIFS(coordinate[latitude], coordinate[City, State], $J34))^2)</f>
        <v>961.91928634412238</v>
      </c>
      <c r="AX34" s="1">
        <f>SQRT((SUMIFS(coordinate[longitude], coordinate[City, State], AX$15) - SUMIFS(coordinate[longitude], coordinate[City, State], $J34))^2 + (SUMIFS(coordinate[latitude], coordinate[City, State], AX$15) - SUMIFS(coordinate[latitude], coordinate[City, State], $J34))^2)</f>
        <v>461.64385412041059</v>
      </c>
      <c r="AY34" s="1">
        <f>SQRT((SUMIFS(coordinate[longitude], coordinate[City, State], AY$15) - SUMIFS(coordinate[longitude], coordinate[City, State], $J34))^2 + (SUMIFS(coordinate[latitude], coordinate[City, State], AY$15) - SUMIFS(coordinate[latitude], coordinate[City, State], $J34))^2)</f>
        <v>513.53489459113041</v>
      </c>
      <c r="AZ34" s="1">
        <f>SQRT((SUMIFS(coordinate[longitude], coordinate[City, State], AZ$15) - SUMIFS(coordinate[longitude], coordinate[City, State], $J34))^2 + (SUMIFS(coordinate[latitude], coordinate[City, State], AZ$15) - SUMIFS(coordinate[latitude], coordinate[City, State], $J34))^2)</f>
        <v>2529.4243870745922</v>
      </c>
      <c r="BA34" s="1">
        <f>SQRT((SUMIFS(coordinate[longitude], coordinate[City, State], BA$15) - SUMIFS(coordinate[longitude], coordinate[City, State], $J34))^2 + (SUMIFS(coordinate[latitude], coordinate[City, State], BA$15) - SUMIFS(coordinate[latitude], coordinate[City, State], $J34))^2)</f>
        <v>735.62341853872567</v>
      </c>
      <c r="BB34" s="1">
        <f>SQRT((SUMIFS(coordinate[longitude], coordinate[City, State], BB$15) - SUMIFS(coordinate[longitude], coordinate[City, State], $J34))^2 + (SUMIFS(coordinate[latitude], coordinate[City, State], BB$15) - SUMIFS(coordinate[latitude], coordinate[City, State], $J34))^2)</f>
        <v>2677.8397723073317</v>
      </c>
      <c r="BC34" s="1">
        <f>SQRT((SUMIFS(coordinate[longitude], coordinate[City, State], BC$15) - SUMIFS(coordinate[longitude], coordinate[City, State], $J34))^2 + (SUMIFS(coordinate[latitude], coordinate[City, State], BC$15) - SUMIFS(coordinate[latitude], coordinate[City, State], $J34))^2)</f>
        <v>1875.963148953997</v>
      </c>
      <c r="BD34" s="1">
        <f>SQRT((SUMIFS(coordinate[longitude], coordinate[City, State], BD$15) - SUMIFS(coordinate[longitude], coordinate[City, State], $J34))^2 + (SUMIFS(coordinate[latitude], coordinate[City, State], BD$15) - SUMIFS(coordinate[latitude], coordinate[City, State], $J34))^2)</f>
        <v>1468.4624306563855</v>
      </c>
      <c r="BE34" s="1">
        <f>SQRT((SUMIFS(coordinate[longitude], coordinate[City, State], BE$15) - SUMIFS(coordinate[longitude], coordinate[City, State], $J34))^2 + (SUMIFS(coordinate[latitude], coordinate[City, State], BE$15) - SUMIFS(coordinate[latitude], coordinate[City, State], $J34))^2)</f>
        <v>348.45874212640643</v>
      </c>
      <c r="BF34" s="1">
        <f>SQRT((SUMIFS(coordinate[longitude], coordinate[City, State], BF$15) - SUMIFS(coordinate[longitude], coordinate[City, State], $J34))^2 + (SUMIFS(coordinate[latitude], coordinate[City, State], BF$15) - SUMIFS(coordinate[latitude], coordinate[City, State], $J34))^2)</f>
        <v>536.73087923733419</v>
      </c>
      <c r="BG34" s="1">
        <f>SQRT((SUMIFS(coordinate[longitude], coordinate[City, State], BG$15) - SUMIFS(coordinate[longitude], coordinate[City, State], $J34))^2 + (SUMIFS(coordinate[latitude], coordinate[City, State], BG$15) - SUMIFS(coordinate[latitude], coordinate[City, State], $J34))^2)</f>
        <v>750.35390118151372</v>
      </c>
      <c r="BH34" s="1">
        <f>SQRT((SUMIFS(coordinate[longitude], coordinate[City, State], BH$15) - SUMIFS(coordinate[longitude], coordinate[City, State], $J34))^2 + (SUMIFS(coordinate[latitude], coordinate[City, State], BH$15) - SUMIFS(coordinate[latitude], coordinate[City, State], $J34))^2)</f>
        <v>712.21963521889552</v>
      </c>
    </row>
    <row r="35" spans="1:60" x14ac:dyDescent="0.25">
      <c r="A35" t="s">
        <v>67</v>
      </c>
      <c r="B35">
        <v>-5311.7716197591699</v>
      </c>
      <c r="C35">
        <v>2782.4678593963199</v>
      </c>
      <c r="D35" t="str">
        <f t="shared" si="1"/>
        <v>[-5311.77, 2782.47]</v>
      </c>
      <c r="G35" t="str" cm="1">
        <f t="array" ref="G35">"[" &amp; _xlfn.TEXTJOIN(", ", TRUE, ROUND(K35:BH35, 0)) &amp; "]"</f>
        <v>[270, 93, 687, 566, 1599, 1196, 1754, 2730, 426, 2964, 355, 1931, 520, 424, 421, 1943, 1161, 121, 570, 0, 308, 2468, 5745, 642, 1072, 1065, 4167, 557, 1369, 1134, 886, 849, 406, 741, 1465, 3214, 2477, 1646, 392, 334, 193, 3083, 1166, 3205, 2420, 2035, 883, 849, 1303, 146]</v>
      </c>
      <c r="H35" s="12">
        <v>0</v>
      </c>
      <c r="J35" t="s">
        <v>67</v>
      </c>
      <c r="K35" s="1">
        <f>SQRT((SUMIFS(coordinate[longitude], coordinate[City, State], K$15) - SUMIFS(coordinate[longitude], coordinate[City, State], $J35))^2 + (SUMIFS(coordinate[latitude], coordinate[City, State], K$15) - SUMIFS(coordinate[latitude], coordinate[City, State], $J35))^2)</f>
        <v>270.15276565489972</v>
      </c>
      <c r="L35" s="1">
        <f>SQRT((SUMIFS(coordinate[longitude], coordinate[City, State], L$15) - SUMIFS(coordinate[longitude], coordinate[City, State], $J35))^2 + (SUMIFS(coordinate[latitude], coordinate[City, State], L$15) - SUMIFS(coordinate[latitude], coordinate[City, State], $J35))^2)</f>
        <v>93.266905961254039</v>
      </c>
      <c r="M35" s="1">
        <f>SQRT((SUMIFS(coordinate[longitude], coordinate[City, State], M$15) - SUMIFS(coordinate[longitude], coordinate[City, State], $J35))^2 + (SUMIFS(coordinate[latitude], coordinate[City, State], M$15) - SUMIFS(coordinate[latitude], coordinate[City, State], $J35))^2)</f>
        <v>686.94910647548375</v>
      </c>
      <c r="N35" s="1">
        <f>SQRT((SUMIFS(coordinate[longitude], coordinate[City, State], N$15) - SUMIFS(coordinate[longitude], coordinate[City, State], $J35))^2 + (SUMIFS(coordinate[latitude], coordinate[City, State], N$15) - SUMIFS(coordinate[latitude], coordinate[City, State], $J35))^2)</f>
        <v>565.53002682867475</v>
      </c>
      <c r="O35" s="1">
        <f>SQRT((SUMIFS(coordinate[longitude], coordinate[City, State], O$15) - SUMIFS(coordinate[longitude], coordinate[City, State], $J35))^2 + (SUMIFS(coordinate[latitude], coordinate[City, State], O$15) - SUMIFS(coordinate[latitude], coordinate[City, State], $J35))^2)</f>
        <v>1599.3855319694517</v>
      </c>
      <c r="P35" s="1">
        <f>SQRT((SUMIFS(coordinate[longitude], coordinate[City, State], P$15) - SUMIFS(coordinate[longitude], coordinate[City, State], $J35))^2 + (SUMIFS(coordinate[latitude], coordinate[City, State], P$15) - SUMIFS(coordinate[latitude], coordinate[City, State], $J35))^2)</f>
        <v>1196.2706882377945</v>
      </c>
      <c r="Q35" s="1">
        <f>SQRT((SUMIFS(coordinate[longitude], coordinate[City, State], Q$15) - SUMIFS(coordinate[longitude], coordinate[City, State], $J35))^2 + (SUMIFS(coordinate[latitude], coordinate[City, State], Q$15) - SUMIFS(coordinate[latitude], coordinate[City, State], $J35))^2)</f>
        <v>1753.9474489405454</v>
      </c>
      <c r="R35" s="1">
        <f>SQRT((SUMIFS(coordinate[longitude], coordinate[City, State], R$15) - SUMIFS(coordinate[longitude], coordinate[City, State], $J35))^2 + (SUMIFS(coordinate[latitude], coordinate[City, State], R$15) - SUMIFS(coordinate[latitude], coordinate[City, State], $J35))^2)</f>
        <v>2729.5429338976846</v>
      </c>
      <c r="S35" s="1">
        <f>SQRT((SUMIFS(coordinate[longitude], coordinate[City, State], S$15) - SUMIFS(coordinate[longitude], coordinate[City, State], $J35))^2 + (SUMIFS(coordinate[latitude], coordinate[City, State], S$15) - SUMIFS(coordinate[latitude], coordinate[City, State], $J35))^2)</f>
        <v>426.28870700613373</v>
      </c>
      <c r="T35" s="1">
        <f>SQRT((SUMIFS(coordinate[longitude], coordinate[City, State], T$15) - SUMIFS(coordinate[longitude], coordinate[City, State], $J35))^2 + (SUMIFS(coordinate[latitude], coordinate[City, State], T$15) - SUMIFS(coordinate[latitude], coordinate[City, State], $J35))^2)</f>
        <v>2963.6926617673098</v>
      </c>
      <c r="U35" s="1">
        <f>SQRT((SUMIFS(coordinate[longitude], coordinate[City, State], U$15) - SUMIFS(coordinate[longitude], coordinate[City, State], $J35))^2 + (SUMIFS(coordinate[latitude], coordinate[City, State], U$15) - SUMIFS(coordinate[latitude], coordinate[City, State], $J35))^2)</f>
        <v>354.50217625111151</v>
      </c>
      <c r="V35" s="1">
        <f>SQRT((SUMIFS(coordinate[longitude], coordinate[City, State], V$15) - SUMIFS(coordinate[longitude], coordinate[City, State], $J35))^2 + (SUMIFS(coordinate[latitude], coordinate[City, State], V$15) - SUMIFS(coordinate[latitude], coordinate[City, State], $J35))^2)</f>
        <v>1930.5437558185122</v>
      </c>
      <c r="W35" s="1">
        <f>SQRT((SUMIFS(coordinate[longitude], coordinate[City, State], W$15) - SUMIFS(coordinate[longitude], coordinate[City, State], $J35))^2 + (SUMIFS(coordinate[latitude], coordinate[City, State], W$15) - SUMIFS(coordinate[latitude], coordinate[City, State], $J35))^2)</f>
        <v>519.87660393730005</v>
      </c>
      <c r="X35" s="1">
        <f>SQRT((SUMIFS(coordinate[longitude], coordinate[City, State], X$15) - SUMIFS(coordinate[longitude], coordinate[City, State], $J35))^2 + (SUMIFS(coordinate[latitude], coordinate[City, State], X$15) - SUMIFS(coordinate[latitude], coordinate[City, State], $J35))^2)</f>
        <v>423.74645358253827</v>
      </c>
      <c r="Y35" s="1">
        <f>SQRT((SUMIFS(coordinate[longitude], coordinate[City, State], Y$15) - SUMIFS(coordinate[longitude], coordinate[City, State], $J35))^2 + (SUMIFS(coordinate[latitude], coordinate[City, State], Y$15) - SUMIFS(coordinate[latitude], coordinate[City, State], $J35))^2)</f>
        <v>420.72251717513529</v>
      </c>
      <c r="Z35" s="1">
        <f>SQRT((SUMIFS(coordinate[longitude], coordinate[City, State], Z$15) - SUMIFS(coordinate[longitude], coordinate[City, State], $J35))^2 + (SUMIFS(coordinate[latitude], coordinate[City, State], Z$15) - SUMIFS(coordinate[latitude], coordinate[City, State], $J35))^2)</f>
        <v>1942.5252678064141</v>
      </c>
      <c r="AA35" s="1">
        <f>SQRT((SUMIFS(coordinate[longitude], coordinate[City, State], AA$15) - SUMIFS(coordinate[longitude], coordinate[City, State], $J35))^2 + (SUMIFS(coordinate[latitude], coordinate[City, State], AA$15) - SUMIFS(coordinate[latitude], coordinate[City, State], $J35))^2)</f>
        <v>1160.6198936326416</v>
      </c>
      <c r="AB35" s="1">
        <f>SQRT((SUMIFS(coordinate[longitude], coordinate[City, State], AB$15) - SUMIFS(coordinate[longitude], coordinate[City, State], $J35))^2 + (SUMIFS(coordinate[latitude], coordinate[City, State], AB$15) - SUMIFS(coordinate[latitude], coordinate[City, State], $J35))^2)</f>
        <v>120.60686286478912</v>
      </c>
      <c r="AC35" s="1">
        <f>SQRT((SUMIFS(coordinate[longitude], coordinate[City, State], AC$15) - SUMIFS(coordinate[longitude], coordinate[City, State], $J35))^2 + (SUMIFS(coordinate[latitude], coordinate[City, State], AC$15) - SUMIFS(coordinate[latitude], coordinate[City, State], $J35))^2)</f>
        <v>570.17710601669603</v>
      </c>
      <c r="AD35" s="1">
        <f>SQRT((SUMIFS(coordinate[longitude], coordinate[City, State], AD$15) - SUMIFS(coordinate[longitude], coordinate[City, State], $J35))^2 + (SUMIFS(coordinate[latitude], coordinate[City, State], AD$15) - SUMIFS(coordinate[latitude], coordinate[City, State], $J35))^2)</f>
        <v>0</v>
      </c>
      <c r="AE35" s="1">
        <f>SQRT((SUMIFS(coordinate[longitude], coordinate[City, State], AE$15) - SUMIFS(coordinate[longitude], coordinate[City, State], $J35))^2 + (SUMIFS(coordinate[latitude], coordinate[City, State], AE$15) - SUMIFS(coordinate[latitude], coordinate[City, State], $J35))^2)</f>
        <v>307.99924183619697</v>
      </c>
      <c r="AF35" s="1">
        <f>SQRT((SUMIFS(coordinate[longitude], coordinate[City, State], AF$15) - SUMIFS(coordinate[longitude], coordinate[City, State], $J35))^2 + (SUMIFS(coordinate[latitude], coordinate[City, State], AF$15) - SUMIFS(coordinate[latitude], coordinate[City, State], $J35))^2)</f>
        <v>2467.8285270022711</v>
      </c>
      <c r="AG35" s="1">
        <f>SQRT((SUMIFS(coordinate[longitude], coordinate[City, State], AG$15) - SUMIFS(coordinate[longitude], coordinate[City, State], $J35))^2 + (SUMIFS(coordinate[latitude], coordinate[City, State], AG$15) - SUMIFS(coordinate[latitude], coordinate[City, State], $J35))^2)</f>
        <v>5744.7168408460348</v>
      </c>
      <c r="AH35" s="1">
        <f>SQRT((SUMIFS(coordinate[longitude], coordinate[City, State], AH$15) - SUMIFS(coordinate[longitude], coordinate[City, State], $J35))^2 + (SUMIFS(coordinate[latitude], coordinate[City, State], AH$15) - SUMIFS(coordinate[latitude], coordinate[City, State], $J35))^2)</f>
        <v>641.51376734550684</v>
      </c>
      <c r="AI35" s="1">
        <f>SQRT((SUMIFS(coordinate[longitude], coordinate[City, State], AI$15) - SUMIFS(coordinate[longitude], coordinate[City, State], $J35))^2 + (SUMIFS(coordinate[latitude], coordinate[City, State], AI$15) - SUMIFS(coordinate[latitude], coordinate[City, State], $J35))^2)</f>
        <v>1072.4863125989659</v>
      </c>
      <c r="AJ35" s="1">
        <f>SQRT((SUMIFS(coordinate[longitude], coordinate[City, State], AJ$15) - SUMIFS(coordinate[longitude], coordinate[City, State], $J35))^2 + (SUMIFS(coordinate[latitude], coordinate[City, State], AJ$15) - SUMIFS(coordinate[latitude], coordinate[City, State], $J35))^2)</f>
        <v>1064.5840212369028</v>
      </c>
      <c r="AK35" s="1">
        <f>SQRT((SUMIFS(coordinate[longitude], coordinate[City, State], AK$15) - SUMIFS(coordinate[longitude], coordinate[City, State], $J35))^2 + (SUMIFS(coordinate[latitude], coordinate[City, State], AK$15) - SUMIFS(coordinate[latitude], coordinate[City, State], $J35))^2)</f>
        <v>4166.6948244624537</v>
      </c>
      <c r="AL35" s="1">
        <f>SQRT((SUMIFS(coordinate[longitude], coordinate[City, State], AL$15) - SUMIFS(coordinate[longitude], coordinate[City, State], $J35))^2 + (SUMIFS(coordinate[latitude], coordinate[City, State], AL$15) - SUMIFS(coordinate[latitude], coordinate[City, State], $J35))^2)</f>
        <v>556.70462652143067</v>
      </c>
      <c r="AM35" s="1">
        <f>SQRT((SUMIFS(coordinate[longitude], coordinate[City, State], AM$15) - SUMIFS(coordinate[longitude], coordinate[City, State], $J35))^2 + (SUMIFS(coordinate[latitude], coordinate[City, State], AM$15) - SUMIFS(coordinate[latitude], coordinate[City, State], $J35))^2)</f>
        <v>1368.5845102901947</v>
      </c>
      <c r="AN35" s="1">
        <f>SQRT((SUMIFS(coordinate[longitude], coordinate[City, State], AN$15) - SUMIFS(coordinate[longitude], coordinate[City, State], $J35))^2 + (SUMIFS(coordinate[latitude], coordinate[City, State], AN$15) - SUMIFS(coordinate[latitude], coordinate[City, State], $J35))^2)</f>
        <v>1134.296376673238</v>
      </c>
      <c r="AO35" s="1">
        <f>SQRT((SUMIFS(coordinate[longitude], coordinate[City, State], AO$15) - SUMIFS(coordinate[longitude], coordinate[City, State], $J35))^2 + (SUMIFS(coordinate[latitude], coordinate[City, State], AO$15) - SUMIFS(coordinate[latitude], coordinate[City, State], $J35))^2)</f>
        <v>885.76897484089875</v>
      </c>
      <c r="AP35" s="1">
        <f>SQRT((SUMIFS(coordinate[longitude], coordinate[City, State], AP$15) - SUMIFS(coordinate[longitude], coordinate[City, State], $J35))^2 + (SUMIFS(coordinate[latitude], coordinate[City, State], AP$15) - SUMIFS(coordinate[latitude], coordinate[City, State], $J35))^2)</f>
        <v>848.96711050136651</v>
      </c>
      <c r="AQ35" s="1">
        <f>SQRT((SUMIFS(coordinate[longitude], coordinate[City, State], AQ$15) - SUMIFS(coordinate[longitude], coordinate[City, State], $J35))^2 + (SUMIFS(coordinate[latitude], coordinate[City, State], AQ$15) - SUMIFS(coordinate[latitude], coordinate[City, State], $J35))^2)</f>
        <v>405.81232337625988</v>
      </c>
      <c r="AR35" s="1">
        <f>SQRT((SUMIFS(coordinate[longitude], coordinate[City, State], AR$15) - SUMIFS(coordinate[longitude], coordinate[City, State], $J35))^2 + (SUMIFS(coordinate[latitude], coordinate[City, State], AR$15) - SUMIFS(coordinate[latitude], coordinate[City, State], $J35))^2)</f>
        <v>741.05036745997302</v>
      </c>
      <c r="AS35" s="1">
        <f>SQRT((SUMIFS(coordinate[longitude], coordinate[City, State], AS$15) - SUMIFS(coordinate[longitude], coordinate[City, State], $J35))^2 + (SUMIFS(coordinate[latitude], coordinate[City, State], AS$15) - SUMIFS(coordinate[latitude], coordinate[City, State], $J35))^2)</f>
        <v>1465.300595359681</v>
      </c>
      <c r="AT35" s="1">
        <f>SQRT((SUMIFS(coordinate[longitude], coordinate[City, State], AT$15) - SUMIFS(coordinate[longitude], coordinate[City, State], $J35))^2 + (SUMIFS(coordinate[latitude], coordinate[City, State], AT$15) - SUMIFS(coordinate[latitude], coordinate[City, State], $J35))^2)</f>
        <v>3213.8588039573124</v>
      </c>
      <c r="AU35" s="1">
        <f>SQRT((SUMIFS(coordinate[longitude], coordinate[City, State], AU$15) - SUMIFS(coordinate[longitude], coordinate[City, State], $J35))^2 + (SUMIFS(coordinate[latitude], coordinate[City, State], AU$15) - SUMIFS(coordinate[latitude], coordinate[City, State], $J35))^2)</f>
        <v>2477.2950052936317</v>
      </c>
      <c r="AV35" s="1">
        <f>SQRT((SUMIFS(coordinate[longitude], coordinate[City, State], AV$15) - SUMIFS(coordinate[longitude], coordinate[City, State], $J35))^2 + (SUMIFS(coordinate[latitude], coordinate[City, State], AV$15) - SUMIFS(coordinate[latitude], coordinate[City, State], $J35))^2)</f>
        <v>1645.5833684143606</v>
      </c>
      <c r="AW35" s="1">
        <f>SQRT((SUMIFS(coordinate[longitude], coordinate[City, State], AW$15) - SUMIFS(coordinate[longitude], coordinate[City, State], $J35))^2 + (SUMIFS(coordinate[latitude], coordinate[City, State], AW$15) - SUMIFS(coordinate[latitude], coordinate[City, State], $J35))^2)</f>
        <v>391.80732309833985</v>
      </c>
      <c r="AX35" s="1">
        <f>SQRT((SUMIFS(coordinate[longitude], coordinate[City, State], AX$15) - SUMIFS(coordinate[longitude], coordinate[City, State], $J35))^2 + (SUMIFS(coordinate[latitude], coordinate[City, State], AX$15) - SUMIFS(coordinate[latitude], coordinate[City, State], $J35))^2)</f>
        <v>333.8479920355241</v>
      </c>
      <c r="AY35" s="1">
        <f>SQRT((SUMIFS(coordinate[longitude], coordinate[City, State], AY$15) - SUMIFS(coordinate[longitude], coordinate[City, State], $J35))^2 + (SUMIFS(coordinate[latitude], coordinate[City, State], AY$15) - SUMIFS(coordinate[latitude], coordinate[City, State], $J35))^2)</f>
        <v>192.89025084378596</v>
      </c>
      <c r="AZ35" s="1">
        <f>SQRT((SUMIFS(coordinate[longitude], coordinate[City, State], AZ$15) - SUMIFS(coordinate[longitude], coordinate[City, State], $J35))^2 + (SUMIFS(coordinate[latitude], coordinate[City, State], AZ$15) - SUMIFS(coordinate[latitude], coordinate[City, State], $J35))^2)</f>
        <v>3083.4802769618245</v>
      </c>
      <c r="BA35" s="1">
        <f>SQRT((SUMIFS(coordinate[longitude], coordinate[City, State], BA$15) - SUMIFS(coordinate[longitude], coordinate[City, State], $J35))^2 + (SUMIFS(coordinate[latitude], coordinate[City, State], BA$15) - SUMIFS(coordinate[latitude], coordinate[City, State], $J35))^2)</f>
        <v>1166.3472151495871</v>
      </c>
      <c r="BB35" s="1">
        <f>SQRT((SUMIFS(coordinate[longitude], coordinate[City, State], BB$15) - SUMIFS(coordinate[longitude], coordinate[City, State], $J35))^2 + (SUMIFS(coordinate[latitude], coordinate[City, State], BB$15) - SUMIFS(coordinate[latitude], coordinate[City, State], $J35))^2)</f>
        <v>3205.2329313407863</v>
      </c>
      <c r="BC35" s="1">
        <f>SQRT((SUMIFS(coordinate[longitude], coordinate[City, State], BC$15) - SUMIFS(coordinate[longitude], coordinate[City, State], $J35))^2 + (SUMIFS(coordinate[latitude], coordinate[City, State], BC$15) - SUMIFS(coordinate[latitude], coordinate[City, State], $J35))^2)</f>
        <v>2419.7555080645684</v>
      </c>
      <c r="BD35" s="1">
        <f>SQRT((SUMIFS(coordinate[longitude], coordinate[City, State], BD$15) - SUMIFS(coordinate[longitude], coordinate[City, State], $J35))^2 + (SUMIFS(coordinate[latitude], coordinate[City, State], BD$15) - SUMIFS(coordinate[latitude], coordinate[City, State], $J35))^2)</f>
        <v>2034.9245291853738</v>
      </c>
      <c r="BE35" s="1">
        <f>SQRT((SUMIFS(coordinate[longitude], coordinate[City, State], BE$15) - SUMIFS(coordinate[longitude], coordinate[City, State], $J35))^2 + (SUMIFS(coordinate[latitude], coordinate[City, State], BE$15) - SUMIFS(coordinate[latitude], coordinate[City, State], $J35))^2)</f>
        <v>883.32049017013071</v>
      </c>
      <c r="BF35" s="1">
        <f>SQRT((SUMIFS(coordinate[longitude], coordinate[City, State], BF$15) - SUMIFS(coordinate[longitude], coordinate[City, State], $J35))^2 + (SUMIFS(coordinate[latitude], coordinate[City, State], BF$15) - SUMIFS(coordinate[latitude], coordinate[City, State], $J35))^2)</f>
        <v>849.37331363612157</v>
      </c>
      <c r="BG35" s="1">
        <f>SQRT((SUMIFS(coordinate[longitude], coordinate[City, State], BG$15) - SUMIFS(coordinate[longitude], coordinate[City, State], $J35))^2 + (SUMIFS(coordinate[latitude], coordinate[City, State], BG$15) - SUMIFS(coordinate[latitude], coordinate[City, State], $J35))^2)</f>
        <v>1302.7667282945602</v>
      </c>
      <c r="BH35" s="1">
        <f>SQRT((SUMIFS(coordinate[longitude], coordinate[City, State], BH$15) - SUMIFS(coordinate[longitude], coordinate[City, State], $J35))^2 + (SUMIFS(coordinate[latitude], coordinate[City, State], BH$15) - SUMIFS(coordinate[latitude], coordinate[City, State], $J35))^2)</f>
        <v>146.48416099055666</v>
      </c>
    </row>
    <row r="36" spans="1:60" x14ac:dyDescent="0.25">
      <c r="A36" t="s">
        <v>36</v>
      </c>
      <c r="B36">
        <v>-5021.6656615048696</v>
      </c>
      <c r="C36">
        <v>2885.91864942243</v>
      </c>
      <c r="D36" t="str">
        <f t="shared" si="1"/>
        <v>[-5021.67, 2885.92]</v>
      </c>
      <c r="G36" t="str" cm="1">
        <f t="array" ref="G36">"[" &amp; _xlfn.TEXTJOIN(", ", TRUE, ROUND(K36:BH36, 0)) &amp; "]"</f>
        <v>[98, 327, 980, 268, 1906, 1496, 2002, 3013, 118, 3258, 662, 2220, 788, 724, 127, 2237, 1447, 267, 877, 308, 0, 2739, 6051, 941, 1376, 1366, 4416, 823, 1659, 1442, 1158, 1143, 173, 1049, 1772, 3489, 2782, 1920, 87, 584, 441, 3379, 1428, 3486, 2711, 2338, 1181, 1119, 1601, 179]</v>
      </c>
      <c r="H36" s="12">
        <v>0</v>
      </c>
      <c r="J36" t="s">
        <v>36</v>
      </c>
      <c r="K36" s="1">
        <f>SQRT((SUMIFS(coordinate[longitude], coordinate[City, State], K$15) - SUMIFS(coordinate[longitude], coordinate[City, State], $J36))^2 + (SUMIFS(coordinate[latitude], coordinate[City, State], K$15) - SUMIFS(coordinate[latitude], coordinate[City, State], $J36))^2)</f>
        <v>98.123343891737306</v>
      </c>
      <c r="L36" s="1">
        <f>SQRT((SUMIFS(coordinate[longitude], coordinate[City, State], L$15) - SUMIFS(coordinate[longitude], coordinate[City, State], $J36))^2 + (SUMIFS(coordinate[latitude], coordinate[City, State], L$15) - SUMIFS(coordinate[latitude], coordinate[City, State], $J36))^2)</f>
        <v>327.24599988390622</v>
      </c>
      <c r="M36" s="1">
        <f>SQRT((SUMIFS(coordinate[longitude], coordinate[City, State], M$15) - SUMIFS(coordinate[longitude], coordinate[City, State], $J36))^2 + (SUMIFS(coordinate[latitude], coordinate[City, State], M$15) - SUMIFS(coordinate[latitude], coordinate[City, State], $J36))^2)</f>
        <v>980.34652326696551</v>
      </c>
      <c r="N36" s="1">
        <f>SQRT((SUMIFS(coordinate[longitude], coordinate[City, State], N$15) - SUMIFS(coordinate[longitude], coordinate[City, State], $J36))^2 + (SUMIFS(coordinate[latitude], coordinate[City, State], N$15) - SUMIFS(coordinate[latitude], coordinate[City, State], $J36))^2)</f>
        <v>267.73206345038443</v>
      </c>
      <c r="O36" s="1">
        <f>SQRT((SUMIFS(coordinate[longitude], coordinate[City, State], O$15) - SUMIFS(coordinate[longitude], coordinate[City, State], $J36))^2 + (SUMIFS(coordinate[latitude], coordinate[City, State], O$15) - SUMIFS(coordinate[latitude], coordinate[City, State], $J36))^2)</f>
        <v>1905.9798325154916</v>
      </c>
      <c r="P36" s="1">
        <f>SQRT((SUMIFS(coordinate[longitude], coordinate[City, State], P$15) - SUMIFS(coordinate[longitude], coordinate[City, State], $J36))^2 + (SUMIFS(coordinate[latitude], coordinate[City, State], P$15) - SUMIFS(coordinate[latitude], coordinate[City, State], $J36))^2)</f>
        <v>1496.0165274042702</v>
      </c>
      <c r="Q36" s="1">
        <f>SQRT((SUMIFS(coordinate[longitude], coordinate[City, State], Q$15) - SUMIFS(coordinate[longitude], coordinate[City, State], $J36))^2 + (SUMIFS(coordinate[latitude], coordinate[City, State], Q$15) - SUMIFS(coordinate[latitude], coordinate[City, State], $J36))^2)</f>
        <v>2001.8357904443978</v>
      </c>
      <c r="R36" s="1">
        <f>SQRT((SUMIFS(coordinate[longitude], coordinate[City, State], R$15) - SUMIFS(coordinate[longitude], coordinate[City, State], $J36))^2 + (SUMIFS(coordinate[latitude], coordinate[City, State], R$15) - SUMIFS(coordinate[latitude], coordinate[City, State], $J36))^2)</f>
        <v>3012.5557586989507</v>
      </c>
      <c r="S36" s="1">
        <f>SQRT((SUMIFS(coordinate[longitude], coordinate[City, State], S$15) - SUMIFS(coordinate[longitude], coordinate[City, State], $J36))^2 + (SUMIFS(coordinate[latitude], coordinate[City, State], S$15) - SUMIFS(coordinate[latitude], coordinate[City, State], $J36))^2)</f>
        <v>118.47562520375726</v>
      </c>
      <c r="T36" s="1">
        <f>SQRT((SUMIFS(coordinate[longitude], coordinate[City, State], T$15) - SUMIFS(coordinate[longitude], coordinate[City, State], $J36))^2 + (SUMIFS(coordinate[latitude], coordinate[City, State], T$15) - SUMIFS(coordinate[latitude], coordinate[City, State], $J36))^2)</f>
        <v>3257.7883314355322</v>
      </c>
      <c r="U36" s="1">
        <f>SQRT((SUMIFS(coordinate[longitude], coordinate[City, State], U$15) - SUMIFS(coordinate[longitude], coordinate[City, State], $J36))^2 + (SUMIFS(coordinate[latitude], coordinate[City, State], U$15) - SUMIFS(coordinate[latitude], coordinate[City, State], $J36))^2)</f>
        <v>662.36233792916653</v>
      </c>
      <c r="V36" s="1">
        <f>SQRT((SUMIFS(coordinate[longitude], coordinate[City, State], V$15) - SUMIFS(coordinate[longitude], coordinate[City, State], $J36))^2 + (SUMIFS(coordinate[latitude], coordinate[City, State], V$15) - SUMIFS(coordinate[latitude], coordinate[City, State], $J36))^2)</f>
        <v>2220.116437524071</v>
      </c>
      <c r="W36" s="1">
        <f>SQRT((SUMIFS(coordinate[longitude], coordinate[City, State], W$15) - SUMIFS(coordinate[longitude], coordinate[City, State], $J36))^2 + (SUMIFS(coordinate[latitude], coordinate[City, State], W$15) - SUMIFS(coordinate[latitude], coordinate[City, State], $J36))^2)</f>
        <v>788.36444172292045</v>
      </c>
      <c r="X36" s="1">
        <f>SQRT((SUMIFS(coordinate[longitude], coordinate[City, State], X$15) - SUMIFS(coordinate[longitude], coordinate[City, State], $J36))^2 + (SUMIFS(coordinate[latitude], coordinate[City, State], X$15) - SUMIFS(coordinate[latitude], coordinate[City, State], $J36))^2)</f>
        <v>724.1371684910315</v>
      </c>
      <c r="Y36" s="1">
        <f>SQRT((SUMIFS(coordinate[longitude], coordinate[City, State], Y$15) - SUMIFS(coordinate[longitude], coordinate[City, State], $J36))^2 + (SUMIFS(coordinate[latitude], coordinate[City, State], Y$15) - SUMIFS(coordinate[latitude], coordinate[City, State], $J36))^2)</f>
        <v>127.09803019180985</v>
      </c>
      <c r="Z36" s="1">
        <f>SQRT((SUMIFS(coordinate[longitude], coordinate[City, State], Z$15) - SUMIFS(coordinate[longitude], coordinate[City, State], $J36))^2 + (SUMIFS(coordinate[latitude], coordinate[City, State], Z$15) - SUMIFS(coordinate[latitude], coordinate[City, State], $J36))^2)</f>
        <v>2236.6781762333399</v>
      </c>
      <c r="AA36" s="1">
        <f>SQRT((SUMIFS(coordinate[longitude], coordinate[City, State], AA$15) - SUMIFS(coordinate[longitude], coordinate[City, State], $J36))^2 + (SUMIFS(coordinate[latitude], coordinate[City, State], AA$15) - SUMIFS(coordinate[latitude], coordinate[City, State], $J36))^2)</f>
        <v>1447.1814844410403</v>
      </c>
      <c r="AB36" s="1">
        <f>SQRT((SUMIFS(coordinate[longitude], coordinate[City, State], AB$15) - SUMIFS(coordinate[longitude], coordinate[City, State], $J36))^2 + (SUMIFS(coordinate[latitude], coordinate[City, State], AB$15) - SUMIFS(coordinate[latitude], coordinate[City, State], $J36))^2)</f>
        <v>266.78032441155591</v>
      </c>
      <c r="AC36" s="1">
        <f>SQRT((SUMIFS(coordinate[longitude], coordinate[City, State], AC$15) - SUMIFS(coordinate[longitude], coordinate[City, State], $J36))^2 + (SUMIFS(coordinate[latitude], coordinate[City, State], AC$15) - SUMIFS(coordinate[latitude], coordinate[City, State], $J36))^2)</f>
        <v>877.39040585540727</v>
      </c>
      <c r="AD36" s="1">
        <f>SQRT((SUMIFS(coordinate[longitude], coordinate[City, State], AD$15) - SUMIFS(coordinate[longitude], coordinate[City, State], $J36))^2 + (SUMIFS(coordinate[latitude], coordinate[City, State], AD$15) - SUMIFS(coordinate[latitude], coordinate[City, State], $J36))^2)</f>
        <v>307.99924183619697</v>
      </c>
      <c r="AE36" s="1">
        <f>SQRT((SUMIFS(coordinate[longitude], coordinate[City, State], AE$15) - SUMIFS(coordinate[longitude], coordinate[City, State], $J36))^2 + (SUMIFS(coordinate[latitude], coordinate[City, State], AE$15) - SUMIFS(coordinate[latitude], coordinate[City, State], $J36))^2)</f>
        <v>0</v>
      </c>
      <c r="AF36" s="1">
        <f>SQRT((SUMIFS(coordinate[longitude], coordinate[City, State], AF$15) - SUMIFS(coordinate[longitude], coordinate[City, State], $J36))^2 + (SUMIFS(coordinate[latitude], coordinate[City, State], AF$15) - SUMIFS(coordinate[latitude], coordinate[City, State], $J36))^2)</f>
        <v>2739.3118280586023</v>
      </c>
      <c r="AG36" s="1">
        <f>SQRT((SUMIFS(coordinate[longitude], coordinate[City, State], AG$15) - SUMIFS(coordinate[longitude], coordinate[City, State], $J36))^2 + (SUMIFS(coordinate[latitude], coordinate[City, State], AG$15) - SUMIFS(coordinate[latitude], coordinate[City, State], $J36))^2)</f>
        <v>6050.8691948507858</v>
      </c>
      <c r="AH36" s="1">
        <f>SQRT((SUMIFS(coordinate[longitude], coordinate[City, State], AH$15) - SUMIFS(coordinate[longitude], coordinate[City, State], $J36))^2 + (SUMIFS(coordinate[latitude], coordinate[City, State], AH$15) - SUMIFS(coordinate[latitude], coordinate[City, State], $J36))^2)</f>
        <v>940.72716605917947</v>
      </c>
      <c r="AI36" s="1">
        <f>SQRT((SUMIFS(coordinate[longitude], coordinate[City, State], AI$15) - SUMIFS(coordinate[longitude], coordinate[City, State], $J36))^2 + (SUMIFS(coordinate[latitude], coordinate[City, State], AI$15) - SUMIFS(coordinate[latitude], coordinate[City, State], $J36))^2)</f>
        <v>1375.9351879354165</v>
      </c>
      <c r="AJ36" s="1">
        <f>SQRT((SUMIFS(coordinate[longitude], coordinate[City, State], AJ$15) - SUMIFS(coordinate[longitude], coordinate[City, State], $J36))^2 + (SUMIFS(coordinate[latitude], coordinate[City, State], AJ$15) - SUMIFS(coordinate[latitude], coordinate[City, State], $J36))^2)</f>
        <v>1366.157979156897</v>
      </c>
      <c r="AK36" s="1">
        <f>SQRT((SUMIFS(coordinate[longitude], coordinate[City, State], AK$15) - SUMIFS(coordinate[longitude], coordinate[City, State], $J36))^2 + (SUMIFS(coordinate[latitude], coordinate[City, State], AK$15) - SUMIFS(coordinate[latitude], coordinate[City, State], $J36))^2)</f>
        <v>4416.4887783261074</v>
      </c>
      <c r="AL36" s="1">
        <f>SQRT((SUMIFS(coordinate[longitude], coordinate[City, State], AL$15) - SUMIFS(coordinate[longitude], coordinate[City, State], $J36))^2 + (SUMIFS(coordinate[latitude], coordinate[City, State], AL$15) - SUMIFS(coordinate[latitude], coordinate[City, State], $J36))^2)</f>
        <v>822.85917286617155</v>
      </c>
      <c r="AM36" s="1">
        <f>SQRT((SUMIFS(coordinate[longitude], coordinate[City, State], AM$15) - SUMIFS(coordinate[longitude], coordinate[City, State], $J36))^2 + (SUMIFS(coordinate[latitude], coordinate[City, State], AM$15) - SUMIFS(coordinate[latitude], coordinate[City, State], $J36))^2)</f>
        <v>1659.4999009243686</v>
      </c>
      <c r="AN36" s="1">
        <f>SQRT((SUMIFS(coordinate[longitude], coordinate[City, State], AN$15) - SUMIFS(coordinate[longitude], coordinate[City, State], $J36))^2 + (SUMIFS(coordinate[latitude], coordinate[City, State], AN$15) - SUMIFS(coordinate[latitude], coordinate[City, State], $J36))^2)</f>
        <v>1442.2954184809487</v>
      </c>
      <c r="AO36" s="1">
        <f>SQRT((SUMIFS(coordinate[longitude], coordinate[City, State], AO$15) - SUMIFS(coordinate[longitude], coordinate[City, State], $J36))^2 + (SUMIFS(coordinate[latitude], coordinate[City, State], AO$15) - SUMIFS(coordinate[latitude], coordinate[City, State], $J36))^2)</f>
        <v>1157.9427970832601</v>
      </c>
      <c r="AP36" s="1">
        <f>SQRT((SUMIFS(coordinate[longitude], coordinate[City, State], AP$15) - SUMIFS(coordinate[longitude], coordinate[City, State], $J36))^2 + (SUMIFS(coordinate[latitude], coordinate[City, State], AP$15) - SUMIFS(coordinate[latitude], coordinate[City, State], $J36))^2)</f>
        <v>1142.6516461996475</v>
      </c>
      <c r="AQ36" s="1">
        <f>SQRT((SUMIFS(coordinate[longitude], coordinate[City, State], AQ$15) - SUMIFS(coordinate[longitude], coordinate[City, State], $J36))^2 + (SUMIFS(coordinate[latitude], coordinate[City, State], AQ$15) - SUMIFS(coordinate[latitude], coordinate[City, State], $J36))^2)</f>
        <v>172.84951471146081</v>
      </c>
      <c r="AR36" s="1">
        <f>SQRT((SUMIFS(coordinate[longitude], coordinate[City, State], AR$15) - SUMIFS(coordinate[longitude], coordinate[City, State], $J36))^2 + (SUMIFS(coordinate[latitude], coordinate[City, State], AR$15) - SUMIFS(coordinate[latitude], coordinate[City, State], $J36))^2)</f>
        <v>1048.7753618402969</v>
      </c>
      <c r="AS36" s="1">
        <f>SQRT((SUMIFS(coordinate[longitude], coordinate[City, State], AS$15) - SUMIFS(coordinate[longitude], coordinate[City, State], $J36))^2 + (SUMIFS(coordinate[latitude], coordinate[City, State], AS$15) - SUMIFS(coordinate[latitude], coordinate[City, State], $J36))^2)</f>
        <v>1771.623105694689</v>
      </c>
      <c r="AT36" s="1">
        <f>SQRT((SUMIFS(coordinate[longitude], coordinate[City, State], AT$15) - SUMIFS(coordinate[longitude], coordinate[City, State], $J36))^2 + (SUMIFS(coordinate[latitude], coordinate[City, State], AT$15) - SUMIFS(coordinate[latitude], coordinate[City, State], $J36))^2)</f>
        <v>3488.8073123436293</v>
      </c>
      <c r="AU36" s="1">
        <f>SQRT((SUMIFS(coordinate[longitude], coordinate[City, State], AU$15) - SUMIFS(coordinate[longitude], coordinate[City, State], $J36))^2 + (SUMIFS(coordinate[latitude], coordinate[City, State], AU$15) - SUMIFS(coordinate[latitude], coordinate[City, State], $J36))^2)</f>
        <v>2782.1706368338305</v>
      </c>
      <c r="AV36" s="1">
        <f>SQRT((SUMIFS(coordinate[longitude], coordinate[City, State], AV$15) - SUMIFS(coordinate[longitude], coordinate[City, State], $J36))^2 + (SUMIFS(coordinate[latitude], coordinate[City, State], AV$15) - SUMIFS(coordinate[latitude], coordinate[City, State], $J36))^2)</f>
        <v>1919.5743505717023</v>
      </c>
      <c r="AW36" s="1">
        <f>SQRT((SUMIFS(coordinate[longitude], coordinate[City, State], AW$15) - SUMIFS(coordinate[longitude], coordinate[City, State], $J36))^2 + (SUMIFS(coordinate[latitude], coordinate[City, State], AW$15) - SUMIFS(coordinate[latitude], coordinate[City, State], $J36))^2)</f>
        <v>86.793936186034088</v>
      </c>
      <c r="AX36" s="1">
        <f>SQRT((SUMIFS(coordinate[longitude], coordinate[City, State], AX$15) - SUMIFS(coordinate[longitude], coordinate[City, State], $J36))^2 + (SUMIFS(coordinate[latitude], coordinate[City, State], AX$15) - SUMIFS(coordinate[latitude], coordinate[City, State], $J36))^2)</f>
        <v>584.19776934798324</v>
      </c>
      <c r="AY36" s="1">
        <f>SQRT((SUMIFS(coordinate[longitude], coordinate[City, State], AY$15) - SUMIFS(coordinate[longitude], coordinate[City, State], $J36))^2 + (SUMIFS(coordinate[latitude], coordinate[City, State], AY$15) - SUMIFS(coordinate[latitude], coordinate[City, State], $J36))^2)</f>
        <v>441.04807166868352</v>
      </c>
      <c r="AZ36" s="1">
        <f>SQRT((SUMIFS(coordinate[longitude], coordinate[City, State], AZ$15) - SUMIFS(coordinate[longitude], coordinate[City, State], $J36))^2 + (SUMIFS(coordinate[latitude], coordinate[City, State], AZ$15) - SUMIFS(coordinate[latitude], coordinate[City, State], $J36))^2)</f>
        <v>3378.6050037229866</v>
      </c>
      <c r="BA36" s="1">
        <f>SQRT((SUMIFS(coordinate[longitude], coordinate[City, State], BA$15) - SUMIFS(coordinate[longitude], coordinate[City, State], $J36))^2 + (SUMIFS(coordinate[latitude], coordinate[City, State], BA$15) - SUMIFS(coordinate[latitude], coordinate[City, State], $J36))^2)</f>
        <v>1427.7668816466071</v>
      </c>
      <c r="BB36" s="1">
        <f>SQRT((SUMIFS(coordinate[longitude], coordinate[City, State], BB$15) - SUMIFS(coordinate[longitude], coordinate[City, State], $J36))^2 + (SUMIFS(coordinate[latitude], coordinate[City, State], BB$15) - SUMIFS(coordinate[latitude], coordinate[City, State], $J36))^2)</f>
        <v>3485.9783444860036</v>
      </c>
      <c r="BC36" s="1">
        <f>SQRT((SUMIFS(coordinate[longitude], coordinate[City, State], BC$15) - SUMIFS(coordinate[longitude], coordinate[City, State], $J36))^2 + (SUMIFS(coordinate[latitude], coordinate[City, State], BC$15) - SUMIFS(coordinate[latitude], coordinate[City, State], $J36))^2)</f>
        <v>2710.5321152819815</v>
      </c>
      <c r="BD36" s="1">
        <f>SQRT((SUMIFS(coordinate[longitude], coordinate[City, State], BD$15) - SUMIFS(coordinate[longitude], coordinate[City, State], $J36))^2 + (SUMIFS(coordinate[latitude], coordinate[City, State], BD$15) - SUMIFS(coordinate[latitude], coordinate[City, State], $J36))^2)</f>
        <v>2338.3241375335811</v>
      </c>
      <c r="BE36" s="1">
        <f>SQRT((SUMIFS(coordinate[longitude], coordinate[City, State], BE$15) - SUMIFS(coordinate[longitude], coordinate[City, State], $J36))^2 + (SUMIFS(coordinate[latitude], coordinate[City, State], BE$15) - SUMIFS(coordinate[latitude], coordinate[City, State], $J36))^2)</f>
        <v>1180.769220438443</v>
      </c>
      <c r="BF36" s="1">
        <f>SQRT((SUMIFS(coordinate[longitude], coordinate[City, State], BF$15) - SUMIFS(coordinate[longitude], coordinate[City, State], $J36))^2 + (SUMIFS(coordinate[latitude], coordinate[City, State], BF$15) - SUMIFS(coordinate[latitude], coordinate[City, State], $J36))^2)</f>
        <v>1119.4684121522305</v>
      </c>
      <c r="BG36" s="1">
        <f>SQRT((SUMIFS(coordinate[longitude], coordinate[City, State], BG$15) - SUMIFS(coordinate[longitude], coordinate[City, State], $J36))^2 + (SUMIFS(coordinate[latitude], coordinate[City, State], BG$15) - SUMIFS(coordinate[latitude], coordinate[City, State], $J36))^2)</f>
        <v>1601.2235750255147</v>
      </c>
      <c r="BH36" s="1">
        <f>SQRT((SUMIFS(coordinate[longitude], coordinate[City, State], BH$15) - SUMIFS(coordinate[longitude], coordinate[City, State], $J36))^2 + (SUMIFS(coordinate[latitude], coordinate[City, State], BH$15) - SUMIFS(coordinate[latitude], coordinate[City, State], $J36))^2)</f>
        <v>178.99165327925917</v>
      </c>
    </row>
    <row r="37" spans="1:60" x14ac:dyDescent="0.25">
      <c r="A37" t="s">
        <v>55</v>
      </c>
      <c r="B37">
        <v>-7740.5822300458403</v>
      </c>
      <c r="C37">
        <v>3219.5681431357498</v>
      </c>
      <c r="D37" t="str">
        <f t="shared" si="1"/>
        <v>[-7740.58, 3219.57]</v>
      </c>
      <c r="G37" t="str" cm="1">
        <f t="array" ref="G37">"[" &amp; _xlfn.TEXTJOIN(", ", TRUE, ROUND(K37:BH37, 0)) &amp; "]"</f>
        <v>[2657, 2511, 2106, 2924, 1499, 1824, 792, 357, 2849, 741, 2176, 625, 2312, 2057, 2807, 679, 1318, 2574, 1965, 2468, 2739, 0, 3615, 1849, 1802, 1479, 1746, 1917, 1134, 1589, 1583, 2033, 2731, 1887, 1262, 751, 908, 822, 2825, 2425, 2469, 857, 1313, 769, 404, 864, 1616, 2219, 1244, 2613]</v>
      </c>
      <c r="H37" s="12">
        <v>0</v>
      </c>
      <c r="J37" t="s">
        <v>55</v>
      </c>
      <c r="K37" s="1">
        <f>SQRT((SUMIFS(coordinate[longitude], coordinate[City, State], K$15) - SUMIFS(coordinate[longitude], coordinate[City, State], $J37))^2 + (SUMIFS(coordinate[latitude], coordinate[City, State], K$15) - SUMIFS(coordinate[latitude], coordinate[City, State], $J37))^2)</f>
        <v>2656.568714456515</v>
      </c>
      <c r="L37" s="1">
        <f>SQRT((SUMIFS(coordinate[longitude], coordinate[City, State], L$15) - SUMIFS(coordinate[longitude], coordinate[City, State], $J37))^2 + (SUMIFS(coordinate[latitude], coordinate[City, State], L$15) - SUMIFS(coordinate[latitude], coordinate[City, State], $J37))^2)</f>
        <v>2510.5562843528764</v>
      </c>
      <c r="M37" s="1">
        <f>SQRT((SUMIFS(coordinate[longitude], coordinate[City, State], M$15) - SUMIFS(coordinate[longitude], coordinate[City, State], $J37))^2 + (SUMIFS(coordinate[latitude], coordinate[City, State], M$15) - SUMIFS(coordinate[latitude], coordinate[City, State], $J37))^2)</f>
        <v>2105.506452925636</v>
      </c>
      <c r="N37" s="1">
        <f>SQRT((SUMIFS(coordinate[longitude], coordinate[City, State], N$15) - SUMIFS(coordinate[longitude], coordinate[City, State], $J37))^2 + (SUMIFS(coordinate[latitude], coordinate[City, State], N$15) - SUMIFS(coordinate[latitude], coordinate[City, State], $J37))^2)</f>
        <v>2924.3228484028878</v>
      </c>
      <c r="O37" s="1">
        <f>SQRT((SUMIFS(coordinate[longitude], coordinate[City, State], O$15) - SUMIFS(coordinate[longitude], coordinate[City, State], $J37))^2 + (SUMIFS(coordinate[latitude], coordinate[City, State], O$15) - SUMIFS(coordinate[latitude], coordinate[City, State], $J37))^2)</f>
        <v>1498.7140661432575</v>
      </c>
      <c r="P37" s="1">
        <f>SQRT((SUMIFS(coordinate[longitude], coordinate[City, State], P$15) - SUMIFS(coordinate[longitude], coordinate[City, State], $J37))^2 + (SUMIFS(coordinate[latitude], coordinate[City, State], P$15) - SUMIFS(coordinate[latitude], coordinate[City, State], $J37))^2)</f>
        <v>1823.7647934917152</v>
      </c>
      <c r="Q37" s="1">
        <f>SQRT((SUMIFS(coordinate[longitude], coordinate[City, State], Q$15) - SUMIFS(coordinate[longitude], coordinate[City, State], $J37))^2 + (SUMIFS(coordinate[latitude], coordinate[City, State], Q$15) - SUMIFS(coordinate[latitude], coordinate[City, State], $J37))^2)</f>
        <v>792.14974285075607</v>
      </c>
      <c r="R37" s="1">
        <f>SQRT((SUMIFS(coordinate[longitude], coordinate[City, State], R$15) - SUMIFS(coordinate[longitude], coordinate[City, State], $J37))^2 + (SUMIFS(coordinate[latitude], coordinate[City, State], R$15) - SUMIFS(coordinate[latitude], coordinate[City, State], $J37))^2)</f>
        <v>356.50978580630999</v>
      </c>
      <c r="S37" s="1">
        <f>SQRT((SUMIFS(coordinate[longitude], coordinate[City, State], S$15) - SUMIFS(coordinate[longitude], coordinate[City, State], $J37))^2 + (SUMIFS(coordinate[latitude], coordinate[City, State], S$15) - SUMIFS(coordinate[latitude], coordinate[City, State], $J37))^2)</f>
        <v>2848.8675004606084</v>
      </c>
      <c r="T37" s="1">
        <f>SQRT((SUMIFS(coordinate[longitude], coordinate[City, State], T$15) - SUMIFS(coordinate[longitude], coordinate[City, State], $J37))^2 + (SUMIFS(coordinate[latitude], coordinate[City, State], T$15) - SUMIFS(coordinate[latitude], coordinate[City, State], $J37))^2)</f>
        <v>740.90799781745761</v>
      </c>
      <c r="U37" s="1">
        <f>SQRT((SUMIFS(coordinate[longitude], coordinate[City, State], U$15) - SUMIFS(coordinate[longitude], coordinate[City, State], $J37))^2 + (SUMIFS(coordinate[latitude], coordinate[City, State], U$15) - SUMIFS(coordinate[latitude], coordinate[City, State], $J37))^2)</f>
        <v>2175.9988442930958</v>
      </c>
      <c r="V37" s="1">
        <f>SQRT((SUMIFS(coordinate[longitude], coordinate[City, State], V$15) - SUMIFS(coordinate[longitude], coordinate[City, State], $J37))^2 + (SUMIFS(coordinate[latitude], coordinate[City, State], V$15) - SUMIFS(coordinate[latitude], coordinate[City, State], $J37))^2)</f>
        <v>625.32824332072289</v>
      </c>
      <c r="W37" s="1">
        <f>SQRT((SUMIFS(coordinate[longitude], coordinate[City, State], W$15) - SUMIFS(coordinate[longitude], coordinate[City, State], $J37))^2 + (SUMIFS(coordinate[latitude], coordinate[City, State], W$15) - SUMIFS(coordinate[latitude], coordinate[City, State], $J37))^2)</f>
        <v>2311.5162361874268</v>
      </c>
      <c r="X37" s="1">
        <f>SQRT((SUMIFS(coordinate[longitude], coordinate[City, State], X$15) - SUMIFS(coordinate[longitude], coordinate[City, State], $J37))^2 + (SUMIFS(coordinate[latitude], coordinate[City, State], X$15) - SUMIFS(coordinate[latitude], coordinate[City, State], $J37))^2)</f>
        <v>2057.3054025757265</v>
      </c>
      <c r="Y37" s="1">
        <f>SQRT((SUMIFS(coordinate[longitude], coordinate[City, State], Y$15) - SUMIFS(coordinate[longitude], coordinate[City, State], $J37))^2 + (SUMIFS(coordinate[latitude], coordinate[City, State], Y$15) - SUMIFS(coordinate[latitude], coordinate[City, State], $J37))^2)</f>
        <v>2806.5568356911576</v>
      </c>
      <c r="Z37" s="1">
        <f>SQRT((SUMIFS(coordinate[longitude], coordinate[City, State], Z$15) - SUMIFS(coordinate[longitude], coordinate[City, State], $J37))^2 + (SUMIFS(coordinate[latitude], coordinate[City, State], Z$15) - SUMIFS(coordinate[latitude], coordinate[City, State], $J37))^2)</f>
        <v>679.16301901350903</v>
      </c>
      <c r="AA37" s="1">
        <f>SQRT((SUMIFS(coordinate[longitude], coordinate[City, State], AA$15) - SUMIFS(coordinate[longitude], coordinate[City, State], $J37))^2 + (SUMIFS(coordinate[latitude], coordinate[City, State], AA$15) - SUMIFS(coordinate[latitude], coordinate[City, State], $J37))^2)</f>
        <v>1317.963533784224</v>
      </c>
      <c r="AB37" s="1">
        <f>SQRT((SUMIFS(coordinate[longitude], coordinate[City, State], AB$15) - SUMIFS(coordinate[longitude], coordinate[City, State], $J37))^2 + (SUMIFS(coordinate[latitude], coordinate[City, State], AB$15) - SUMIFS(coordinate[latitude], coordinate[City, State], $J37))^2)</f>
        <v>2573.7859648323988</v>
      </c>
      <c r="AC37" s="1">
        <f>SQRT((SUMIFS(coordinate[longitude], coordinate[City, State], AC$15) - SUMIFS(coordinate[longitude], coordinate[City, State], $J37))^2 + (SUMIFS(coordinate[latitude], coordinate[City, State], AC$15) - SUMIFS(coordinate[latitude], coordinate[City, State], $J37))^2)</f>
        <v>1964.5708500629291</v>
      </c>
      <c r="AD37" s="1">
        <f>SQRT((SUMIFS(coordinate[longitude], coordinate[City, State], AD$15) - SUMIFS(coordinate[longitude], coordinate[City, State], $J37))^2 + (SUMIFS(coordinate[latitude], coordinate[City, State], AD$15) - SUMIFS(coordinate[latitude], coordinate[City, State], $J37))^2)</f>
        <v>2467.8285270022711</v>
      </c>
      <c r="AE37" s="1">
        <f>SQRT((SUMIFS(coordinate[longitude], coordinate[City, State], AE$15) - SUMIFS(coordinate[longitude], coordinate[City, State], $J37))^2 + (SUMIFS(coordinate[latitude], coordinate[City, State], AE$15) - SUMIFS(coordinate[latitude], coordinate[City, State], $J37))^2)</f>
        <v>2739.3118280586023</v>
      </c>
      <c r="AF37" s="1">
        <f>SQRT((SUMIFS(coordinate[longitude], coordinate[City, State], AF$15) - SUMIFS(coordinate[longitude], coordinate[City, State], $J37))^2 + (SUMIFS(coordinate[latitude], coordinate[City, State], AF$15) - SUMIFS(coordinate[latitude], coordinate[City, State], $J37))^2)</f>
        <v>0</v>
      </c>
      <c r="AG37" s="1">
        <f>SQRT((SUMIFS(coordinate[longitude], coordinate[City, State], AG$15) - SUMIFS(coordinate[longitude], coordinate[City, State], $J37))^2 + (SUMIFS(coordinate[latitude], coordinate[City, State], AG$15) - SUMIFS(coordinate[latitude], coordinate[City, State], $J37))^2)</f>
        <v>3614.8242824588301</v>
      </c>
      <c r="AH37" s="1">
        <f>SQRT((SUMIFS(coordinate[longitude], coordinate[City, State], AH$15) - SUMIFS(coordinate[longitude], coordinate[City, State], $J37))^2 + (SUMIFS(coordinate[latitude], coordinate[City, State], AH$15) - SUMIFS(coordinate[latitude], coordinate[City, State], $J37))^2)</f>
        <v>1848.934299754153</v>
      </c>
      <c r="AI37" s="1">
        <f>SQRT((SUMIFS(coordinate[longitude], coordinate[City, State], AI$15) - SUMIFS(coordinate[longitude], coordinate[City, State], $J37))^2 + (SUMIFS(coordinate[latitude], coordinate[City, State], AI$15) - SUMIFS(coordinate[latitude], coordinate[City, State], $J37))^2)</f>
        <v>1801.6783958191418</v>
      </c>
      <c r="AJ37" s="1">
        <f>SQRT((SUMIFS(coordinate[longitude], coordinate[City, State], AJ$15) - SUMIFS(coordinate[longitude], coordinate[City, State], $J37))^2 + (SUMIFS(coordinate[latitude], coordinate[City, State], AJ$15) - SUMIFS(coordinate[latitude], coordinate[City, State], $J37))^2)</f>
        <v>1478.5542182906534</v>
      </c>
      <c r="AK37" s="1">
        <f>SQRT((SUMIFS(coordinate[longitude], coordinate[City, State], AK$15) - SUMIFS(coordinate[longitude], coordinate[City, State], $J37))^2 + (SUMIFS(coordinate[latitude], coordinate[City, State], AK$15) - SUMIFS(coordinate[latitude], coordinate[City, State], $J37))^2)</f>
        <v>1745.9025309468605</v>
      </c>
      <c r="AL37" s="1">
        <f>SQRT((SUMIFS(coordinate[longitude], coordinate[City, State], AL$15) - SUMIFS(coordinate[longitude], coordinate[City, State], $J37))^2 + (SUMIFS(coordinate[latitude], coordinate[City, State], AL$15) - SUMIFS(coordinate[latitude], coordinate[City, State], $J37))^2)</f>
        <v>1917.4339562433734</v>
      </c>
      <c r="AM37" s="1">
        <f>SQRT((SUMIFS(coordinate[longitude], coordinate[City, State], AM$15) - SUMIFS(coordinate[longitude], coordinate[City, State], $J37))^2 + (SUMIFS(coordinate[latitude], coordinate[City, State], AM$15) - SUMIFS(coordinate[latitude], coordinate[City, State], $J37))^2)</f>
        <v>1133.5718890715491</v>
      </c>
      <c r="AN37" s="1">
        <f>SQRT((SUMIFS(coordinate[longitude], coordinate[City, State], AN$15) - SUMIFS(coordinate[longitude], coordinate[City, State], $J37))^2 + (SUMIFS(coordinate[latitude], coordinate[City, State], AN$15) - SUMIFS(coordinate[latitude], coordinate[City, State], $J37))^2)</f>
        <v>1588.574699775304</v>
      </c>
      <c r="AO37" s="1">
        <f>SQRT((SUMIFS(coordinate[longitude], coordinate[City, State], AO$15) - SUMIFS(coordinate[longitude], coordinate[City, State], $J37))^2 + (SUMIFS(coordinate[latitude], coordinate[City, State], AO$15) - SUMIFS(coordinate[latitude], coordinate[City, State], $J37))^2)</f>
        <v>1583.3083930344089</v>
      </c>
      <c r="AP37" s="1">
        <f>SQRT((SUMIFS(coordinate[longitude], coordinate[City, State], AP$15) - SUMIFS(coordinate[longitude], coordinate[City, State], $J37))^2 + (SUMIFS(coordinate[latitude], coordinate[City, State], AP$15) - SUMIFS(coordinate[latitude], coordinate[City, State], $J37))^2)</f>
        <v>2032.8331998977994</v>
      </c>
      <c r="AQ37" s="1">
        <f>SQRT((SUMIFS(coordinate[longitude], coordinate[City, State], AQ$15) - SUMIFS(coordinate[longitude], coordinate[City, State], $J37))^2 + (SUMIFS(coordinate[latitude], coordinate[City, State], AQ$15) - SUMIFS(coordinate[latitude], coordinate[City, State], $J37))^2)</f>
        <v>2730.9229154562154</v>
      </c>
      <c r="AR37" s="1">
        <f>SQRT((SUMIFS(coordinate[longitude], coordinate[City, State], AR$15) - SUMIFS(coordinate[longitude], coordinate[City, State], $J37))^2 + (SUMIFS(coordinate[latitude], coordinate[City, State], AR$15) - SUMIFS(coordinate[latitude], coordinate[City, State], $J37))^2)</f>
        <v>1887.2255103891969</v>
      </c>
      <c r="AS37" s="1">
        <f>SQRT((SUMIFS(coordinate[longitude], coordinate[City, State], AS$15) - SUMIFS(coordinate[longitude], coordinate[City, State], $J37))^2 + (SUMIFS(coordinate[latitude], coordinate[City, State], AS$15) - SUMIFS(coordinate[latitude], coordinate[City, State], $J37))^2)</f>
        <v>1261.8785478364784</v>
      </c>
      <c r="AT37" s="1">
        <f>SQRT((SUMIFS(coordinate[longitude], coordinate[City, State], AT$15) - SUMIFS(coordinate[longitude], coordinate[City, State], $J37))^2 + (SUMIFS(coordinate[latitude], coordinate[City, State], AT$15) - SUMIFS(coordinate[latitude], coordinate[City, State], $J37))^2)</f>
        <v>751.43058830776943</v>
      </c>
      <c r="AU37" s="1">
        <f>SQRT((SUMIFS(coordinate[longitude], coordinate[City, State], AU$15) - SUMIFS(coordinate[longitude], coordinate[City, State], $J37))^2 + (SUMIFS(coordinate[latitude], coordinate[City, State], AU$15) - SUMIFS(coordinate[latitude], coordinate[City, State], $J37))^2)</f>
        <v>908.43051455937052</v>
      </c>
      <c r="AV37" s="1">
        <f>SQRT((SUMIFS(coordinate[longitude], coordinate[City, State], AV$15) - SUMIFS(coordinate[longitude], coordinate[City, State], $J37))^2 + (SUMIFS(coordinate[latitude], coordinate[City, State], AV$15) - SUMIFS(coordinate[latitude], coordinate[City, State], $J37))^2)</f>
        <v>822.30993048752657</v>
      </c>
      <c r="AW37" s="1">
        <f>SQRT((SUMIFS(coordinate[longitude], coordinate[City, State], AW$15) - SUMIFS(coordinate[longitude], coordinate[City, State], $J37))^2 + (SUMIFS(coordinate[latitude], coordinate[City, State], AW$15) - SUMIFS(coordinate[latitude], coordinate[City, State], $J37))^2)</f>
        <v>2824.9331905261279</v>
      </c>
      <c r="AX37" s="1">
        <f>SQRT((SUMIFS(coordinate[longitude], coordinate[City, State], AX$15) - SUMIFS(coordinate[longitude], coordinate[City, State], $J37))^2 + (SUMIFS(coordinate[latitude], coordinate[City, State], AX$15) - SUMIFS(coordinate[latitude], coordinate[City, State], $J37))^2)</f>
        <v>2425.251741393291</v>
      </c>
      <c r="AY37" s="1">
        <f>SQRT((SUMIFS(coordinate[longitude], coordinate[City, State], AY$15) - SUMIFS(coordinate[longitude], coordinate[City, State], $J37))^2 + (SUMIFS(coordinate[latitude], coordinate[City, State], AY$15) - SUMIFS(coordinate[latitude], coordinate[City, State], $J37))^2)</f>
        <v>2469.0340275639169</v>
      </c>
      <c r="AZ37" s="1">
        <f>SQRT((SUMIFS(coordinate[longitude], coordinate[City, State], AZ$15) - SUMIFS(coordinate[longitude], coordinate[City, State], $J37))^2 + (SUMIFS(coordinate[latitude], coordinate[City, State], AZ$15) - SUMIFS(coordinate[latitude], coordinate[City, State], $J37))^2)</f>
        <v>856.88152092061182</v>
      </c>
      <c r="BA37" s="1">
        <f>SQRT((SUMIFS(coordinate[longitude], coordinate[City, State], BA$15) - SUMIFS(coordinate[longitude], coordinate[City, State], $J37))^2 + (SUMIFS(coordinate[latitude], coordinate[City, State], BA$15) - SUMIFS(coordinate[latitude], coordinate[City, State], $J37))^2)</f>
        <v>1313.1236918287948</v>
      </c>
      <c r="BB37" s="1">
        <f>SQRT((SUMIFS(coordinate[longitude], coordinate[City, State], BB$15) - SUMIFS(coordinate[longitude], coordinate[City, State], $J37))^2 + (SUMIFS(coordinate[latitude], coordinate[City, State], BB$15) - SUMIFS(coordinate[latitude], coordinate[City, State], $J37))^2)</f>
        <v>768.85200834558918</v>
      </c>
      <c r="BC37" s="1">
        <f>SQRT((SUMIFS(coordinate[longitude], coordinate[City, State], BC$15) - SUMIFS(coordinate[longitude], coordinate[City, State], $J37))^2 + (SUMIFS(coordinate[latitude], coordinate[City, State], BC$15) - SUMIFS(coordinate[latitude], coordinate[City, State], $J37))^2)</f>
        <v>403.70187343918741</v>
      </c>
      <c r="BD37" s="1">
        <f>SQRT((SUMIFS(coordinate[longitude], coordinate[City, State], BD$15) - SUMIFS(coordinate[longitude], coordinate[City, State], $J37))^2 + (SUMIFS(coordinate[latitude], coordinate[City, State], BD$15) - SUMIFS(coordinate[latitude], coordinate[City, State], $J37))^2)</f>
        <v>863.52195981528473</v>
      </c>
      <c r="BE37" s="1">
        <f>SQRT((SUMIFS(coordinate[longitude], coordinate[City, State], BE$15) - SUMIFS(coordinate[longitude], coordinate[City, State], $J37))^2 + (SUMIFS(coordinate[latitude], coordinate[City, State], BE$15) - SUMIFS(coordinate[latitude], coordinate[City, State], $J37))^2)</f>
        <v>1616.197279837859</v>
      </c>
      <c r="BF37" s="1">
        <f>SQRT((SUMIFS(coordinate[longitude], coordinate[City, State], BF$15) - SUMIFS(coordinate[longitude], coordinate[City, State], $J37))^2 + (SUMIFS(coordinate[latitude], coordinate[City, State], BF$15) - SUMIFS(coordinate[latitude], coordinate[City, State], $J37))^2)</f>
        <v>2218.5281780823584</v>
      </c>
      <c r="BG37" s="1">
        <f>SQRT((SUMIFS(coordinate[longitude], coordinate[City, State], BG$15) - SUMIFS(coordinate[longitude], coordinate[City, State], $J37))^2 + (SUMIFS(coordinate[latitude], coordinate[City, State], BG$15) - SUMIFS(coordinate[latitude], coordinate[City, State], $J37))^2)</f>
        <v>1243.7004219391615</v>
      </c>
      <c r="BH37" s="1">
        <f>SQRT((SUMIFS(coordinate[longitude], coordinate[City, State], BH$15) - SUMIFS(coordinate[longitude], coordinate[City, State], $J37))^2 + (SUMIFS(coordinate[latitude], coordinate[City, State], BH$15) - SUMIFS(coordinate[latitude], coordinate[City, State], $J37))^2)</f>
        <v>2612.6460361798099</v>
      </c>
    </row>
    <row r="38" spans="1:60" x14ac:dyDescent="0.25">
      <c r="A38" t="s">
        <v>40</v>
      </c>
      <c r="B38">
        <v>-10905.105035098</v>
      </c>
      <c r="C38">
        <v>1472.35607548088</v>
      </c>
      <c r="D38" t="str">
        <f t="shared" si="1"/>
        <v>[-10905.11, 1472.36]</v>
      </c>
      <c r="G38" t="str" cm="1">
        <f t="array" ref="G38">"[" &amp; _xlfn.TEXTJOIN(", ", TRUE, ROUND(K38:BH38, 0)) &amp; "]"</f>
        <v>[5992, 5750, 5147, 6289, 4197, 4651, 4376, 3261, 6169, 2905, 5395, 3912, 5378, 5328, 6151, 3867, 4652, 5819, 5175, 5745, 6051, 3615, 0, 5115, 4734, 4689, 3025, 5275, 4435, 4620, 4962, 5002, 6101, 5015, 4279, 2998, 3271, 4280, 6136, 5562, 5665, 2780, 4762, 2906, 3447, 3718, 4881, 5121, 4465, 5887]</v>
      </c>
      <c r="H38" s="12">
        <v>0</v>
      </c>
      <c r="J38" t="s">
        <v>40</v>
      </c>
      <c r="K38" s="1">
        <f>SQRT((SUMIFS(coordinate[longitude], coordinate[City, State], K$15) - SUMIFS(coordinate[longitude], coordinate[City, State], $J38))^2 + (SUMIFS(coordinate[latitude], coordinate[City, State], K$15) - SUMIFS(coordinate[latitude], coordinate[City, State], $J38))^2)</f>
        <v>5991.5925396435059</v>
      </c>
      <c r="L38" s="1">
        <f>SQRT((SUMIFS(coordinate[longitude], coordinate[City, State], L$15) - SUMIFS(coordinate[longitude], coordinate[City, State], $J38))^2 + (SUMIFS(coordinate[latitude], coordinate[City, State], L$15) - SUMIFS(coordinate[latitude], coordinate[City, State], $J38))^2)</f>
        <v>5750.227612545521</v>
      </c>
      <c r="M38" s="1">
        <f>SQRT((SUMIFS(coordinate[longitude], coordinate[City, State], M$15) - SUMIFS(coordinate[longitude], coordinate[City, State], $J38))^2 + (SUMIFS(coordinate[latitude], coordinate[City, State], M$15) - SUMIFS(coordinate[latitude], coordinate[City, State], $J38))^2)</f>
        <v>5146.5378631275853</v>
      </c>
      <c r="N38" s="1">
        <f>SQRT((SUMIFS(coordinate[longitude], coordinate[City, State], N$15) - SUMIFS(coordinate[longitude], coordinate[City, State], $J38))^2 + (SUMIFS(coordinate[latitude], coordinate[City, State], N$15) - SUMIFS(coordinate[latitude], coordinate[City, State], $J38))^2)</f>
        <v>6288.9950358432252</v>
      </c>
      <c r="O38" s="1">
        <f>SQRT((SUMIFS(coordinate[longitude], coordinate[City, State], O$15) - SUMIFS(coordinate[longitude], coordinate[City, State], $J38))^2 + (SUMIFS(coordinate[latitude], coordinate[City, State], O$15) - SUMIFS(coordinate[latitude], coordinate[City, State], $J38))^2)</f>
        <v>4196.8938764527493</v>
      </c>
      <c r="P38" s="1">
        <f>SQRT((SUMIFS(coordinate[longitude], coordinate[City, State], P$15) - SUMIFS(coordinate[longitude], coordinate[City, State], $J38))^2 + (SUMIFS(coordinate[latitude], coordinate[City, State], P$15) - SUMIFS(coordinate[latitude], coordinate[City, State], $J38))^2)</f>
        <v>4650.8738750418752</v>
      </c>
      <c r="Q38" s="1">
        <f>SQRT((SUMIFS(coordinate[longitude], coordinate[City, State], Q$15) - SUMIFS(coordinate[longitude], coordinate[City, State], $J38))^2 + (SUMIFS(coordinate[latitude], coordinate[City, State], Q$15) - SUMIFS(coordinate[latitude], coordinate[City, State], $J38))^2)</f>
        <v>4375.9284453241962</v>
      </c>
      <c r="R38" s="1">
        <f>SQRT((SUMIFS(coordinate[longitude], coordinate[City, State], R$15) - SUMIFS(coordinate[longitude], coordinate[City, State], $J38))^2 + (SUMIFS(coordinate[latitude], coordinate[City, State], R$15) - SUMIFS(coordinate[latitude], coordinate[City, State], $J38))^2)</f>
        <v>3260.780685373601</v>
      </c>
      <c r="S38" s="1">
        <f>SQRT((SUMIFS(coordinate[longitude], coordinate[City, State], S$15) - SUMIFS(coordinate[longitude], coordinate[City, State], $J38))^2 + (SUMIFS(coordinate[latitude], coordinate[City, State], S$15) - SUMIFS(coordinate[latitude], coordinate[City, State], $J38))^2)</f>
        <v>6169.2482243633158</v>
      </c>
      <c r="T38" s="1">
        <f>SQRT((SUMIFS(coordinate[longitude], coordinate[City, State], T$15) - SUMIFS(coordinate[longitude], coordinate[City, State], $J38))^2 + (SUMIFS(coordinate[latitude], coordinate[City, State], T$15) - SUMIFS(coordinate[latitude], coordinate[City, State], $J38))^2)</f>
        <v>2905.465966176022</v>
      </c>
      <c r="U38" s="1">
        <f>SQRT((SUMIFS(coordinate[longitude], coordinate[City, State], U$15) - SUMIFS(coordinate[longitude], coordinate[City, State], $J38))^2 + (SUMIFS(coordinate[latitude], coordinate[City, State], U$15) - SUMIFS(coordinate[latitude], coordinate[City, State], $J38))^2)</f>
        <v>5394.6576907148983</v>
      </c>
      <c r="V38" s="1">
        <f>SQRT((SUMIFS(coordinate[longitude], coordinate[City, State], V$15) - SUMIFS(coordinate[longitude], coordinate[City, State], $J38))^2 + (SUMIFS(coordinate[latitude], coordinate[City, State], V$15) - SUMIFS(coordinate[latitude], coordinate[City, State], $J38))^2)</f>
        <v>3911.7240469251992</v>
      </c>
      <c r="W38" s="1">
        <f>SQRT((SUMIFS(coordinate[longitude], coordinate[City, State], W$15) - SUMIFS(coordinate[longitude], coordinate[City, State], $J38))^2 + (SUMIFS(coordinate[latitude], coordinate[City, State], W$15) - SUMIFS(coordinate[latitude], coordinate[City, State], $J38))^2)</f>
        <v>5377.9107022906728</v>
      </c>
      <c r="X38" s="1">
        <f>SQRT((SUMIFS(coordinate[longitude], coordinate[City, State], X$15) - SUMIFS(coordinate[longitude], coordinate[City, State], $J38))^2 + (SUMIFS(coordinate[latitude], coordinate[City, State], X$15) - SUMIFS(coordinate[latitude], coordinate[City, State], $J38))^2)</f>
        <v>5328.3493530489886</v>
      </c>
      <c r="Y38" s="1">
        <f>SQRT((SUMIFS(coordinate[longitude], coordinate[City, State], Y$15) - SUMIFS(coordinate[longitude], coordinate[City, State], $J38))^2 + (SUMIFS(coordinate[latitude], coordinate[City, State], Y$15) - SUMIFS(coordinate[latitude], coordinate[City, State], $J38))^2)</f>
        <v>6150.6120320567188</v>
      </c>
      <c r="Z38" s="1">
        <f>SQRT((SUMIFS(coordinate[longitude], coordinate[City, State], Z$15) - SUMIFS(coordinate[longitude], coordinate[City, State], $J38))^2 + (SUMIFS(coordinate[latitude], coordinate[City, State], Z$15) - SUMIFS(coordinate[latitude], coordinate[City, State], $J38))^2)</f>
        <v>3866.8587837537043</v>
      </c>
      <c r="AA38" s="1">
        <f>SQRT((SUMIFS(coordinate[longitude], coordinate[City, State], AA$15) - SUMIFS(coordinate[longitude], coordinate[City, State], $J38))^2 + (SUMIFS(coordinate[latitude], coordinate[City, State], AA$15) - SUMIFS(coordinate[latitude], coordinate[City, State], $J38))^2)</f>
        <v>4652.3921519231308</v>
      </c>
      <c r="AB38" s="1">
        <f>SQRT((SUMIFS(coordinate[longitude], coordinate[City, State], AB$15) - SUMIFS(coordinate[longitude], coordinate[City, State], $J38))^2 + (SUMIFS(coordinate[latitude], coordinate[City, State], AB$15) - SUMIFS(coordinate[latitude], coordinate[City, State], $J38))^2)</f>
        <v>5818.792183016365</v>
      </c>
      <c r="AC38" s="1">
        <f>SQRT((SUMIFS(coordinate[longitude], coordinate[City, State], AC$15) - SUMIFS(coordinate[longitude], coordinate[City, State], $J38))^2 + (SUMIFS(coordinate[latitude], coordinate[City, State], AC$15) - SUMIFS(coordinate[latitude], coordinate[City, State], $J38))^2)</f>
        <v>5174.7188794445701</v>
      </c>
      <c r="AD38" s="1">
        <f>SQRT((SUMIFS(coordinate[longitude], coordinate[City, State], AD$15) - SUMIFS(coordinate[longitude], coordinate[City, State], $J38))^2 + (SUMIFS(coordinate[latitude], coordinate[City, State], AD$15) - SUMIFS(coordinate[latitude], coordinate[City, State], $J38))^2)</f>
        <v>5744.7168408460348</v>
      </c>
      <c r="AE38" s="1">
        <f>SQRT((SUMIFS(coordinate[longitude], coordinate[City, State], AE$15) - SUMIFS(coordinate[longitude], coordinate[City, State], $J38))^2 + (SUMIFS(coordinate[latitude], coordinate[City, State], AE$15) - SUMIFS(coordinate[latitude], coordinate[City, State], $J38))^2)</f>
        <v>6050.8691948507858</v>
      </c>
      <c r="AF38" s="1">
        <f>SQRT((SUMIFS(coordinate[longitude], coordinate[City, State], AF$15) - SUMIFS(coordinate[longitude], coordinate[City, State], $J38))^2 + (SUMIFS(coordinate[latitude], coordinate[City, State], AF$15) - SUMIFS(coordinate[latitude], coordinate[City, State], $J38))^2)</f>
        <v>3614.8242824588301</v>
      </c>
      <c r="AG38" s="1">
        <f>SQRT((SUMIFS(coordinate[longitude], coordinate[City, State], AG$15) - SUMIFS(coordinate[longitude], coordinate[City, State], $J38))^2 + (SUMIFS(coordinate[latitude], coordinate[City, State], AG$15) - SUMIFS(coordinate[latitude], coordinate[City, State], $J38))^2)</f>
        <v>0</v>
      </c>
      <c r="AH38" s="1">
        <f>SQRT((SUMIFS(coordinate[longitude], coordinate[City, State], AH$15) - SUMIFS(coordinate[longitude], coordinate[City, State], $J38))^2 + (SUMIFS(coordinate[latitude], coordinate[City, State], AH$15) - SUMIFS(coordinate[latitude], coordinate[City, State], $J38))^2)</f>
        <v>5114.6620942204809</v>
      </c>
      <c r="AI38" s="1">
        <f>SQRT((SUMIFS(coordinate[longitude], coordinate[City, State], AI$15) - SUMIFS(coordinate[longitude], coordinate[City, State], $J38))^2 + (SUMIFS(coordinate[latitude], coordinate[City, State], AI$15) - SUMIFS(coordinate[latitude], coordinate[City, State], $J38))^2)</f>
        <v>4733.7323739751619</v>
      </c>
      <c r="AJ38" s="1">
        <f>SQRT((SUMIFS(coordinate[longitude], coordinate[City, State], AJ$15) - SUMIFS(coordinate[longitude], coordinate[City, State], $J38))^2 + (SUMIFS(coordinate[latitude], coordinate[City, State], AJ$15) - SUMIFS(coordinate[latitude], coordinate[City, State], $J38))^2)</f>
        <v>4689.4777211662704</v>
      </c>
      <c r="AK38" s="1">
        <f>SQRT((SUMIFS(coordinate[longitude], coordinate[City, State], AK$15) - SUMIFS(coordinate[longitude], coordinate[City, State], $J38))^2 + (SUMIFS(coordinate[latitude], coordinate[City, State], AK$15) - SUMIFS(coordinate[latitude], coordinate[City, State], $J38))^2)</f>
        <v>3024.7352267501451</v>
      </c>
      <c r="AL38" s="1">
        <f>SQRT((SUMIFS(coordinate[longitude], coordinate[City, State], AL$15) - SUMIFS(coordinate[longitude], coordinate[City, State], $J38))^2 + (SUMIFS(coordinate[latitude], coordinate[City, State], AL$15) - SUMIFS(coordinate[latitude], coordinate[City, State], $J38))^2)</f>
        <v>5275.2600638658187</v>
      </c>
      <c r="AM38" s="1">
        <f>SQRT((SUMIFS(coordinate[longitude], coordinate[City, State], AM$15) - SUMIFS(coordinate[longitude], coordinate[City, State], $J38))^2 + (SUMIFS(coordinate[latitude], coordinate[City, State], AM$15) - SUMIFS(coordinate[latitude], coordinate[City, State], $J38))^2)</f>
        <v>4434.9033581966769</v>
      </c>
      <c r="AN38" s="1">
        <f>SQRT((SUMIFS(coordinate[longitude], coordinate[City, State], AN$15) - SUMIFS(coordinate[longitude], coordinate[City, State], $J38))^2 + (SUMIFS(coordinate[latitude], coordinate[City, State], AN$15) - SUMIFS(coordinate[latitude], coordinate[City, State], $J38))^2)</f>
        <v>4619.5445723747516</v>
      </c>
      <c r="AO38" s="1">
        <f>SQRT((SUMIFS(coordinate[longitude], coordinate[City, State], AO$15) - SUMIFS(coordinate[longitude], coordinate[City, State], $J38))^2 + (SUMIFS(coordinate[latitude], coordinate[City, State], AO$15) - SUMIFS(coordinate[latitude], coordinate[City, State], $J38))^2)</f>
        <v>4962.4063880324002</v>
      </c>
      <c r="AP38" s="1">
        <f>SQRT((SUMIFS(coordinate[longitude], coordinate[City, State], AP$15) - SUMIFS(coordinate[longitude], coordinate[City, State], $J38))^2 + (SUMIFS(coordinate[latitude], coordinate[City, State], AP$15) - SUMIFS(coordinate[latitude], coordinate[City, State], $J38))^2)</f>
        <v>5002.2312889972227</v>
      </c>
      <c r="AQ38" s="1">
        <f>SQRT((SUMIFS(coordinate[longitude], coordinate[City, State], AQ$15) - SUMIFS(coordinate[longitude], coordinate[City, State], $J38))^2 + (SUMIFS(coordinate[latitude], coordinate[City, State], AQ$15) - SUMIFS(coordinate[latitude], coordinate[City, State], $J38))^2)</f>
        <v>6100.5367843021722</v>
      </c>
      <c r="AR38" s="1">
        <f>SQRT((SUMIFS(coordinate[longitude], coordinate[City, State], AR$15) - SUMIFS(coordinate[longitude], coordinate[City, State], $J38))^2 + (SUMIFS(coordinate[latitude], coordinate[City, State], AR$15) - SUMIFS(coordinate[latitude], coordinate[City, State], $J38))^2)</f>
        <v>5014.8860057188995</v>
      </c>
      <c r="AS38" s="1">
        <f>SQRT((SUMIFS(coordinate[longitude], coordinate[City, State], AS$15) - SUMIFS(coordinate[longitude], coordinate[City, State], $J38))^2 + (SUMIFS(coordinate[latitude], coordinate[City, State], AS$15) - SUMIFS(coordinate[latitude], coordinate[City, State], $J38))^2)</f>
        <v>4279.4217467045937</v>
      </c>
      <c r="AT38" s="1">
        <f>SQRT((SUMIFS(coordinate[longitude], coordinate[City, State], AT$15) - SUMIFS(coordinate[longitude], coordinate[City, State], $J38))^2 + (SUMIFS(coordinate[latitude], coordinate[City, State], AT$15) - SUMIFS(coordinate[latitude], coordinate[City, State], $J38))^2)</f>
        <v>2997.9343928122571</v>
      </c>
      <c r="AU38" s="1">
        <f>SQRT((SUMIFS(coordinate[longitude], coordinate[City, State], AU$15) - SUMIFS(coordinate[longitude], coordinate[City, State], $J38))^2 + (SUMIFS(coordinate[latitude], coordinate[City, State], AU$15) - SUMIFS(coordinate[latitude], coordinate[City, State], $J38))^2)</f>
        <v>3270.6738488099859</v>
      </c>
      <c r="AV38" s="1">
        <f>SQRT((SUMIFS(coordinate[longitude], coordinate[City, State], AV$15) - SUMIFS(coordinate[longitude], coordinate[City, State], $J38))^2 + (SUMIFS(coordinate[latitude], coordinate[City, State], AV$15) - SUMIFS(coordinate[latitude], coordinate[City, State], $J38))^2)</f>
        <v>4279.9150050051048</v>
      </c>
      <c r="AW38" s="1">
        <f>SQRT((SUMIFS(coordinate[longitude], coordinate[City, State], AW$15) - SUMIFS(coordinate[longitude], coordinate[City, State], $J38))^2 + (SUMIFS(coordinate[latitude], coordinate[City, State], AW$15) - SUMIFS(coordinate[latitude], coordinate[City, State], $J38))^2)</f>
        <v>6136.110826041464</v>
      </c>
      <c r="AX38" s="1">
        <f>SQRT((SUMIFS(coordinate[longitude], coordinate[City, State], AX$15) - SUMIFS(coordinate[longitude], coordinate[City, State], $J38))^2 + (SUMIFS(coordinate[latitude], coordinate[City, State], AX$15) - SUMIFS(coordinate[latitude], coordinate[City, State], $J38))^2)</f>
        <v>5562.0590200980996</v>
      </c>
      <c r="AY38" s="1">
        <f>SQRT((SUMIFS(coordinate[longitude], coordinate[City, State], AY$15) - SUMIFS(coordinate[longitude], coordinate[City, State], $J38))^2 + (SUMIFS(coordinate[latitude], coordinate[City, State], AY$15) - SUMIFS(coordinate[latitude], coordinate[City, State], $J38))^2)</f>
        <v>5665.0735708926059</v>
      </c>
      <c r="AZ38" s="1">
        <f>SQRT((SUMIFS(coordinate[longitude], coordinate[City, State], AZ$15) - SUMIFS(coordinate[longitude], coordinate[City, State], $J38))^2 + (SUMIFS(coordinate[latitude], coordinate[City, State], AZ$15) - SUMIFS(coordinate[latitude], coordinate[City, State], $J38))^2)</f>
        <v>2780.4435432046084</v>
      </c>
      <c r="BA38" s="1">
        <f>SQRT((SUMIFS(coordinate[longitude], coordinate[City, State], BA$15) - SUMIFS(coordinate[longitude], coordinate[City, State], $J38))^2 + (SUMIFS(coordinate[latitude], coordinate[City, State], BA$15) - SUMIFS(coordinate[latitude], coordinate[City, State], $J38))^2)</f>
        <v>4761.6663111329653</v>
      </c>
      <c r="BB38" s="1">
        <f>SQRT((SUMIFS(coordinate[longitude], coordinate[City, State], BB$15) - SUMIFS(coordinate[longitude], coordinate[City, State], $J38))^2 + (SUMIFS(coordinate[latitude], coordinate[City, State], BB$15) - SUMIFS(coordinate[latitude], coordinate[City, State], $J38))^2)</f>
        <v>2905.9957860494596</v>
      </c>
      <c r="BC38" s="1">
        <f>SQRT((SUMIFS(coordinate[longitude], coordinate[City, State], BC$15) - SUMIFS(coordinate[longitude], coordinate[City, State], $J38))^2 + (SUMIFS(coordinate[latitude], coordinate[City, State], BC$15) - SUMIFS(coordinate[latitude], coordinate[City, State], $J38))^2)</f>
        <v>3446.5019818037817</v>
      </c>
      <c r="BD38" s="1">
        <f>SQRT((SUMIFS(coordinate[longitude], coordinate[City, State], BD$15) - SUMIFS(coordinate[longitude], coordinate[City, State], $J38))^2 + (SUMIFS(coordinate[latitude], coordinate[City, State], BD$15) - SUMIFS(coordinate[latitude], coordinate[City, State], $J38))^2)</f>
        <v>3718.2113564962328</v>
      </c>
      <c r="BE38" s="1">
        <f>SQRT((SUMIFS(coordinate[longitude], coordinate[City, State], BE$15) - SUMIFS(coordinate[longitude], coordinate[City, State], $J38))^2 + (SUMIFS(coordinate[latitude], coordinate[City, State], BE$15) - SUMIFS(coordinate[latitude], coordinate[City, State], $J38))^2)</f>
        <v>4880.5417285389294</v>
      </c>
      <c r="BF38" s="1">
        <f>SQRT((SUMIFS(coordinate[longitude], coordinate[City, State], BF$15) - SUMIFS(coordinate[longitude], coordinate[City, State], $J38))^2 + (SUMIFS(coordinate[latitude], coordinate[City, State], BF$15) - SUMIFS(coordinate[latitude], coordinate[City, State], $J38))^2)</f>
        <v>5121.3342208384729</v>
      </c>
      <c r="BG38" s="1">
        <f>SQRT((SUMIFS(coordinate[longitude], coordinate[City, State], BG$15) - SUMIFS(coordinate[longitude], coordinate[City, State], $J38))^2 + (SUMIFS(coordinate[latitude], coordinate[City, State], BG$15) - SUMIFS(coordinate[latitude], coordinate[City, State], $J38))^2)</f>
        <v>4464.7217497168131</v>
      </c>
      <c r="BH38" s="1">
        <f>SQRT((SUMIFS(coordinate[longitude], coordinate[City, State], BH$15) - SUMIFS(coordinate[longitude], coordinate[City, State], $J38))^2 + (SUMIFS(coordinate[latitude], coordinate[City, State], BH$15) - SUMIFS(coordinate[latitude], coordinate[City, State], $J38))^2)</f>
        <v>5886.6610981516578</v>
      </c>
    </row>
    <row r="39" spans="1:60" x14ac:dyDescent="0.25">
      <c r="A39" t="s">
        <v>43</v>
      </c>
      <c r="B39">
        <v>-5952.4316026065799</v>
      </c>
      <c r="C39">
        <v>2749.3816073906701</v>
      </c>
      <c r="D39" t="str">
        <f t="shared" si="1"/>
        <v>[-5952.43, 2749.38]</v>
      </c>
      <c r="G39" t="str" cm="1">
        <f t="array" ref="G39">"[" &amp; _xlfn.TEXTJOIN(", ", TRUE, ROUND(K39:BH39, 0)) &amp; "]"</f>
        <v>[877, 669, 434, 1174, 1037, 731, 1188, 2096, 1058, 2322, 327, 1292, 534, 218, 1036, 1302, 531, 735, 141, 642, 941, 1849, 5115, 0, 587, 426, 3572, 231, 731, 552, 319, 513, 988, 254, 841, 2588, 1844, 1030, 1027, 589, 620, 2442, 598, 2573, 1780, 1399, 242, 658, 661, 788]</v>
      </c>
      <c r="H39" s="12">
        <v>0</v>
      </c>
      <c r="J39" t="s">
        <v>43</v>
      </c>
      <c r="K39" s="1">
        <f>SQRT((SUMIFS(coordinate[longitude], coordinate[City, State], K$15) - SUMIFS(coordinate[longitude], coordinate[City, State], $J39))^2 + (SUMIFS(coordinate[latitude], coordinate[City, State], K$15) - SUMIFS(coordinate[latitude], coordinate[City, State], $J39))^2)</f>
        <v>877.1531443810801</v>
      </c>
      <c r="L39" s="1">
        <f>SQRT((SUMIFS(coordinate[longitude], coordinate[City, State], L$15) - SUMIFS(coordinate[longitude], coordinate[City, State], $J39))^2 + (SUMIFS(coordinate[latitude], coordinate[City, State], L$15) - SUMIFS(coordinate[latitude], coordinate[City, State], $J39))^2)</f>
        <v>668.92534316946194</v>
      </c>
      <c r="M39" s="1">
        <f>SQRT((SUMIFS(coordinate[longitude], coordinate[City, State], M$15) - SUMIFS(coordinate[longitude], coordinate[City, State], $J39))^2 + (SUMIFS(coordinate[latitude], coordinate[City, State], M$15) - SUMIFS(coordinate[latitude], coordinate[City, State], $J39))^2)</f>
        <v>434.04903655212132</v>
      </c>
      <c r="N39" s="1">
        <f>SQRT((SUMIFS(coordinate[longitude], coordinate[City, State], N$15) - SUMIFS(coordinate[longitude], coordinate[City, State], $J39))^2 + (SUMIFS(coordinate[latitude], coordinate[City, State], N$15) - SUMIFS(coordinate[latitude], coordinate[City, State], $J39))^2)</f>
        <v>1174.4804173012926</v>
      </c>
      <c r="O39" s="1">
        <f>SQRT((SUMIFS(coordinate[longitude], coordinate[City, State], O$15) - SUMIFS(coordinate[longitude], coordinate[City, State], $J39))^2 + (SUMIFS(coordinate[latitude], coordinate[City, State], O$15) - SUMIFS(coordinate[latitude], coordinate[City, State], $J39))^2)</f>
        <v>1037.1844589929381</v>
      </c>
      <c r="P39" s="1">
        <f>SQRT((SUMIFS(coordinate[longitude], coordinate[City, State], P$15) - SUMIFS(coordinate[longitude], coordinate[City, State], $J39))^2 + (SUMIFS(coordinate[latitude], coordinate[City, State], P$15) - SUMIFS(coordinate[latitude], coordinate[City, State], $J39))^2)</f>
        <v>731.32995302105167</v>
      </c>
      <c r="Q39" s="1">
        <f>SQRT((SUMIFS(coordinate[longitude], coordinate[City, State], Q$15) - SUMIFS(coordinate[longitude], coordinate[City, State], $J39))^2 + (SUMIFS(coordinate[latitude], coordinate[City, State], Q$15) - SUMIFS(coordinate[latitude], coordinate[City, State], $J39))^2)</f>
        <v>1187.7205508396596</v>
      </c>
      <c r="R39" s="1">
        <f>SQRT((SUMIFS(coordinate[longitude], coordinate[City, State], R$15) - SUMIFS(coordinate[longitude], coordinate[City, State], $J39))^2 + (SUMIFS(coordinate[latitude], coordinate[City, State], R$15) - SUMIFS(coordinate[latitude], coordinate[City, State], $J39))^2)</f>
        <v>2095.7978797848405</v>
      </c>
      <c r="S39" s="1">
        <f>SQRT((SUMIFS(coordinate[longitude], coordinate[City, State], S$15) - SUMIFS(coordinate[longitude], coordinate[City, State], $J39))^2 + (SUMIFS(coordinate[latitude], coordinate[City, State], S$15) - SUMIFS(coordinate[latitude], coordinate[City, State], $J39))^2)</f>
        <v>1058.3019955861628</v>
      </c>
      <c r="T39" s="1">
        <f>SQRT((SUMIFS(coordinate[longitude], coordinate[City, State], T$15) - SUMIFS(coordinate[longitude], coordinate[City, State], $J39))^2 + (SUMIFS(coordinate[latitude], coordinate[City, State], T$15) - SUMIFS(coordinate[latitude], coordinate[City, State], $J39))^2)</f>
        <v>2322.4501680678868</v>
      </c>
      <c r="U39" s="1">
        <f>SQRT((SUMIFS(coordinate[longitude], coordinate[City, State], U$15) - SUMIFS(coordinate[longitude], coordinate[City, State], $J39))^2 + (SUMIFS(coordinate[latitude], coordinate[City, State], U$15) - SUMIFS(coordinate[latitude], coordinate[City, State], $J39))^2)</f>
        <v>327.43975586704153</v>
      </c>
      <c r="V39" s="1">
        <f>SQRT((SUMIFS(coordinate[longitude], coordinate[City, State], V$15) - SUMIFS(coordinate[longitude], coordinate[City, State], $J39))^2 + (SUMIFS(coordinate[latitude], coordinate[City, State], V$15) - SUMIFS(coordinate[latitude], coordinate[City, State], $J39))^2)</f>
        <v>1292.3290756191213</v>
      </c>
      <c r="W39" s="1">
        <f>SQRT((SUMIFS(coordinate[longitude], coordinate[City, State], W$15) - SUMIFS(coordinate[longitude], coordinate[City, State], $J39))^2 + (SUMIFS(coordinate[latitude], coordinate[City, State], W$15) - SUMIFS(coordinate[latitude], coordinate[City, State], $J39))^2)</f>
        <v>533.75923821477079</v>
      </c>
      <c r="X39" s="1">
        <f>SQRT((SUMIFS(coordinate[longitude], coordinate[City, State], X$15) - SUMIFS(coordinate[longitude], coordinate[City, State], $J39))^2 + (SUMIFS(coordinate[latitude], coordinate[City, State], X$15) - SUMIFS(coordinate[latitude], coordinate[City, State], $J39))^2)</f>
        <v>217.76858886797802</v>
      </c>
      <c r="Y39" s="1">
        <f>SQRT((SUMIFS(coordinate[longitude], coordinate[City, State], Y$15) - SUMIFS(coordinate[longitude], coordinate[City, State], $J39))^2 + (SUMIFS(coordinate[latitude], coordinate[City, State], Y$15) - SUMIFS(coordinate[latitude], coordinate[City, State], $J39))^2)</f>
        <v>1036.1515835020141</v>
      </c>
      <c r="Z39" s="1">
        <f>SQRT((SUMIFS(coordinate[longitude], coordinate[City, State], Z$15) - SUMIFS(coordinate[longitude], coordinate[City, State], $J39))^2 + (SUMIFS(coordinate[latitude], coordinate[City, State], Z$15) - SUMIFS(coordinate[latitude], coordinate[City, State], $J39))^2)</f>
        <v>1301.5241708815101</v>
      </c>
      <c r="AA39" s="1">
        <f>SQRT((SUMIFS(coordinate[longitude], coordinate[City, State], AA$15) - SUMIFS(coordinate[longitude], coordinate[City, State], $J39))^2 + (SUMIFS(coordinate[latitude], coordinate[City, State], AA$15) - SUMIFS(coordinate[latitude], coordinate[City, State], $J39))^2)</f>
        <v>531.13143237780014</v>
      </c>
      <c r="AB39" s="1">
        <f>SQRT((SUMIFS(coordinate[longitude], coordinate[City, State], AB$15) - SUMIFS(coordinate[longitude], coordinate[City, State], $J39))^2 + (SUMIFS(coordinate[latitude], coordinate[City, State], AB$15) - SUMIFS(coordinate[latitude], coordinate[City, State], $J39))^2)</f>
        <v>735.14612668444613</v>
      </c>
      <c r="AC39" s="1">
        <f>SQRT((SUMIFS(coordinate[longitude], coordinate[City, State], AC$15) - SUMIFS(coordinate[longitude], coordinate[City, State], $J39))^2 + (SUMIFS(coordinate[latitude], coordinate[City, State], AC$15) - SUMIFS(coordinate[latitude], coordinate[City, State], $J39))^2)</f>
        <v>141.43379085758093</v>
      </c>
      <c r="AD39" s="1">
        <f>SQRT((SUMIFS(coordinate[longitude], coordinate[City, State], AD$15) - SUMIFS(coordinate[longitude], coordinate[City, State], $J39))^2 + (SUMIFS(coordinate[latitude], coordinate[City, State], AD$15) - SUMIFS(coordinate[latitude], coordinate[City, State], $J39))^2)</f>
        <v>641.51376734550684</v>
      </c>
      <c r="AE39" s="1">
        <f>SQRT((SUMIFS(coordinate[longitude], coordinate[City, State], AE$15) - SUMIFS(coordinate[longitude], coordinate[City, State], $J39))^2 + (SUMIFS(coordinate[latitude], coordinate[City, State], AE$15) - SUMIFS(coordinate[latitude], coordinate[City, State], $J39))^2)</f>
        <v>940.72716605917947</v>
      </c>
      <c r="AF39" s="1">
        <f>SQRT((SUMIFS(coordinate[longitude], coordinate[City, State], AF$15) - SUMIFS(coordinate[longitude], coordinate[City, State], $J39))^2 + (SUMIFS(coordinate[latitude], coordinate[City, State], AF$15) - SUMIFS(coordinate[latitude], coordinate[City, State], $J39))^2)</f>
        <v>1848.934299754153</v>
      </c>
      <c r="AG39" s="1">
        <f>SQRT((SUMIFS(coordinate[longitude], coordinate[City, State], AG$15) - SUMIFS(coordinate[longitude], coordinate[City, State], $J39))^2 + (SUMIFS(coordinate[latitude], coordinate[City, State], AG$15) - SUMIFS(coordinate[latitude], coordinate[City, State], $J39))^2)</f>
        <v>5114.6620942204809</v>
      </c>
      <c r="AH39" s="1">
        <f>SQRT((SUMIFS(coordinate[longitude], coordinate[City, State], AH$15) - SUMIFS(coordinate[longitude], coordinate[City, State], $J39))^2 + (SUMIFS(coordinate[latitude], coordinate[City, State], AH$15) - SUMIFS(coordinate[latitude], coordinate[City, State], $J39))^2)</f>
        <v>0</v>
      </c>
      <c r="AI39" s="1">
        <f>SQRT((SUMIFS(coordinate[longitude], coordinate[City, State], AI$15) - SUMIFS(coordinate[longitude], coordinate[City, State], $J39))^2 + (SUMIFS(coordinate[latitude], coordinate[City, State], AI$15) - SUMIFS(coordinate[latitude], coordinate[City, State], $J39))^2)</f>
        <v>587.48795114407756</v>
      </c>
      <c r="AJ39" s="1">
        <f>SQRT((SUMIFS(coordinate[longitude], coordinate[City, State], AJ$15) - SUMIFS(coordinate[longitude], coordinate[City, State], $J39))^2 + (SUMIFS(coordinate[latitude], coordinate[City, State], AJ$15) - SUMIFS(coordinate[latitude], coordinate[City, State], $J39))^2)</f>
        <v>425.84685517380296</v>
      </c>
      <c r="AK39" s="1">
        <f>SQRT((SUMIFS(coordinate[longitude], coordinate[City, State], AK$15) - SUMIFS(coordinate[longitude], coordinate[City, State], $J39))^2 + (SUMIFS(coordinate[latitude], coordinate[City, State], AK$15) - SUMIFS(coordinate[latitude], coordinate[City, State], $J39))^2)</f>
        <v>3572.2179301388305</v>
      </c>
      <c r="AL39" s="1">
        <f>SQRT((SUMIFS(coordinate[longitude], coordinate[City, State], AL$15) - SUMIFS(coordinate[longitude], coordinate[City, State], $J39))^2 + (SUMIFS(coordinate[latitude], coordinate[City, State], AL$15) - SUMIFS(coordinate[latitude], coordinate[City, State], $J39))^2)</f>
        <v>231.46326514788117</v>
      </c>
      <c r="AM39" s="1">
        <f>SQRT((SUMIFS(coordinate[longitude], coordinate[City, State], AM$15) - SUMIFS(coordinate[longitude], coordinate[City, State], $J39))^2 + (SUMIFS(coordinate[latitude], coordinate[City, State], AM$15) - SUMIFS(coordinate[latitude], coordinate[City, State], $J39))^2)</f>
        <v>730.81474590208427</v>
      </c>
      <c r="AN39" s="1">
        <f>SQRT((SUMIFS(coordinate[longitude], coordinate[City, State], AN$15) - SUMIFS(coordinate[longitude], coordinate[City, State], $J39))^2 + (SUMIFS(coordinate[latitude], coordinate[City, State], AN$15) - SUMIFS(coordinate[latitude], coordinate[City, State], $J39))^2)</f>
        <v>551.84576062516237</v>
      </c>
      <c r="AO39" s="1">
        <f>SQRT((SUMIFS(coordinate[longitude], coordinate[City, State], AO$15) - SUMIFS(coordinate[longitude], coordinate[City, State], $J39))^2 + (SUMIFS(coordinate[latitude], coordinate[City, State], AO$15) - SUMIFS(coordinate[latitude], coordinate[City, State], $J39))^2)</f>
        <v>318.58886528002643</v>
      </c>
      <c r="AP39" s="1">
        <f>SQRT((SUMIFS(coordinate[longitude], coordinate[City, State], AP$15) - SUMIFS(coordinate[longitude], coordinate[City, State], $J39))^2 + (SUMIFS(coordinate[latitude], coordinate[City, State], AP$15) - SUMIFS(coordinate[latitude], coordinate[City, State], $J39))^2)</f>
        <v>513.41993492847041</v>
      </c>
      <c r="AQ39" s="1">
        <f>SQRT((SUMIFS(coordinate[longitude], coordinate[City, State], AQ$15) - SUMIFS(coordinate[longitude], coordinate[City, State], $J39))^2 + (SUMIFS(coordinate[latitude], coordinate[City, State], AQ$15) - SUMIFS(coordinate[latitude], coordinate[City, State], $J39))^2)</f>
        <v>987.68256516361464</v>
      </c>
      <c r="AR39" s="1">
        <f>SQRT((SUMIFS(coordinate[longitude], coordinate[City, State], AR$15) - SUMIFS(coordinate[longitude], coordinate[City, State], $J39))^2 + (SUMIFS(coordinate[latitude], coordinate[City, State], AR$15) - SUMIFS(coordinate[latitude], coordinate[City, State], $J39))^2)</f>
        <v>254.36546178625653</v>
      </c>
      <c r="AS39" s="1">
        <f>SQRT((SUMIFS(coordinate[longitude], coordinate[City, State], AS$15) - SUMIFS(coordinate[longitude], coordinate[City, State], $J39))^2 + (SUMIFS(coordinate[latitude], coordinate[City, State], AS$15) - SUMIFS(coordinate[latitude], coordinate[City, State], $J39))^2)</f>
        <v>841.2524920652055</v>
      </c>
      <c r="AT39" s="1">
        <f>SQRT((SUMIFS(coordinate[longitude], coordinate[City, State], AT$15) - SUMIFS(coordinate[longitude], coordinate[City, State], $J39))^2 + (SUMIFS(coordinate[latitude], coordinate[City, State], AT$15) - SUMIFS(coordinate[latitude], coordinate[City, State], $J39))^2)</f>
        <v>2587.914230535047</v>
      </c>
      <c r="AU39" s="1">
        <f>SQRT((SUMIFS(coordinate[longitude], coordinate[City, State], AU$15) - SUMIFS(coordinate[longitude], coordinate[City, State], $J39))^2 + (SUMIFS(coordinate[latitude], coordinate[City, State], AU$15) - SUMIFS(coordinate[latitude], coordinate[City, State], $J39))^2)</f>
        <v>1844.2108563160295</v>
      </c>
      <c r="AV39" s="1">
        <f>SQRT((SUMIFS(coordinate[longitude], coordinate[City, State], AV$15) - SUMIFS(coordinate[longitude], coordinate[City, State], $J39))^2 + (SUMIFS(coordinate[latitude], coordinate[City, State], AV$15) - SUMIFS(coordinate[latitude], coordinate[City, State], $J39))^2)</f>
        <v>1030.1238144809622</v>
      </c>
      <c r="AW39" s="1">
        <f>SQRT((SUMIFS(coordinate[longitude], coordinate[City, State], AW$15) - SUMIFS(coordinate[longitude], coordinate[City, State], $J39))^2 + (SUMIFS(coordinate[latitude], coordinate[City, State], AW$15) - SUMIFS(coordinate[latitude], coordinate[City, State], $J39))^2)</f>
        <v>1027.1191056971531</v>
      </c>
      <c r="AX39" s="1">
        <f>SQRT((SUMIFS(coordinate[longitude], coordinate[City, State], AX$15) - SUMIFS(coordinate[longitude], coordinate[City, State], $J39))^2 + (SUMIFS(coordinate[latitude], coordinate[City, State], AX$15) - SUMIFS(coordinate[latitude], coordinate[City, State], $J39))^2)</f>
        <v>588.55273323216568</v>
      </c>
      <c r="AY39" s="1">
        <f>SQRT((SUMIFS(coordinate[longitude], coordinate[City, State], AY$15) - SUMIFS(coordinate[longitude], coordinate[City, State], $J39))^2 + (SUMIFS(coordinate[latitude], coordinate[City, State], AY$15) - SUMIFS(coordinate[latitude], coordinate[City, State], $J39))^2)</f>
        <v>620.1027442589442</v>
      </c>
      <c r="AZ39" s="1">
        <f>SQRT((SUMIFS(coordinate[longitude], coordinate[City, State], AZ$15) - SUMIFS(coordinate[longitude], coordinate[City, State], $J39))^2 + (SUMIFS(coordinate[latitude], coordinate[City, State], AZ$15) - SUMIFS(coordinate[latitude], coordinate[City, State], $J39))^2)</f>
        <v>2442.0368295916028</v>
      </c>
      <c r="BA39" s="1">
        <f>SQRT((SUMIFS(coordinate[longitude], coordinate[City, State], BA$15) - SUMIFS(coordinate[longitude], coordinate[City, State], $J39))^2 + (SUMIFS(coordinate[latitude], coordinate[City, State], BA$15) - SUMIFS(coordinate[latitude], coordinate[City, State], $J39))^2)</f>
        <v>597.85589426409126</v>
      </c>
      <c r="BB39" s="1">
        <f>SQRT((SUMIFS(coordinate[longitude], coordinate[City, State], BB$15) - SUMIFS(coordinate[longitude], coordinate[City, State], $J39))^2 + (SUMIFS(coordinate[latitude], coordinate[City, State], BB$15) - SUMIFS(coordinate[latitude], coordinate[City, State], $J39))^2)</f>
        <v>2572.9804824401508</v>
      </c>
      <c r="BC39" s="1">
        <f>SQRT((SUMIFS(coordinate[longitude], coordinate[City, State], BC$15) - SUMIFS(coordinate[longitude], coordinate[City, State], $J39))^2 + (SUMIFS(coordinate[latitude], coordinate[City, State], BC$15) - SUMIFS(coordinate[latitude], coordinate[City, State], $J39))^2)</f>
        <v>1780.1095334008153</v>
      </c>
      <c r="BD39" s="1">
        <f>SQRT((SUMIFS(coordinate[longitude], coordinate[City, State], BD$15) - SUMIFS(coordinate[longitude], coordinate[City, State], $J39))^2 + (SUMIFS(coordinate[latitude], coordinate[City, State], BD$15) - SUMIFS(coordinate[latitude], coordinate[City, State], $J39))^2)</f>
        <v>1398.5927381667811</v>
      </c>
      <c r="BE39" s="1">
        <f>SQRT((SUMIFS(coordinate[longitude], coordinate[City, State], BE$15) - SUMIFS(coordinate[longitude], coordinate[City, State], $J39))^2 + (SUMIFS(coordinate[latitude], coordinate[City, State], BE$15) - SUMIFS(coordinate[latitude], coordinate[City, State], $J39))^2)</f>
        <v>242.02114100903231</v>
      </c>
      <c r="BF39" s="1">
        <f>SQRT((SUMIFS(coordinate[longitude], coordinate[City, State], BF$15) - SUMIFS(coordinate[longitude], coordinate[City, State], $J39))^2 + (SUMIFS(coordinate[latitude], coordinate[City, State], BF$15) - SUMIFS(coordinate[latitude], coordinate[City, State], $J39))^2)</f>
        <v>658.16977730937435</v>
      </c>
      <c r="BG39" s="1">
        <f>SQRT((SUMIFS(coordinate[longitude], coordinate[City, State], BG$15) - SUMIFS(coordinate[longitude], coordinate[City, State], $J39))^2 + (SUMIFS(coordinate[latitude], coordinate[City, State], BG$15) - SUMIFS(coordinate[latitude], coordinate[City, State], $J39))^2)</f>
        <v>661.37109465618232</v>
      </c>
      <c r="BH39" s="1">
        <f>SQRT((SUMIFS(coordinate[longitude], coordinate[City, State], BH$15) - SUMIFS(coordinate[longitude], coordinate[City, State], $J39))^2 + (SUMIFS(coordinate[latitude], coordinate[City, State], BH$15) - SUMIFS(coordinate[latitude], coordinate[City, State], $J39))^2)</f>
        <v>787.6691600683954</v>
      </c>
    </row>
    <row r="40" spans="1:60" x14ac:dyDescent="0.25">
      <c r="A40" t="s">
        <v>53</v>
      </c>
      <c r="B40">
        <v>-6232.9126728864703</v>
      </c>
      <c r="C40">
        <v>2233.1719000486701</v>
      </c>
      <c r="D40" t="str">
        <f t="shared" si="1"/>
        <v>[-6232.91, 2233.17]</v>
      </c>
      <c r="G40" t="str" cm="1">
        <f t="array" ref="G40">"[" &amp; _xlfn.TEXTJOIN(", ", TRUE, ROUND(K40:BH40, 0)) &amp; "]"</f>
        <v>[1341, 1053, 414, 1638, 540, 144, 1354, 1961, 1492, 2096, 724, 1178, 644, 726, 1493, 1143, 683, 1119, 549, 1072, 1376, 1802, 4734, 587, 0, 453, 3543, 819, 737, 222, 745, 271, 1472, 356, 551, 2477, 1513, 1088, 1455, 834, 952, 2203, 895, 2430, 1608, 1113, 517, 430, 599, 1199]</v>
      </c>
      <c r="H40" s="12">
        <v>0</v>
      </c>
      <c r="J40" t="s">
        <v>53</v>
      </c>
      <c r="K40" s="1">
        <f>SQRT((SUMIFS(coordinate[longitude], coordinate[City, State], K$15) - SUMIFS(coordinate[longitude], coordinate[City, State], $J40))^2 + (SUMIFS(coordinate[latitude], coordinate[City, State], K$15) - SUMIFS(coordinate[latitude], coordinate[City, State], $J40))^2)</f>
        <v>1341.0868834819514</v>
      </c>
      <c r="L40" s="1">
        <f>SQRT((SUMIFS(coordinate[longitude], coordinate[City, State], L$15) - SUMIFS(coordinate[longitude], coordinate[City, State], $J40))^2 + (SUMIFS(coordinate[latitude], coordinate[City, State], L$15) - SUMIFS(coordinate[latitude], coordinate[City, State], $J40))^2)</f>
        <v>1052.6873910383181</v>
      </c>
      <c r="M40" s="1">
        <f>SQRT((SUMIFS(coordinate[longitude], coordinate[City, State], M$15) - SUMIFS(coordinate[longitude], coordinate[City, State], $J40))^2 + (SUMIFS(coordinate[latitude], coordinate[City, State], M$15) - SUMIFS(coordinate[latitude], coordinate[City, State], $J40))^2)</f>
        <v>414.06172780185653</v>
      </c>
      <c r="N40" s="1">
        <f>SQRT((SUMIFS(coordinate[longitude], coordinate[City, State], N$15) - SUMIFS(coordinate[longitude], coordinate[City, State], $J40))^2 + (SUMIFS(coordinate[latitude], coordinate[City, State], N$15) - SUMIFS(coordinate[latitude], coordinate[City, State], $J40))^2)</f>
        <v>1637.945565842731</v>
      </c>
      <c r="O40" s="1">
        <f>SQRT((SUMIFS(coordinate[longitude], coordinate[City, State], O$15) - SUMIFS(coordinate[longitude], coordinate[City, State], $J40))^2 + (SUMIFS(coordinate[latitude], coordinate[City, State], O$15) - SUMIFS(coordinate[latitude], coordinate[City, State], $J40))^2)</f>
        <v>540.15412176986695</v>
      </c>
      <c r="P40" s="1">
        <f>SQRT((SUMIFS(coordinate[longitude], coordinate[City, State], P$15) - SUMIFS(coordinate[longitude], coordinate[City, State], $J40))^2 + (SUMIFS(coordinate[latitude], coordinate[City, State], P$15) - SUMIFS(coordinate[latitude], coordinate[City, State], $J40))^2)</f>
        <v>143.9053084786714</v>
      </c>
      <c r="Q40" s="1">
        <f>SQRT((SUMIFS(coordinate[longitude], coordinate[City, State], Q$15) - SUMIFS(coordinate[longitude], coordinate[City, State], $J40))^2 + (SUMIFS(coordinate[latitude], coordinate[City, State], Q$15) - SUMIFS(coordinate[latitude], coordinate[City, State], $J40))^2)</f>
        <v>1353.6361615405849</v>
      </c>
      <c r="R40" s="1">
        <f>SQRT((SUMIFS(coordinate[longitude], coordinate[City, State], R$15) - SUMIFS(coordinate[longitude], coordinate[City, State], $J40))^2 + (SUMIFS(coordinate[latitude], coordinate[City, State], R$15) - SUMIFS(coordinate[latitude], coordinate[City, State], $J40))^2)</f>
        <v>1960.5927967319806</v>
      </c>
      <c r="S40" s="1">
        <f>SQRT((SUMIFS(coordinate[longitude], coordinate[City, State], S$15) - SUMIFS(coordinate[longitude], coordinate[City, State], $J40))^2 + (SUMIFS(coordinate[latitude], coordinate[City, State], S$15) - SUMIFS(coordinate[latitude], coordinate[City, State], $J40))^2)</f>
        <v>1491.8335155705374</v>
      </c>
      <c r="T40" s="1">
        <f>SQRT((SUMIFS(coordinate[longitude], coordinate[City, State], T$15) - SUMIFS(coordinate[longitude], coordinate[City, State], $J40))^2 + (SUMIFS(coordinate[latitude], coordinate[City, State], T$15) - SUMIFS(coordinate[latitude], coordinate[City, State], $J40))^2)</f>
        <v>2095.5663009974774</v>
      </c>
      <c r="U40" s="1">
        <f>SQRT((SUMIFS(coordinate[longitude], coordinate[City, State], U$15) - SUMIFS(coordinate[longitude], coordinate[City, State], $J40))^2 + (SUMIFS(coordinate[latitude], coordinate[City, State], U$15) - SUMIFS(coordinate[latitude], coordinate[City, State], $J40))^2)</f>
        <v>724.23091654903612</v>
      </c>
      <c r="V40" s="1">
        <f>SQRT((SUMIFS(coordinate[longitude], coordinate[City, State], V$15) - SUMIFS(coordinate[longitude], coordinate[City, State], $J40))^2 + (SUMIFS(coordinate[latitude], coordinate[City, State], V$15) - SUMIFS(coordinate[latitude], coordinate[City, State], $J40))^2)</f>
        <v>1178.4924504591334</v>
      </c>
      <c r="W40" s="1">
        <f>SQRT((SUMIFS(coordinate[longitude], coordinate[City, State], W$15) - SUMIFS(coordinate[longitude], coordinate[City, State], $J40))^2 + (SUMIFS(coordinate[latitude], coordinate[City, State], W$15) - SUMIFS(coordinate[latitude], coordinate[City, State], $J40))^2)</f>
        <v>644.28876874847231</v>
      </c>
      <c r="X40" s="1">
        <f>SQRT((SUMIFS(coordinate[longitude], coordinate[City, State], X$15) - SUMIFS(coordinate[longitude], coordinate[City, State], $J40))^2 + (SUMIFS(coordinate[latitude], coordinate[City, State], X$15) - SUMIFS(coordinate[latitude], coordinate[City, State], $J40))^2)</f>
        <v>725.78552540857083</v>
      </c>
      <c r="Y40" s="1">
        <f>SQRT((SUMIFS(coordinate[longitude], coordinate[City, State], Y$15) - SUMIFS(coordinate[longitude], coordinate[City, State], $J40))^2 + (SUMIFS(coordinate[latitude], coordinate[City, State], Y$15) - SUMIFS(coordinate[latitude], coordinate[City, State], $J40))^2)</f>
        <v>1493.055248897773</v>
      </c>
      <c r="Z40" s="1">
        <f>SQRT((SUMIFS(coordinate[longitude], coordinate[City, State], Z$15) - SUMIFS(coordinate[longitude], coordinate[City, State], $J40))^2 + (SUMIFS(coordinate[latitude], coordinate[City, State], Z$15) - SUMIFS(coordinate[latitude], coordinate[City, State], $J40))^2)</f>
        <v>1142.5019937306929</v>
      </c>
      <c r="AA40" s="1">
        <f>SQRT((SUMIFS(coordinate[longitude], coordinate[City, State], AA$15) - SUMIFS(coordinate[longitude], coordinate[City, State], $J40))^2 + (SUMIFS(coordinate[latitude], coordinate[City, State], AA$15) - SUMIFS(coordinate[latitude], coordinate[City, State], $J40))^2)</f>
        <v>682.63157140085661</v>
      </c>
      <c r="AB40" s="1">
        <f>SQRT((SUMIFS(coordinate[longitude], coordinate[City, State], AB$15) - SUMIFS(coordinate[longitude], coordinate[City, State], $J40))^2 + (SUMIFS(coordinate[latitude], coordinate[City, State], AB$15) - SUMIFS(coordinate[latitude], coordinate[City, State], $J40))^2)</f>
        <v>1119.0969863999362</v>
      </c>
      <c r="AC40" s="1">
        <f>SQRT((SUMIFS(coordinate[longitude], coordinate[City, State], AC$15) - SUMIFS(coordinate[longitude], coordinate[City, State], $J40))^2 + (SUMIFS(coordinate[latitude], coordinate[City, State], AC$15) - SUMIFS(coordinate[latitude], coordinate[City, State], $J40))^2)</f>
        <v>548.86279867792894</v>
      </c>
      <c r="AD40" s="1">
        <f>SQRT((SUMIFS(coordinate[longitude], coordinate[City, State], AD$15) - SUMIFS(coordinate[longitude], coordinate[City, State], $J40))^2 + (SUMIFS(coordinate[latitude], coordinate[City, State], AD$15) - SUMIFS(coordinate[latitude], coordinate[City, State], $J40))^2)</f>
        <v>1072.4863125989659</v>
      </c>
      <c r="AE40" s="1">
        <f>SQRT((SUMIFS(coordinate[longitude], coordinate[City, State], AE$15) - SUMIFS(coordinate[longitude], coordinate[City, State], $J40))^2 + (SUMIFS(coordinate[latitude], coordinate[City, State], AE$15) - SUMIFS(coordinate[latitude], coordinate[City, State], $J40))^2)</f>
        <v>1375.9351879354165</v>
      </c>
      <c r="AF40" s="1">
        <f>SQRT((SUMIFS(coordinate[longitude], coordinate[City, State], AF$15) - SUMIFS(coordinate[longitude], coordinate[City, State], $J40))^2 + (SUMIFS(coordinate[latitude], coordinate[City, State], AF$15) - SUMIFS(coordinate[latitude], coordinate[City, State], $J40))^2)</f>
        <v>1801.6783958191418</v>
      </c>
      <c r="AG40" s="1">
        <f>SQRT((SUMIFS(coordinate[longitude], coordinate[City, State], AG$15) - SUMIFS(coordinate[longitude], coordinate[City, State], $J40))^2 + (SUMIFS(coordinate[latitude], coordinate[City, State], AG$15) - SUMIFS(coordinate[latitude], coordinate[City, State], $J40))^2)</f>
        <v>4733.7323739751619</v>
      </c>
      <c r="AH40" s="1">
        <f>SQRT((SUMIFS(coordinate[longitude], coordinate[City, State], AH$15) - SUMIFS(coordinate[longitude], coordinate[City, State], $J40))^2 + (SUMIFS(coordinate[latitude], coordinate[City, State], AH$15) - SUMIFS(coordinate[latitude], coordinate[City, State], $J40))^2)</f>
        <v>587.48795114407756</v>
      </c>
      <c r="AI40" s="1">
        <f>SQRT((SUMIFS(coordinate[longitude], coordinate[City, State], AI$15) - SUMIFS(coordinate[longitude], coordinate[City, State], $J40))^2 + (SUMIFS(coordinate[latitude], coordinate[City, State], AI$15) - SUMIFS(coordinate[latitude], coordinate[City, State], $J40))^2)</f>
        <v>0</v>
      </c>
      <c r="AJ40" s="1">
        <f>SQRT((SUMIFS(coordinate[longitude], coordinate[City, State], AJ$15) - SUMIFS(coordinate[longitude], coordinate[City, State], $J40))^2 + (SUMIFS(coordinate[latitude], coordinate[City, State], AJ$15) - SUMIFS(coordinate[latitude], coordinate[City, State], $J40))^2)</f>
        <v>453.24270359193179</v>
      </c>
      <c r="AK40" s="1">
        <f>SQRT((SUMIFS(coordinate[longitude], coordinate[City, State], AK$15) - SUMIFS(coordinate[longitude], coordinate[City, State], $J40))^2 + (SUMIFS(coordinate[latitude], coordinate[City, State], AK$15) - SUMIFS(coordinate[latitude], coordinate[City, State], $J40))^2)</f>
        <v>3543.3529907825232</v>
      </c>
      <c r="AL40" s="1">
        <f>SQRT((SUMIFS(coordinate[longitude], coordinate[City, State], AL$15) - SUMIFS(coordinate[longitude], coordinate[City, State], $J40))^2 + (SUMIFS(coordinate[latitude], coordinate[City, State], AL$15) - SUMIFS(coordinate[latitude], coordinate[City, State], $J40))^2)</f>
        <v>818.9511897774488</v>
      </c>
      <c r="AM40" s="1">
        <f>SQRT((SUMIFS(coordinate[longitude], coordinate[City, State], AM$15) - SUMIFS(coordinate[longitude], coordinate[City, State], $J40))^2 + (SUMIFS(coordinate[latitude], coordinate[City, State], AM$15) - SUMIFS(coordinate[latitude], coordinate[City, State], $J40))^2)</f>
        <v>737.47233136995419</v>
      </c>
      <c r="AN40" s="1">
        <f>SQRT((SUMIFS(coordinate[longitude], coordinate[City, State], AN$15) - SUMIFS(coordinate[longitude], coordinate[City, State], $J40))^2 + (SUMIFS(coordinate[latitude], coordinate[City, State], AN$15) - SUMIFS(coordinate[latitude], coordinate[City, State], $J40))^2)</f>
        <v>222.27973221676672</v>
      </c>
      <c r="AO40" s="1">
        <f>SQRT((SUMIFS(coordinate[longitude], coordinate[City, State], AO$15) - SUMIFS(coordinate[longitude], coordinate[City, State], $J40))^2 + (SUMIFS(coordinate[latitude], coordinate[City, State], AO$15) - SUMIFS(coordinate[latitude], coordinate[City, State], $J40))^2)</f>
        <v>745.2749662141066</v>
      </c>
      <c r="AP40" s="1">
        <f>SQRT((SUMIFS(coordinate[longitude], coordinate[City, State], AP$15) - SUMIFS(coordinate[longitude], coordinate[City, State], $J40))^2 + (SUMIFS(coordinate[latitude], coordinate[City, State], AP$15) - SUMIFS(coordinate[latitude], coordinate[City, State], $J40))^2)</f>
        <v>271.41479515612713</v>
      </c>
      <c r="AQ40" s="1">
        <f>SQRT((SUMIFS(coordinate[longitude], coordinate[City, State], AQ$15) - SUMIFS(coordinate[longitude], coordinate[City, State], $J40))^2 + (SUMIFS(coordinate[latitude], coordinate[City, State], AQ$15) - SUMIFS(coordinate[latitude], coordinate[City, State], $J40))^2)</f>
        <v>1471.7726631161022</v>
      </c>
      <c r="AR40" s="1">
        <f>SQRT((SUMIFS(coordinate[longitude], coordinate[City, State], AR$15) - SUMIFS(coordinate[longitude], coordinate[City, State], $J40))^2 + (SUMIFS(coordinate[latitude], coordinate[City, State], AR$15) - SUMIFS(coordinate[latitude], coordinate[City, State], $J40))^2)</f>
        <v>355.69810914041773</v>
      </c>
      <c r="AS40" s="1">
        <f>SQRT((SUMIFS(coordinate[longitude], coordinate[City, State], AS$15) - SUMIFS(coordinate[longitude], coordinate[City, State], $J40))^2 + (SUMIFS(coordinate[latitude], coordinate[City, State], AS$15) - SUMIFS(coordinate[latitude], coordinate[City, State], $J40))^2)</f>
        <v>551.46693291553061</v>
      </c>
      <c r="AT40" s="1">
        <f>SQRT((SUMIFS(coordinate[longitude], coordinate[City, State], AT$15) - SUMIFS(coordinate[longitude], coordinate[City, State], $J40))^2 + (SUMIFS(coordinate[latitude], coordinate[City, State], AT$15) - SUMIFS(coordinate[latitude], coordinate[City, State], $J40))^2)</f>
        <v>2476.9897062022947</v>
      </c>
      <c r="AU40" s="1">
        <f>SQRT((SUMIFS(coordinate[longitude], coordinate[City, State], AU$15) - SUMIFS(coordinate[longitude], coordinate[City, State], $J40))^2 + (SUMIFS(coordinate[latitude], coordinate[City, State], AU$15) - SUMIFS(coordinate[latitude], coordinate[City, State], $J40))^2)</f>
        <v>1512.9146871229211</v>
      </c>
      <c r="AV40" s="1">
        <f>SQRT((SUMIFS(coordinate[longitude], coordinate[City, State], AV$15) - SUMIFS(coordinate[longitude], coordinate[City, State], $J40))^2 + (SUMIFS(coordinate[latitude], coordinate[City, State], AV$15) - SUMIFS(coordinate[latitude], coordinate[City, State], $J40))^2)</f>
        <v>1087.5881220229649</v>
      </c>
      <c r="AW40" s="1">
        <f>SQRT((SUMIFS(coordinate[longitude], coordinate[City, State], AW$15) - SUMIFS(coordinate[longitude], coordinate[City, State], $J40))^2 + (SUMIFS(coordinate[latitude], coordinate[City, State], AW$15) - SUMIFS(coordinate[latitude], coordinate[City, State], $J40))^2)</f>
        <v>1454.60526644947</v>
      </c>
      <c r="AX40" s="1">
        <f>SQRT((SUMIFS(coordinate[longitude], coordinate[City, State], AX$15) - SUMIFS(coordinate[longitude], coordinate[City, State], $J40))^2 + (SUMIFS(coordinate[latitude], coordinate[City, State], AX$15) - SUMIFS(coordinate[latitude], coordinate[City, State], $J40))^2)</f>
        <v>834.1743187137962</v>
      </c>
      <c r="AY40" s="1">
        <f>SQRT((SUMIFS(coordinate[longitude], coordinate[City, State], AY$15) - SUMIFS(coordinate[longitude], coordinate[City, State], $J40))^2 + (SUMIFS(coordinate[latitude], coordinate[City, State], AY$15) - SUMIFS(coordinate[latitude], coordinate[City, State], $J40))^2)</f>
        <v>951.75211771138117</v>
      </c>
      <c r="AZ40" s="1">
        <f>SQRT((SUMIFS(coordinate[longitude], coordinate[City, State], AZ$15) - SUMIFS(coordinate[longitude], coordinate[City, State], $J40))^2 + (SUMIFS(coordinate[latitude], coordinate[City, State], AZ$15) - SUMIFS(coordinate[latitude], coordinate[City, State], $J40))^2)</f>
        <v>2202.6141707423403</v>
      </c>
      <c r="BA40" s="1">
        <f>SQRT((SUMIFS(coordinate[longitude], coordinate[City, State], BA$15) - SUMIFS(coordinate[longitude], coordinate[City, State], $J40))^2 + (SUMIFS(coordinate[latitude], coordinate[City, State], BA$15) - SUMIFS(coordinate[latitude], coordinate[City, State], $J40))^2)</f>
        <v>895.18672721569192</v>
      </c>
      <c r="BB40" s="1">
        <f>SQRT((SUMIFS(coordinate[longitude], coordinate[City, State], BB$15) - SUMIFS(coordinate[longitude], coordinate[City, State], $J40))^2 + (SUMIFS(coordinate[latitude], coordinate[City, State], BB$15) - SUMIFS(coordinate[latitude], coordinate[City, State], $J40))^2)</f>
        <v>2429.5102878952225</v>
      </c>
      <c r="BC40" s="1">
        <f>SQRT((SUMIFS(coordinate[longitude], coordinate[City, State], BC$15) - SUMIFS(coordinate[longitude], coordinate[City, State], $J40))^2 + (SUMIFS(coordinate[latitude], coordinate[City, State], BC$15) - SUMIFS(coordinate[latitude], coordinate[City, State], $J40))^2)</f>
        <v>1607.7335903313517</v>
      </c>
      <c r="BD40" s="1">
        <f>SQRT((SUMIFS(coordinate[longitude], coordinate[City, State], BD$15) - SUMIFS(coordinate[longitude], coordinate[City, State], $J40))^2 + (SUMIFS(coordinate[latitude], coordinate[City, State], BD$15) - SUMIFS(coordinate[latitude], coordinate[City, State], $J40))^2)</f>
        <v>1113.0733180087132</v>
      </c>
      <c r="BE40" s="1">
        <f>SQRT((SUMIFS(coordinate[longitude], coordinate[City, State], BE$15) - SUMIFS(coordinate[longitude], coordinate[City, State], $J40))^2 + (SUMIFS(coordinate[latitude], coordinate[City, State], BE$15) - SUMIFS(coordinate[latitude], coordinate[City, State], $J40))^2)</f>
        <v>517.11047294092521</v>
      </c>
      <c r="BF40" s="1">
        <f>SQRT((SUMIFS(coordinate[longitude], coordinate[City, State], BF$15) - SUMIFS(coordinate[longitude], coordinate[City, State], $J40))^2 + (SUMIFS(coordinate[latitude], coordinate[City, State], BF$15) - SUMIFS(coordinate[latitude], coordinate[City, State], $J40))^2)</f>
        <v>429.86865619562388</v>
      </c>
      <c r="BG40" s="1">
        <f>SQRT((SUMIFS(coordinate[longitude], coordinate[City, State], BG$15) - SUMIFS(coordinate[longitude], coordinate[City, State], $J40))^2 + (SUMIFS(coordinate[latitude], coordinate[City, State], BG$15) - SUMIFS(coordinate[latitude], coordinate[City, State], $J40))^2)</f>
        <v>599.26973184938117</v>
      </c>
      <c r="BH40" s="1">
        <f>SQRT((SUMIFS(coordinate[longitude], coordinate[City, State], BH$15) - SUMIFS(coordinate[longitude], coordinate[City, State], $J40))^2 + (SUMIFS(coordinate[latitude], coordinate[City, State], BH$15) - SUMIFS(coordinate[latitude], coordinate[City, State], $J40))^2)</f>
        <v>1199.0967877978985</v>
      </c>
    </row>
    <row r="41" spans="1:60" x14ac:dyDescent="0.25">
      <c r="A41" t="s">
        <v>54</v>
      </c>
      <c r="B41">
        <v>-6369.8798354342498</v>
      </c>
      <c r="C41">
        <v>2665.2239162954802</v>
      </c>
      <c r="D41" t="str">
        <f t="shared" si="1"/>
        <v>[-6369.88, 2665.22]</v>
      </c>
      <c r="G41" t="str" cm="1">
        <f t="array" ref="G41">"[" &amp; _xlfn.TEXTJOIN(", ", TRUE, ROUND(K41:BH41, 0)) &amp; "]"</f>
        <v>[1303, 1084, 633, 1600, 691, 565, 924, 1698, 1484, 1905, 730, 889, 833, 642, 1462, 888, 231, 1152, 507, 1065, 1366, 1479, 4689, 426, 453, 0, 3221, 601, 346, 265, 366, 592, 1411, 409, 427, 2201, 1419, 691, 1452, 956, 1020, 2023, 445, 2176, 1370, 973, 194, 784, 244, 1210]</v>
      </c>
      <c r="H41" s="12">
        <v>0</v>
      </c>
      <c r="J41" t="s">
        <v>54</v>
      </c>
      <c r="K41" s="1">
        <f>SQRT((SUMIFS(coordinate[longitude], coordinate[City, State], K$15) - SUMIFS(coordinate[longitude], coordinate[City, State], $J41))^2 + (SUMIFS(coordinate[latitude], coordinate[City, State], K$15) - SUMIFS(coordinate[latitude], coordinate[City, State], $J41))^2)</f>
        <v>1302.8792478842424</v>
      </c>
      <c r="L41" s="1">
        <f>SQRT((SUMIFS(coordinate[longitude], coordinate[City, State], L$15) - SUMIFS(coordinate[longitude], coordinate[City, State], $J41))^2 + (SUMIFS(coordinate[latitude], coordinate[City, State], L$15) - SUMIFS(coordinate[latitude], coordinate[City, State], $J41))^2)</f>
        <v>1084.3337753002036</v>
      </c>
      <c r="M41" s="1">
        <f>SQRT((SUMIFS(coordinate[longitude], coordinate[City, State], M$15) - SUMIFS(coordinate[longitude], coordinate[City, State], $J41))^2 + (SUMIFS(coordinate[latitude], coordinate[City, State], M$15) - SUMIFS(coordinate[latitude], coordinate[City, State], $J41))^2)</f>
        <v>633.24713267951211</v>
      </c>
      <c r="N41" s="1">
        <f>SQRT((SUMIFS(coordinate[longitude], coordinate[City, State], N$15) - SUMIFS(coordinate[longitude], coordinate[City, State], $J41))^2 + (SUMIFS(coordinate[latitude], coordinate[City, State], N$15) - SUMIFS(coordinate[latitude], coordinate[City, State], $J41))^2)</f>
        <v>1599.5399431919102</v>
      </c>
      <c r="O41" s="1">
        <f>SQRT((SUMIFS(coordinate[longitude], coordinate[City, State], O$15) - SUMIFS(coordinate[longitude], coordinate[City, State], $J41))^2 + (SUMIFS(coordinate[latitude], coordinate[City, State], O$15) - SUMIFS(coordinate[latitude], coordinate[City, State], $J41))^2)</f>
        <v>690.66631095676428</v>
      </c>
      <c r="P41" s="1">
        <f>SQRT((SUMIFS(coordinate[longitude], coordinate[City, State], P$15) - SUMIFS(coordinate[longitude], coordinate[City, State], $J41))^2 + (SUMIFS(coordinate[latitude], coordinate[City, State], P$15) - SUMIFS(coordinate[latitude], coordinate[City, State], $J41))^2)</f>
        <v>565.36778961989876</v>
      </c>
      <c r="Q41" s="1">
        <f>SQRT((SUMIFS(coordinate[longitude], coordinate[City, State], Q$15) - SUMIFS(coordinate[longitude], coordinate[City, State], $J41))^2 + (SUMIFS(coordinate[latitude], coordinate[City, State], Q$15) - SUMIFS(coordinate[latitude], coordinate[City, State], $J41))^2)</f>
        <v>923.52986397872326</v>
      </c>
      <c r="R41" s="1">
        <f>SQRT((SUMIFS(coordinate[longitude], coordinate[City, State], R$15) - SUMIFS(coordinate[longitude], coordinate[City, State], $J41))^2 + (SUMIFS(coordinate[latitude], coordinate[City, State], R$15) - SUMIFS(coordinate[latitude], coordinate[City, State], $J41))^2)</f>
        <v>1697.748853290901</v>
      </c>
      <c r="S41" s="1">
        <f>SQRT((SUMIFS(coordinate[longitude], coordinate[City, State], S$15) - SUMIFS(coordinate[longitude], coordinate[City, State], $J41))^2 + (SUMIFS(coordinate[latitude], coordinate[City, State], S$15) - SUMIFS(coordinate[latitude], coordinate[City, State], $J41))^2)</f>
        <v>1483.921879373243</v>
      </c>
      <c r="T41" s="1">
        <f>SQRT((SUMIFS(coordinate[longitude], coordinate[City, State], T$15) - SUMIFS(coordinate[longitude], coordinate[City, State], $J41))^2 + (SUMIFS(coordinate[latitude], coordinate[City, State], T$15) - SUMIFS(coordinate[latitude], coordinate[City, State], $J41))^2)</f>
        <v>1905.0272375046247</v>
      </c>
      <c r="U41" s="1">
        <f>SQRT((SUMIFS(coordinate[longitude], coordinate[City, State], U$15) - SUMIFS(coordinate[longitude], coordinate[City, State], $J41))^2 + (SUMIFS(coordinate[latitude], coordinate[City, State], U$15) - SUMIFS(coordinate[latitude], coordinate[City, State], $J41))^2)</f>
        <v>729.53648548200999</v>
      </c>
      <c r="V41" s="1">
        <f>SQRT((SUMIFS(coordinate[longitude], coordinate[City, State], V$15) - SUMIFS(coordinate[longitude], coordinate[City, State], $J41))^2 + (SUMIFS(coordinate[latitude], coordinate[City, State], V$15) - SUMIFS(coordinate[latitude], coordinate[City, State], $J41))^2)</f>
        <v>889.43038974592162</v>
      </c>
      <c r="W41" s="1">
        <f>SQRT((SUMIFS(coordinate[longitude], coordinate[City, State], W$15) - SUMIFS(coordinate[longitude], coordinate[City, State], $J41))^2 + (SUMIFS(coordinate[latitude], coordinate[City, State], W$15) - SUMIFS(coordinate[latitude], coordinate[City, State], $J41))^2)</f>
        <v>832.96805432401936</v>
      </c>
      <c r="X41" s="1">
        <f>SQRT((SUMIFS(coordinate[longitude], coordinate[City, State], X$15) - SUMIFS(coordinate[longitude], coordinate[City, State], $J41))^2 + (SUMIFS(coordinate[latitude], coordinate[City, State], X$15) - SUMIFS(coordinate[latitude], coordinate[City, State], $J41))^2)</f>
        <v>642.11089451287614</v>
      </c>
      <c r="Y41" s="1">
        <f>SQRT((SUMIFS(coordinate[longitude], coordinate[City, State], Y$15) - SUMIFS(coordinate[longitude], coordinate[City, State], $J41))^2 + (SUMIFS(coordinate[latitude], coordinate[City, State], Y$15) - SUMIFS(coordinate[latitude], coordinate[City, State], $J41))^2)</f>
        <v>1461.8460347658834</v>
      </c>
      <c r="Z41" s="1">
        <f>SQRT((SUMIFS(coordinate[longitude], coordinate[City, State], Z$15) - SUMIFS(coordinate[longitude], coordinate[City, State], $J41))^2 + (SUMIFS(coordinate[latitude], coordinate[City, State], Z$15) - SUMIFS(coordinate[latitude], coordinate[City, State], $J41))^2)</f>
        <v>887.73574131732437</v>
      </c>
      <c r="AA41" s="1">
        <f>SQRT((SUMIFS(coordinate[longitude], coordinate[City, State], AA$15) - SUMIFS(coordinate[longitude], coordinate[City, State], $J41))^2 + (SUMIFS(coordinate[latitude], coordinate[City, State], AA$15) - SUMIFS(coordinate[latitude], coordinate[City, State], $J41))^2)</f>
        <v>230.80086341804338</v>
      </c>
      <c r="AB41" s="1">
        <f>SQRT((SUMIFS(coordinate[longitude], coordinate[City, State], AB$15) - SUMIFS(coordinate[longitude], coordinate[City, State], $J41))^2 + (SUMIFS(coordinate[latitude], coordinate[City, State], AB$15) - SUMIFS(coordinate[latitude], coordinate[City, State], $J41))^2)</f>
        <v>1152.027452107206</v>
      </c>
      <c r="AC41" s="1">
        <f>SQRT((SUMIFS(coordinate[longitude], coordinate[City, State], AC$15) - SUMIFS(coordinate[longitude], coordinate[City, State], $J41))^2 + (SUMIFS(coordinate[latitude], coordinate[City, State], AC$15) - SUMIFS(coordinate[latitude], coordinate[City, State], $J41))^2)</f>
        <v>506.87190865380956</v>
      </c>
      <c r="AD41" s="1">
        <f>SQRT((SUMIFS(coordinate[longitude], coordinate[City, State], AD$15) - SUMIFS(coordinate[longitude], coordinate[City, State], $J41))^2 + (SUMIFS(coordinate[latitude], coordinate[City, State], AD$15) - SUMIFS(coordinate[latitude], coordinate[City, State], $J41))^2)</f>
        <v>1064.5840212369028</v>
      </c>
      <c r="AE41" s="1">
        <f>SQRT((SUMIFS(coordinate[longitude], coordinate[City, State], AE$15) - SUMIFS(coordinate[longitude], coordinate[City, State], $J41))^2 + (SUMIFS(coordinate[latitude], coordinate[City, State], AE$15) - SUMIFS(coordinate[latitude], coordinate[City, State], $J41))^2)</f>
        <v>1366.157979156897</v>
      </c>
      <c r="AF41" s="1">
        <f>SQRT((SUMIFS(coordinate[longitude], coordinate[City, State], AF$15) - SUMIFS(coordinate[longitude], coordinate[City, State], $J41))^2 + (SUMIFS(coordinate[latitude], coordinate[City, State], AF$15) - SUMIFS(coordinate[latitude], coordinate[City, State], $J41))^2)</f>
        <v>1478.5542182906534</v>
      </c>
      <c r="AG41" s="1">
        <f>SQRT((SUMIFS(coordinate[longitude], coordinate[City, State], AG$15) - SUMIFS(coordinate[longitude], coordinate[City, State], $J41))^2 + (SUMIFS(coordinate[latitude], coordinate[City, State], AG$15) - SUMIFS(coordinate[latitude], coordinate[City, State], $J41))^2)</f>
        <v>4689.4777211662704</v>
      </c>
      <c r="AH41" s="1">
        <f>SQRT((SUMIFS(coordinate[longitude], coordinate[City, State], AH$15) - SUMIFS(coordinate[longitude], coordinate[City, State], $J41))^2 + (SUMIFS(coordinate[latitude], coordinate[City, State], AH$15) - SUMIFS(coordinate[latitude], coordinate[City, State], $J41))^2)</f>
        <v>425.84685517380296</v>
      </c>
      <c r="AI41" s="1">
        <f>SQRT((SUMIFS(coordinate[longitude], coordinate[City, State], AI$15) - SUMIFS(coordinate[longitude], coordinate[City, State], $J41))^2 + (SUMIFS(coordinate[latitude], coordinate[City, State], AI$15) - SUMIFS(coordinate[latitude], coordinate[City, State], $J41))^2)</f>
        <v>453.24270359193179</v>
      </c>
      <c r="AJ41" s="1">
        <f>SQRT((SUMIFS(coordinate[longitude], coordinate[City, State], AJ$15) - SUMIFS(coordinate[longitude], coordinate[City, State], $J41))^2 + (SUMIFS(coordinate[latitude], coordinate[City, State], AJ$15) - SUMIFS(coordinate[latitude], coordinate[City, State], $J41))^2)</f>
        <v>0</v>
      </c>
      <c r="AK41" s="1">
        <f>SQRT((SUMIFS(coordinate[longitude], coordinate[City, State], AK$15) - SUMIFS(coordinate[longitude], coordinate[City, State], $J41))^2 + (SUMIFS(coordinate[latitude], coordinate[City, State], AK$15) - SUMIFS(coordinate[latitude], coordinate[City, State], $J41))^2)</f>
        <v>3220.6616846700176</v>
      </c>
      <c r="AL41" s="1">
        <f>SQRT((SUMIFS(coordinate[longitude], coordinate[City, State], AL$15) - SUMIFS(coordinate[longitude], coordinate[City, State], $J41))^2 + (SUMIFS(coordinate[latitude], coordinate[City, State], AL$15) - SUMIFS(coordinate[latitude], coordinate[City, State], $J41))^2)</f>
        <v>601.24830110178607</v>
      </c>
      <c r="AM41" s="1">
        <f>SQRT((SUMIFS(coordinate[longitude], coordinate[City, State], AM$15) - SUMIFS(coordinate[longitude], coordinate[City, State], $J41))^2 + (SUMIFS(coordinate[latitude], coordinate[City, State], AM$15) - SUMIFS(coordinate[latitude], coordinate[City, State], $J41))^2)</f>
        <v>346.36531904829758</v>
      </c>
      <c r="AN41" s="1">
        <f>SQRT((SUMIFS(coordinate[longitude], coordinate[City, State], AN$15) - SUMIFS(coordinate[longitude], coordinate[City, State], $J41))^2 + (SUMIFS(coordinate[latitude], coordinate[City, State], AN$15) - SUMIFS(coordinate[latitude], coordinate[City, State], $J41))^2)</f>
        <v>265.29735044577694</v>
      </c>
      <c r="AO41" s="1">
        <f>SQRT((SUMIFS(coordinate[longitude], coordinate[City, State], AO$15) - SUMIFS(coordinate[longitude], coordinate[City, State], $J41))^2 + (SUMIFS(coordinate[latitude], coordinate[City, State], AO$15) - SUMIFS(coordinate[latitude], coordinate[City, State], $J41))^2)</f>
        <v>366.48745285807519</v>
      </c>
      <c r="AP41" s="1">
        <f>SQRT((SUMIFS(coordinate[longitude], coordinate[City, State], AP$15) - SUMIFS(coordinate[longitude], coordinate[City, State], $J41))^2 + (SUMIFS(coordinate[latitude], coordinate[City, State], AP$15) - SUMIFS(coordinate[latitude], coordinate[City, State], $J41))^2)</f>
        <v>592.41923478370484</v>
      </c>
      <c r="AQ41" s="1">
        <f>SQRT((SUMIFS(coordinate[longitude], coordinate[City, State], AQ$15) - SUMIFS(coordinate[longitude], coordinate[City, State], $J41))^2 + (SUMIFS(coordinate[latitude], coordinate[City, State], AQ$15) - SUMIFS(coordinate[latitude], coordinate[City, State], $J41))^2)</f>
        <v>1411.405366710612</v>
      </c>
      <c r="AR41" s="1">
        <f>SQRT((SUMIFS(coordinate[longitude], coordinate[City, State], AR$15) - SUMIFS(coordinate[longitude], coordinate[City, State], $J41))^2 + (SUMIFS(coordinate[latitude], coordinate[City, State], AR$15) - SUMIFS(coordinate[latitude], coordinate[City, State], $J41))^2)</f>
        <v>408.86496133849357</v>
      </c>
      <c r="AS41" s="1">
        <f>SQRT((SUMIFS(coordinate[longitude], coordinate[City, State], AS$15) - SUMIFS(coordinate[longitude], coordinate[City, State], $J41))^2 + (SUMIFS(coordinate[latitude], coordinate[City, State], AS$15) - SUMIFS(coordinate[latitude], coordinate[City, State], $J41))^2)</f>
        <v>426.65503321261099</v>
      </c>
      <c r="AT41" s="1">
        <f>SQRT((SUMIFS(coordinate[longitude], coordinate[City, State], AT$15) - SUMIFS(coordinate[longitude], coordinate[City, State], $J41))^2 + (SUMIFS(coordinate[latitude], coordinate[City, State], AT$15) - SUMIFS(coordinate[latitude], coordinate[City, State], $J41))^2)</f>
        <v>2200.7319583574508</v>
      </c>
      <c r="AU41" s="1">
        <f>SQRT((SUMIFS(coordinate[longitude], coordinate[City, State], AU$15) - SUMIFS(coordinate[longitude], coordinate[City, State], $J41))^2 + (SUMIFS(coordinate[latitude], coordinate[City, State], AU$15) - SUMIFS(coordinate[latitude], coordinate[City, State], $J41))^2)</f>
        <v>1418.829030794637</v>
      </c>
      <c r="AV41" s="1">
        <f>SQRT((SUMIFS(coordinate[longitude], coordinate[City, State], AV$15) - SUMIFS(coordinate[longitude], coordinate[City, State], $J41))^2 + (SUMIFS(coordinate[latitude], coordinate[City, State], AV$15) - SUMIFS(coordinate[latitude], coordinate[City, State], $J41))^2)</f>
        <v>690.80918987866596</v>
      </c>
      <c r="AW41" s="1">
        <f>SQRT((SUMIFS(coordinate[longitude], coordinate[City, State], AW$15) - SUMIFS(coordinate[longitude], coordinate[City, State], $J41))^2 + (SUMIFS(coordinate[latitude], coordinate[City, State], AW$15) - SUMIFS(coordinate[latitude], coordinate[City, State], $J41))^2)</f>
        <v>1452.3917623435441</v>
      </c>
      <c r="AX41" s="1">
        <f>SQRT((SUMIFS(coordinate[longitude], coordinate[City, State], AX$15) - SUMIFS(coordinate[longitude], coordinate[City, State], $J41))^2 + (SUMIFS(coordinate[latitude], coordinate[City, State], AX$15) - SUMIFS(coordinate[latitude], coordinate[City, State], $J41))^2)</f>
        <v>956.14075517924505</v>
      </c>
      <c r="AY41" s="1">
        <f>SQRT((SUMIFS(coordinate[longitude], coordinate[City, State], AY$15) - SUMIFS(coordinate[longitude], coordinate[City, State], $J41))^2 + (SUMIFS(coordinate[latitude], coordinate[City, State], AY$15) - SUMIFS(coordinate[latitude], coordinate[City, State], $J41))^2)</f>
        <v>1020.2291936486695</v>
      </c>
      <c r="AZ41" s="1">
        <f>SQRT((SUMIFS(coordinate[longitude], coordinate[City, State], AZ$15) - SUMIFS(coordinate[longitude], coordinate[City, State], $J41))^2 + (SUMIFS(coordinate[latitude], coordinate[City, State], AZ$15) - SUMIFS(coordinate[latitude], coordinate[City, State], $J41))^2)</f>
        <v>2023.0967657578933</v>
      </c>
      <c r="BA41" s="1">
        <f>SQRT((SUMIFS(coordinate[longitude], coordinate[City, State], BA$15) - SUMIFS(coordinate[longitude], coordinate[City, State], $J41))^2 + (SUMIFS(coordinate[latitude], coordinate[City, State], BA$15) - SUMIFS(coordinate[latitude], coordinate[City, State], $J41))^2)</f>
        <v>445.03846177197636</v>
      </c>
      <c r="BB41" s="1">
        <f>SQRT((SUMIFS(coordinate[longitude], coordinate[City, State], BB$15) - SUMIFS(coordinate[longitude], coordinate[City, State], $J41))^2 + (SUMIFS(coordinate[latitude], coordinate[City, State], BB$15) - SUMIFS(coordinate[latitude], coordinate[City, State], $J41))^2)</f>
        <v>2175.7171587021453</v>
      </c>
      <c r="BC41" s="1">
        <f>SQRT((SUMIFS(coordinate[longitude], coordinate[City, State], BC$15) - SUMIFS(coordinate[longitude], coordinate[City, State], $J41))^2 + (SUMIFS(coordinate[latitude], coordinate[City, State], BC$15) - SUMIFS(coordinate[latitude], coordinate[City, State], $J41))^2)</f>
        <v>1369.736098490532</v>
      </c>
      <c r="BD41" s="1">
        <f>SQRT((SUMIFS(coordinate[longitude], coordinate[City, State], BD$15) - SUMIFS(coordinate[longitude], coordinate[City, State], $J41))^2 + (SUMIFS(coordinate[latitude], coordinate[City, State], BD$15) - SUMIFS(coordinate[latitude], coordinate[City, State], $J41))^2)</f>
        <v>972.75776119885347</v>
      </c>
      <c r="BE41" s="1">
        <f>SQRT((SUMIFS(coordinate[longitude], coordinate[City, State], BE$15) - SUMIFS(coordinate[longitude], coordinate[City, State], $J41))^2 + (SUMIFS(coordinate[latitude], coordinate[City, State], BE$15) - SUMIFS(coordinate[latitude], coordinate[City, State], $J41))^2)</f>
        <v>194.34045340949314</v>
      </c>
      <c r="BF41" s="1">
        <f>SQRT((SUMIFS(coordinate[longitude], coordinate[City, State], BF$15) - SUMIFS(coordinate[longitude], coordinate[City, State], $J41))^2 + (SUMIFS(coordinate[latitude], coordinate[City, State], BF$15) - SUMIFS(coordinate[latitude], coordinate[City, State], $J41))^2)</f>
        <v>783.63233669194653</v>
      </c>
      <c r="BG41" s="1">
        <f>SQRT((SUMIFS(coordinate[longitude], coordinate[City, State], BG$15) - SUMIFS(coordinate[longitude], coordinate[City, State], $J41))^2 + (SUMIFS(coordinate[latitude], coordinate[City, State], BG$15) - SUMIFS(coordinate[latitude], coordinate[City, State], $J41))^2)</f>
        <v>244.02757305794023</v>
      </c>
      <c r="BH41" s="1">
        <f>SQRT((SUMIFS(coordinate[longitude], coordinate[City, State], BH$15) - SUMIFS(coordinate[longitude], coordinate[City, State], $J41))^2 + (SUMIFS(coordinate[latitude], coordinate[City, State], BH$15) - SUMIFS(coordinate[latitude], coordinate[City, State], $J41))^2)</f>
        <v>1209.9300943244034</v>
      </c>
    </row>
    <row r="42" spans="1:60" x14ac:dyDescent="0.25">
      <c r="A42" t="s">
        <v>31</v>
      </c>
      <c r="B42">
        <v>-9287.8213545745293</v>
      </c>
      <c r="C42">
        <v>4028.4109826876302</v>
      </c>
      <c r="D42" t="str">
        <f t="shared" si="1"/>
        <v>[-9287.82, 4028.41]</v>
      </c>
      <c r="G42" t="str" cm="1">
        <f t="array" ref="G42">"[" &amp; _xlfn.TEXTJOIN(", ", TRUE, ROUND(K42:BH42, 0)) &amp; "]"</f>
        <v>[4327, 4219, 3850, 4571, 3189, 3556, 2415, 1615, 4519, 1666, 3899, 2365, 4053, 3772, 4467, 2405, 3046, 4279, 3695, 4167, 4416, 1746, 3025, 3572, 3543, 3221, 0, 3610, 2874, 3333, 3285, 3778, 4382, 3629, 2997, 1113, 2309, 2544, 4499, 4157, 4189, 1632, 3001, 1214, 1973, 2512, 3348, 3963, 2989, 4308]</v>
      </c>
      <c r="H42" s="12">
        <v>0</v>
      </c>
      <c r="J42" t="s">
        <v>31</v>
      </c>
      <c r="K42" s="1">
        <f>SQRT((SUMIFS(coordinate[longitude], coordinate[City, State], K$15) - SUMIFS(coordinate[longitude], coordinate[City, State], $J42))^2 + (SUMIFS(coordinate[latitude], coordinate[City, State], K$15) - SUMIFS(coordinate[latitude], coordinate[City, State], $J42))^2)</f>
        <v>4327.005993777736</v>
      </c>
      <c r="L42" s="1">
        <f>SQRT((SUMIFS(coordinate[longitude], coordinate[City, State], L$15) - SUMIFS(coordinate[longitude], coordinate[City, State], $J42))^2 + (SUMIFS(coordinate[latitude], coordinate[City, State], L$15) - SUMIFS(coordinate[latitude], coordinate[City, State], $J42))^2)</f>
        <v>4218.8956051213618</v>
      </c>
      <c r="M42" s="1">
        <f>SQRT((SUMIFS(coordinate[longitude], coordinate[City, State], M$15) - SUMIFS(coordinate[longitude], coordinate[City, State], $J42))^2 + (SUMIFS(coordinate[latitude], coordinate[City, State], M$15) - SUMIFS(coordinate[latitude], coordinate[City, State], $J42))^2)</f>
        <v>3850.359560914012</v>
      </c>
      <c r="N42" s="1">
        <f>SQRT((SUMIFS(coordinate[longitude], coordinate[City, State], N$15) - SUMIFS(coordinate[longitude], coordinate[City, State], $J42))^2 + (SUMIFS(coordinate[latitude], coordinate[City, State], N$15) - SUMIFS(coordinate[latitude], coordinate[City, State], $J42))^2)</f>
        <v>4570.560650120723</v>
      </c>
      <c r="O42" s="1">
        <f>SQRT((SUMIFS(coordinate[longitude], coordinate[City, State], O$15) - SUMIFS(coordinate[longitude], coordinate[City, State], $J42))^2 + (SUMIFS(coordinate[latitude], coordinate[City, State], O$15) - SUMIFS(coordinate[latitude], coordinate[City, State], $J42))^2)</f>
        <v>3189.381424093483</v>
      </c>
      <c r="P42" s="1">
        <f>SQRT((SUMIFS(coordinate[longitude], coordinate[City, State], P$15) - SUMIFS(coordinate[longitude], coordinate[City, State], $J42))^2 + (SUMIFS(coordinate[latitude], coordinate[City, State], P$15) - SUMIFS(coordinate[latitude], coordinate[City, State], $J42))^2)</f>
        <v>3555.840283931364</v>
      </c>
      <c r="Q42" s="1">
        <f>SQRT((SUMIFS(coordinate[longitude], coordinate[City, State], Q$15) - SUMIFS(coordinate[longitude], coordinate[City, State], $J42))^2 + (SUMIFS(coordinate[latitude], coordinate[City, State], Q$15) - SUMIFS(coordinate[latitude], coordinate[City, State], $J42))^2)</f>
        <v>2415.1208390938737</v>
      </c>
      <c r="R42" s="1">
        <f>SQRT((SUMIFS(coordinate[longitude], coordinate[City, State], R$15) - SUMIFS(coordinate[longitude], coordinate[City, State], $J42))^2 + (SUMIFS(coordinate[latitude], coordinate[City, State], R$15) - SUMIFS(coordinate[latitude], coordinate[City, State], $J42))^2)</f>
        <v>1615.0237305972232</v>
      </c>
      <c r="S42" s="1">
        <f>SQRT((SUMIFS(coordinate[longitude], coordinate[City, State], S$15) - SUMIFS(coordinate[longitude], coordinate[City, State], $J42))^2 + (SUMIFS(coordinate[latitude], coordinate[City, State], S$15) - SUMIFS(coordinate[latitude], coordinate[City, State], $J42))^2)</f>
        <v>4518.6219894112019</v>
      </c>
      <c r="T42" s="1">
        <f>SQRT((SUMIFS(coordinate[longitude], coordinate[City, State], T$15) - SUMIFS(coordinate[longitude], coordinate[City, State], $J42))^2 + (SUMIFS(coordinate[latitude], coordinate[City, State], T$15) - SUMIFS(coordinate[latitude], coordinate[City, State], $J42))^2)</f>
        <v>1666.1440547284176</v>
      </c>
      <c r="U42" s="1">
        <f>SQRT((SUMIFS(coordinate[longitude], coordinate[City, State], U$15) - SUMIFS(coordinate[longitude], coordinate[City, State], $J42))^2 + (SUMIFS(coordinate[latitude], coordinate[City, State], U$15) - SUMIFS(coordinate[latitude], coordinate[City, State], $J42))^2)</f>
        <v>3899.1686473280688</v>
      </c>
      <c r="V42" s="1">
        <f>SQRT((SUMIFS(coordinate[longitude], coordinate[City, State], V$15) - SUMIFS(coordinate[longitude], coordinate[City, State], $J42))^2 + (SUMIFS(coordinate[latitude], coordinate[City, State], V$15) - SUMIFS(coordinate[latitude], coordinate[City, State], $J42))^2)</f>
        <v>2365.0000358122088</v>
      </c>
      <c r="W42" s="1">
        <f>SQRT((SUMIFS(coordinate[longitude], coordinate[City, State], W$15) - SUMIFS(coordinate[longitude], coordinate[City, State], $J42))^2 + (SUMIFS(coordinate[latitude], coordinate[City, State], W$15) - SUMIFS(coordinate[latitude], coordinate[City, State], $J42))^2)</f>
        <v>4052.8683737578194</v>
      </c>
      <c r="X42" s="1">
        <f>SQRT((SUMIFS(coordinate[longitude], coordinate[City, State], X$15) - SUMIFS(coordinate[longitude], coordinate[City, State], $J42))^2 + (SUMIFS(coordinate[latitude], coordinate[City, State], X$15) - SUMIFS(coordinate[latitude], coordinate[City, State], $J42))^2)</f>
        <v>3772.0584625421425</v>
      </c>
      <c r="Y42" s="1">
        <f>SQRT((SUMIFS(coordinate[longitude], coordinate[City, State], Y$15) - SUMIFS(coordinate[longitude], coordinate[City, State], $J42))^2 + (SUMIFS(coordinate[latitude], coordinate[City, State], Y$15) - SUMIFS(coordinate[latitude], coordinate[City, State], $J42))^2)</f>
        <v>4467.3304940999251</v>
      </c>
      <c r="Z42" s="1">
        <f>SQRT((SUMIFS(coordinate[longitude], coordinate[City, State], Z$15) - SUMIFS(coordinate[longitude], coordinate[City, State], $J42))^2 + (SUMIFS(coordinate[latitude], coordinate[City, State], Z$15) - SUMIFS(coordinate[latitude], coordinate[City, State], $J42))^2)</f>
        <v>2404.5185519338856</v>
      </c>
      <c r="AA42" s="1">
        <f>SQRT((SUMIFS(coordinate[longitude], coordinate[City, State], AA$15) - SUMIFS(coordinate[longitude], coordinate[City, State], $J42))^2 + (SUMIFS(coordinate[latitude], coordinate[City, State], AA$15) - SUMIFS(coordinate[latitude], coordinate[City, State], $J42))^2)</f>
        <v>3046.3318173679354</v>
      </c>
      <c r="AB42" s="1">
        <f>SQRT((SUMIFS(coordinate[longitude], coordinate[City, State], AB$15) - SUMIFS(coordinate[longitude], coordinate[City, State], $J42))^2 + (SUMIFS(coordinate[latitude], coordinate[City, State], AB$15) - SUMIFS(coordinate[latitude], coordinate[City, State], $J42))^2)</f>
        <v>4278.7592189121715</v>
      </c>
      <c r="AC42" s="1">
        <f>SQRT((SUMIFS(coordinate[longitude], coordinate[City, State], AC$15) - SUMIFS(coordinate[longitude], coordinate[City, State], $J42))^2 + (SUMIFS(coordinate[latitude], coordinate[City, State], AC$15) - SUMIFS(coordinate[latitude], coordinate[City, State], $J42))^2)</f>
        <v>3695.2016610700198</v>
      </c>
      <c r="AD42" s="1">
        <f>SQRT((SUMIFS(coordinate[longitude], coordinate[City, State], AD$15) - SUMIFS(coordinate[longitude], coordinate[City, State], $J42))^2 + (SUMIFS(coordinate[latitude], coordinate[City, State], AD$15) - SUMIFS(coordinate[latitude], coordinate[City, State], $J42))^2)</f>
        <v>4166.6948244624537</v>
      </c>
      <c r="AE42" s="1">
        <f>SQRT((SUMIFS(coordinate[longitude], coordinate[City, State], AE$15) - SUMIFS(coordinate[longitude], coordinate[City, State], $J42))^2 + (SUMIFS(coordinate[latitude], coordinate[City, State], AE$15) - SUMIFS(coordinate[latitude], coordinate[City, State], $J42))^2)</f>
        <v>4416.4887783261074</v>
      </c>
      <c r="AF42" s="1">
        <f>SQRT((SUMIFS(coordinate[longitude], coordinate[City, State], AF$15) - SUMIFS(coordinate[longitude], coordinate[City, State], $J42))^2 + (SUMIFS(coordinate[latitude], coordinate[City, State], AF$15) - SUMIFS(coordinate[latitude], coordinate[City, State], $J42))^2)</f>
        <v>1745.9025309468605</v>
      </c>
      <c r="AG42" s="1">
        <f>SQRT((SUMIFS(coordinate[longitude], coordinate[City, State], AG$15) - SUMIFS(coordinate[longitude], coordinate[City, State], $J42))^2 + (SUMIFS(coordinate[latitude], coordinate[City, State], AG$15) - SUMIFS(coordinate[latitude], coordinate[City, State], $J42))^2)</f>
        <v>3024.7352267501451</v>
      </c>
      <c r="AH42" s="1">
        <f>SQRT((SUMIFS(coordinate[longitude], coordinate[City, State], AH$15) - SUMIFS(coordinate[longitude], coordinate[City, State], $J42))^2 + (SUMIFS(coordinate[latitude], coordinate[City, State], AH$15) - SUMIFS(coordinate[latitude], coordinate[City, State], $J42))^2)</f>
        <v>3572.2179301388305</v>
      </c>
      <c r="AI42" s="1">
        <f>SQRT((SUMIFS(coordinate[longitude], coordinate[City, State], AI$15) - SUMIFS(coordinate[longitude], coordinate[City, State], $J42))^2 + (SUMIFS(coordinate[latitude], coordinate[City, State], AI$15) - SUMIFS(coordinate[latitude], coordinate[City, State], $J42))^2)</f>
        <v>3543.3529907825232</v>
      </c>
      <c r="AJ42" s="1">
        <f>SQRT((SUMIFS(coordinate[longitude], coordinate[City, State], AJ$15) - SUMIFS(coordinate[longitude], coordinate[City, State], $J42))^2 + (SUMIFS(coordinate[latitude], coordinate[City, State], AJ$15) - SUMIFS(coordinate[latitude], coordinate[City, State], $J42))^2)</f>
        <v>3220.6616846700176</v>
      </c>
      <c r="AK42" s="1">
        <f>SQRT((SUMIFS(coordinate[longitude], coordinate[City, State], AK$15) - SUMIFS(coordinate[longitude], coordinate[City, State], $J42))^2 + (SUMIFS(coordinate[latitude], coordinate[City, State], AK$15) - SUMIFS(coordinate[latitude], coordinate[City, State], $J42))^2)</f>
        <v>0</v>
      </c>
      <c r="AL42" s="1">
        <f>SQRT((SUMIFS(coordinate[longitude], coordinate[City, State], AL$15) - SUMIFS(coordinate[longitude], coordinate[City, State], $J42))^2 + (SUMIFS(coordinate[latitude], coordinate[City, State], AL$15) - SUMIFS(coordinate[latitude], coordinate[City, State], $J42))^2)</f>
        <v>3610.0063590088675</v>
      </c>
      <c r="AM42" s="1">
        <f>SQRT((SUMIFS(coordinate[longitude], coordinate[City, State], AM$15) - SUMIFS(coordinate[longitude], coordinate[City, State], $J42))^2 + (SUMIFS(coordinate[latitude], coordinate[City, State], AM$15) - SUMIFS(coordinate[latitude], coordinate[City, State], $J42))^2)</f>
        <v>2874.4226600200432</v>
      </c>
      <c r="AN42" s="1">
        <f>SQRT((SUMIFS(coordinate[longitude], coordinate[City, State], AN$15) - SUMIFS(coordinate[longitude], coordinate[City, State], $J42))^2 + (SUMIFS(coordinate[latitude], coordinate[City, State], AN$15) - SUMIFS(coordinate[latitude], coordinate[City, State], $J42))^2)</f>
        <v>3332.9650711806621</v>
      </c>
      <c r="AO42" s="1">
        <f>SQRT((SUMIFS(coordinate[longitude], coordinate[City, State], AO$15) - SUMIFS(coordinate[longitude], coordinate[City, State], $J42))^2 + (SUMIFS(coordinate[latitude], coordinate[City, State], AO$15) - SUMIFS(coordinate[latitude], coordinate[City, State], $J42))^2)</f>
        <v>3284.8037836379031</v>
      </c>
      <c r="AP42" s="1">
        <f>SQRT((SUMIFS(coordinate[longitude], coordinate[City, State], AP$15) - SUMIFS(coordinate[longitude], coordinate[City, State], $J42))^2 + (SUMIFS(coordinate[latitude], coordinate[City, State], AP$15) - SUMIFS(coordinate[latitude], coordinate[City, State], $J42))^2)</f>
        <v>3778.4803163647402</v>
      </c>
      <c r="AQ42" s="1">
        <f>SQRT((SUMIFS(coordinate[longitude], coordinate[City, State], AQ$15) - SUMIFS(coordinate[longitude], coordinate[City, State], $J42))^2 + (SUMIFS(coordinate[latitude], coordinate[City, State], AQ$15) - SUMIFS(coordinate[latitude], coordinate[City, State], $J42))^2)</f>
        <v>4382.0745917626955</v>
      </c>
      <c r="AR42" s="1">
        <f>SQRT((SUMIFS(coordinate[longitude], coordinate[City, State], AR$15) - SUMIFS(coordinate[longitude], coordinate[City, State], $J42))^2 + (SUMIFS(coordinate[latitude], coordinate[City, State], AR$15) - SUMIFS(coordinate[latitude], coordinate[City, State], $J42))^2)</f>
        <v>3629.4681737002902</v>
      </c>
      <c r="AS42" s="1">
        <f>SQRT((SUMIFS(coordinate[longitude], coordinate[City, State], AS$15) - SUMIFS(coordinate[longitude], coordinate[City, State], $J42))^2 + (SUMIFS(coordinate[latitude], coordinate[City, State], AS$15) - SUMIFS(coordinate[latitude], coordinate[City, State], $J42))^2)</f>
        <v>2996.8884298477151</v>
      </c>
      <c r="AT42" s="1">
        <f>SQRT((SUMIFS(coordinate[longitude], coordinate[City, State], AT$15) - SUMIFS(coordinate[longitude], coordinate[City, State], $J42))^2 + (SUMIFS(coordinate[latitude], coordinate[City, State], AT$15) - SUMIFS(coordinate[latitude], coordinate[City, State], $J42))^2)</f>
        <v>1113.3639982117841</v>
      </c>
      <c r="AU42" s="1">
        <f>SQRT((SUMIFS(coordinate[longitude], coordinate[City, State], AU$15) - SUMIFS(coordinate[longitude], coordinate[City, State], $J42))^2 + (SUMIFS(coordinate[latitude], coordinate[City, State], AU$15) - SUMIFS(coordinate[latitude], coordinate[City, State], $J42))^2)</f>
        <v>2309.3198224844064</v>
      </c>
      <c r="AV42" s="1">
        <f>SQRT((SUMIFS(coordinate[longitude], coordinate[City, State], AV$15) - SUMIFS(coordinate[longitude], coordinate[City, State], $J42))^2 + (SUMIFS(coordinate[latitude], coordinate[City, State], AV$15) - SUMIFS(coordinate[latitude], coordinate[City, State], $J42))^2)</f>
        <v>2544.2137260782306</v>
      </c>
      <c r="AW42" s="1">
        <f>SQRT((SUMIFS(coordinate[longitude], coordinate[City, State], AW$15) - SUMIFS(coordinate[longitude], coordinate[City, State], $J42))^2 + (SUMIFS(coordinate[latitude], coordinate[City, State], AW$15) - SUMIFS(coordinate[latitude], coordinate[City, State], $J42))^2)</f>
        <v>4499.3088504324423</v>
      </c>
      <c r="AX42" s="1">
        <f>SQRT((SUMIFS(coordinate[longitude], coordinate[City, State], AX$15) - SUMIFS(coordinate[longitude], coordinate[City, State], $J42))^2 + (SUMIFS(coordinate[latitude], coordinate[City, State], AX$15) - SUMIFS(coordinate[latitude], coordinate[City, State], $J42))^2)</f>
        <v>4156.8066761366927</v>
      </c>
      <c r="AY42" s="1">
        <f>SQRT((SUMIFS(coordinate[longitude], coordinate[City, State], AY$15) - SUMIFS(coordinate[longitude], coordinate[City, State], $J42))^2 + (SUMIFS(coordinate[latitude], coordinate[City, State], AY$15) - SUMIFS(coordinate[latitude], coordinate[City, State], $J42))^2)</f>
        <v>4188.96989443046</v>
      </c>
      <c r="AZ42" s="1">
        <f>SQRT((SUMIFS(coordinate[longitude], coordinate[City, State], AZ$15) - SUMIFS(coordinate[longitude], coordinate[City, State], $J42))^2 + (SUMIFS(coordinate[latitude], coordinate[City, State], AZ$15) - SUMIFS(coordinate[latitude], coordinate[City, State], $J42))^2)</f>
        <v>1631.6544973848563</v>
      </c>
      <c r="BA42" s="1">
        <f>SQRT((SUMIFS(coordinate[longitude], coordinate[City, State], BA$15) - SUMIFS(coordinate[longitude], coordinate[City, State], $J42))^2 + (SUMIFS(coordinate[latitude], coordinate[City, State], BA$15) - SUMIFS(coordinate[latitude], coordinate[City, State], $J42))^2)</f>
        <v>3000.7659179477623</v>
      </c>
      <c r="BB42" s="1">
        <f>SQRT((SUMIFS(coordinate[longitude], coordinate[City, State], BB$15) - SUMIFS(coordinate[longitude], coordinate[City, State], $J42))^2 + (SUMIFS(coordinate[latitude], coordinate[City, State], BB$15) - SUMIFS(coordinate[latitude], coordinate[City, State], $J42))^2)</f>
        <v>1213.6557189612029</v>
      </c>
      <c r="BC42" s="1">
        <f>SQRT((SUMIFS(coordinate[longitude], coordinate[City, State], BC$15) - SUMIFS(coordinate[longitude], coordinate[City, State], $J42))^2 + (SUMIFS(coordinate[latitude], coordinate[City, State], BC$15) - SUMIFS(coordinate[latitude], coordinate[City, State], $J42))^2)</f>
        <v>1973.0127785328677</v>
      </c>
      <c r="BD42" s="1">
        <f>SQRT((SUMIFS(coordinate[longitude], coordinate[City, State], BD$15) - SUMIFS(coordinate[longitude], coordinate[City, State], $J42))^2 + (SUMIFS(coordinate[latitude], coordinate[City, State], BD$15) - SUMIFS(coordinate[latitude], coordinate[City, State], $J42))^2)</f>
        <v>2512.2961920371204</v>
      </c>
      <c r="BE42" s="1">
        <f>SQRT((SUMIFS(coordinate[longitude], coordinate[City, State], BE$15) - SUMIFS(coordinate[longitude], coordinate[City, State], $J42))^2 + (SUMIFS(coordinate[latitude], coordinate[City, State], BE$15) - SUMIFS(coordinate[latitude], coordinate[City, State], $J42))^2)</f>
        <v>3347.5676193283698</v>
      </c>
      <c r="BF42" s="1">
        <f>SQRT((SUMIFS(coordinate[longitude], coordinate[City, State], BF$15) - SUMIFS(coordinate[longitude], coordinate[City, State], $J42))^2 + (SUMIFS(coordinate[latitude], coordinate[City, State], BF$15) - SUMIFS(coordinate[latitude], coordinate[City, State], $J42))^2)</f>
        <v>3963.4351790650471</v>
      </c>
      <c r="BG42" s="1">
        <f>SQRT((SUMIFS(coordinate[longitude], coordinate[City, State], BG$15) - SUMIFS(coordinate[longitude], coordinate[City, State], $J42))^2 + (SUMIFS(coordinate[latitude], coordinate[City, State], BG$15) - SUMIFS(coordinate[latitude], coordinate[City, State], $J42))^2)</f>
        <v>2988.7488737548829</v>
      </c>
      <c r="BH42" s="1">
        <f>SQRT((SUMIFS(coordinate[longitude], coordinate[City, State], BH$15) - SUMIFS(coordinate[longitude], coordinate[City, State], $J42))^2 + (SUMIFS(coordinate[latitude], coordinate[City, State], BH$15) - SUMIFS(coordinate[latitude], coordinate[City, State], $J42))^2)</f>
        <v>4307.6250553780783</v>
      </c>
    </row>
    <row r="43" spans="1:60" x14ac:dyDescent="0.25">
      <c r="A43" t="s">
        <v>51</v>
      </c>
      <c r="B43">
        <v>-5841.8104790174903</v>
      </c>
      <c r="C43">
        <v>2952.6996098616901</v>
      </c>
      <c r="D43" t="str">
        <f t="shared" si="1"/>
        <v>[-5841.81, 2952.7]</v>
      </c>
      <c r="G43" t="str" cm="1">
        <f t="array" ref="G43">"[" &amp; _xlfn.TEXTJOIN(", ", TRUE, ROUND(K43:BH43, 0)) &amp; "]"</f>
        <v>[744, 614, 620, 1027, 1255, 963, 1198, 2191, 935, 2445, 364, 1404, 650, 219, 899, 1427, 632, 670, 314, 557, 823, 1917, 5275, 231, 819, 601, 3610, 0, 849, 771, 335, 727, 834, 479, 1028, 2666, 2007, 1097, 909, 631, 607, 2567, 610, 2663, 1894, 1558, 407, 849, 811, 698]</v>
      </c>
      <c r="H43" s="12">
        <v>0</v>
      </c>
      <c r="J43" t="s">
        <v>51</v>
      </c>
      <c r="K43" s="1">
        <f>SQRT((SUMIFS(coordinate[longitude], coordinate[City, State], K$15) - SUMIFS(coordinate[longitude], coordinate[City, State], $J43))^2 + (SUMIFS(coordinate[latitude], coordinate[City, State], K$15) - SUMIFS(coordinate[latitude], coordinate[City, State], $J43))^2)</f>
        <v>743.85719695132821</v>
      </c>
      <c r="L43" s="1">
        <f>SQRT((SUMIFS(coordinate[longitude], coordinate[City, State], L$15) - SUMIFS(coordinate[longitude], coordinate[City, State], $J43))^2 + (SUMIFS(coordinate[latitude], coordinate[City, State], L$15) - SUMIFS(coordinate[latitude], coordinate[City, State], $J43))^2)</f>
        <v>613.6400619199253</v>
      </c>
      <c r="M43" s="1">
        <f>SQRT((SUMIFS(coordinate[longitude], coordinate[City, State], M$15) - SUMIFS(coordinate[longitude], coordinate[City, State], $J43))^2 + (SUMIFS(coordinate[latitude], coordinate[City, State], M$15) - SUMIFS(coordinate[latitude], coordinate[City, State], $J43))^2)</f>
        <v>620.12448062108695</v>
      </c>
      <c r="N43" s="1">
        <f>SQRT((SUMIFS(coordinate[longitude], coordinate[City, State], N$15) - SUMIFS(coordinate[longitude], coordinate[City, State], $J43))^2 + (SUMIFS(coordinate[latitude], coordinate[City, State], N$15) - SUMIFS(coordinate[latitude], coordinate[City, State], $J43))^2)</f>
        <v>1027.2254123206092</v>
      </c>
      <c r="O43" s="1">
        <f>SQRT((SUMIFS(coordinate[longitude], coordinate[City, State], O$15) - SUMIFS(coordinate[longitude], coordinate[City, State], $J43))^2 + (SUMIFS(coordinate[latitude], coordinate[City, State], O$15) - SUMIFS(coordinate[latitude], coordinate[City, State], $J43))^2)</f>
        <v>1254.7077566265755</v>
      </c>
      <c r="P43" s="1">
        <f>SQRT((SUMIFS(coordinate[longitude], coordinate[City, State], P$15) - SUMIFS(coordinate[longitude], coordinate[City, State], $J43))^2 + (SUMIFS(coordinate[latitude], coordinate[City, State], P$15) - SUMIFS(coordinate[latitude], coordinate[City, State], $J43))^2)</f>
        <v>962.7888159413734</v>
      </c>
      <c r="Q43" s="1">
        <f>SQRT((SUMIFS(coordinate[longitude], coordinate[City, State], Q$15) - SUMIFS(coordinate[longitude], coordinate[City, State], $J43))^2 + (SUMIFS(coordinate[latitude], coordinate[City, State], Q$15) - SUMIFS(coordinate[latitude], coordinate[City, State], $J43))^2)</f>
        <v>1197.6736232774224</v>
      </c>
      <c r="R43" s="1">
        <f>SQRT((SUMIFS(coordinate[longitude], coordinate[City, State], R$15) - SUMIFS(coordinate[longitude], coordinate[City, State], $J43))^2 + (SUMIFS(coordinate[latitude], coordinate[City, State], R$15) - SUMIFS(coordinate[latitude], coordinate[City, State], $J43))^2)</f>
        <v>2190.5518474583773</v>
      </c>
      <c r="S43" s="1">
        <f>SQRT((SUMIFS(coordinate[longitude], coordinate[City, State], S$15) - SUMIFS(coordinate[longitude], coordinate[City, State], $J43))^2 + (SUMIFS(coordinate[latitude], coordinate[City, State], S$15) - SUMIFS(coordinate[latitude], coordinate[City, State], $J43))^2)</f>
        <v>934.75243109888447</v>
      </c>
      <c r="T43" s="1">
        <f>SQRT((SUMIFS(coordinate[longitude], coordinate[City, State], T$15) - SUMIFS(coordinate[longitude], coordinate[City, State], $J43))^2 + (SUMIFS(coordinate[latitude], coordinate[City, State], T$15) - SUMIFS(coordinate[latitude], coordinate[City, State], $J43))^2)</f>
        <v>2445.1553400323405</v>
      </c>
      <c r="U43" s="1">
        <f>SQRT((SUMIFS(coordinate[longitude], coordinate[City, State], U$15) - SUMIFS(coordinate[longitude], coordinate[City, State], $J43))^2 + (SUMIFS(coordinate[latitude], coordinate[City, State], U$15) - SUMIFS(coordinate[latitude], coordinate[City, State], $J43))^2)</f>
        <v>363.70462311960119</v>
      </c>
      <c r="V43" s="1">
        <f>SQRT((SUMIFS(coordinate[longitude], coordinate[City, State], V$15) - SUMIFS(coordinate[longitude], coordinate[City, State], $J43))^2 + (SUMIFS(coordinate[latitude], coordinate[City, State], V$15) - SUMIFS(coordinate[latitude], coordinate[City, State], $J43))^2)</f>
        <v>1403.8506082909792</v>
      </c>
      <c r="W43" s="1">
        <f>SQRT((SUMIFS(coordinate[longitude], coordinate[City, State], W$15) - SUMIFS(coordinate[longitude], coordinate[City, State], $J43))^2 + (SUMIFS(coordinate[latitude], coordinate[City, State], W$15) - SUMIFS(coordinate[latitude], coordinate[City, State], $J43))^2)</f>
        <v>650.40296588295712</v>
      </c>
      <c r="X43" s="1">
        <f>SQRT((SUMIFS(coordinate[longitude], coordinate[City, State], X$15) - SUMIFS(coordinate[longitude], coordinate[City, State], $J43))^2 + (SUMIFS(coordinate[latitude], coordinate[City, State], X$15) - SUMIFS(coordinate[latitude], coordinate[City, State], $J43))^2)</f>
        <v>219.26455430199141</v>
      </c>
      <c r="Y43" s="1">
        <f>SQRT((SUMIFS(coordinate[longitude], coordinate[City, State], Y$15) - SUMIFS(coordinate[longitude], coordinate[City, State], $J43))^2 + (SUMIFS(coordinate[latitude], coordinate[City, State], Y$15) - SUMIFS(coordinate[latitude], coordinate[City, State], $J43))^2)</f>
        <v>898.70507950497199</v>
      </c>
      <c r="Z43" s="1">
        <f>SQRT((SUMIFS(coordinate[longitude], coordinate[City, State], Z$15) - SUMIFS(coordinate[longitude], coordinate[City, State], $J43))^2 + (SUMIFS(coordinate[latitude], coordinate[City, State], Z$15) - SUMIFS(coordinate[latitude], coordinate[City, State], $J43))^2)</f>
        <v>1427.216232583341</v>
      </c>
      <c r="AA43" s="1">
        <f>SQRT((SUMIFS(coordinate[longitude], coordinate[City, State], AA$15) - SUMIFS(coordinate[longitude], coordinate[City, State], $J43))^2 + (SUMIFS(coordinate[latitude], coordinate[City, State], AA$15) - SUMIFS(coordinate[latitude], coordinate[City, State], $J43))^2)</f>
        <v>631.93617982931198</v>
      </c>
      <c r="AB43" s="1">
        <f>SQRT((SUMIFS(coordinate[longitude], coordinate[City, State], AB$15) - SUMIFS(coordinate[longitude], coordinate[City, State], $J43))^2 + (SUMIFS(coordinate[latitude], coordinate[City, State], AB$15) - SUMIFS(coordinate[latitude], coordinate[City, State], $J43))^2)</f>
        <v>670.31906854982515</v>
      </c>
      <c r="AC43" s="1">
        <f>SQRT((SUMIFS(coordinate[longitude], coordinate[City, State], AC$15) - SUMIFS(coordinate[longitude], coordinate[City, State], $J43))^2 + (SUMIFS(coordinate[latitude], coordinate[City, State], AC$15) - SUMIFS(coordinate[latitude], coordinate[City, State], $J43))^2)</f>
        <v>314.19510451290387</v>
      </c>
      <c r="AD43" s="1">
        <f>SQRT((SUMIFS(coordinate[longitude], coordinate[City, State], AD$15) - SUMIFS(coordinate[longitude], coordinate[City, State], $J43))^2 + (SUMIFS(coordinate[latitude], coordinate[City, State], AD$15) - SUMIFS(coordinate[latitude], coordinate[City, State], $J43))^2)</f>
        <v>556.70462652143067</v>
      </c>
      <c r="AE43" s="1">
        <f>SQRT((SUMIFS(coordinate[longitude], coordinate[City, State], AE$15) - SUMIFS(coordinate[longitude], coordinate[City, State], $J43))^2 + (SUMIFS(coordinate[latitude], coordinate[City, State], AE$15) - SUMIFS(coordinate[latitude], coordinate[City, State], $J43))^2)</f>
        <v>822.85917286617155</v>
      </c>
      <c r="AF43" s="1">
        <f>SQRT((SUMIFS(coordinate[longitude], coordinate[City, State], AF$15) - SUMIFS(coordinate[longitude], coordinate[City, State], $J43))^2 + (SUMIFS(coordinate[latitude], coordinate[City, State], AF$15) - SUMIFS(coordinate[latitude], coordinate[City, State], $J43))^2)</f>
        <v>1917.4339562433734</v>
      </c>
      <c r="AG43" s="1">
        <f>SQRT((SUMIFS(coordinate[longitude], coordinate[City, State], AG$15) - SUMIFS(coordinate[longitude], coordinate[City, State], $J43))^2 + (SUMIFS(coordinate[latitude], coordinate[City, State], AG$15) - SUMIFS(coordinate[latitude], coordinate[City, State], $J43))^2)</f>
        <v>5275.2600638658187</v>
      </c>
      <c r="AH43" s="1">
        <f>SQRT((SUMIFS(coordinate[longitude], coordinate[City, State], AH$15) - SUMIFS(coordinate[longitude], coordinate[City, State], $J43))^2 + (SUMIFS(coordinate[latitude], coordinate[City, State], AH$15) - SUMIFS(coordinate[latitude], coordinate[City, State], $J43))^2)</f>
        <v>231.46326514788117</v>
      </c>
      <c r="AI43" s="1">
        <f>SQRT((SUMIFS(coordinate[longitude], coordinate[City, State], AI$15) - SUMIFS(coordinate[longitude], coordinate[City, State], $J43))^2 + (SUMIFS(coordinate[latitude], coordinate[City, State], AI$15) - SUMIFS(coordinate[latitude], coordinate[City, State], $J43))^2)</f>
        <v>818.9511897774488</v>
      </c>
      <c r="AJ43" s="1">
        <f>SQRT((SUMIFS(coordinate[longitude], coordinate[City, State], AJ$15) - SUMIFS(coordinate[longitude], coordinate[City, State], $J43))^2 + (SUMIFS(coordinate[latitude], coordinate[City, State], AJ$15) - SUMIFS(coordinate[latitude], coordinate[City, State], $J43))^2)</f>
        <v>601.24830110178607</v>
      </c>
      <c r="AK43" s="1">
        <f>SQRT((SUMIFS(coordinate[longitude], coordinate[City, State], AK$15) - SUMIFS(coordinate[longitude], coordinate[City, State], $J43))^2 + (SUMIFS(coordinate[latitude], coordinate[City, State], AK$15) - SUMIFS(coordinate[latitude], coordinate[City, State], $J43))^2)</f>
        <v>3610.0063590088675</v>
      </c>
      <c r="AL43" s="1">
        <f>SQRT((SUMIFS(coordinate[longitude], coordinate[City, State], AL$15) - SUMIFS(coordinate[longitude], coordinate[City, State], $J43))^2 + (SUMIFS(coordinate[latitude], coordinate[City, State], AL$15) - SUMIFS(coordinate[latitude], coordinate[City, State], $J43))^2)</f>
        <v>0</v>
      </c>
      <c r="AM43" s="1">
        <f>SQRT((SUMIFS(coordinate[longitude], coordinate[City, State], AM$15) - SUMIFS(coordinate[longitude], coordinate[City, State], $J43))^2 + (SUMIFS(coordinate[latitude], coordinate[City, State], AM$15) - SUMIFS(coordinate[latitude], coordinate[City, State], $J43))^2)</f>
        <v>848.51161959752142</v>
      </c>
      <c r="AN43" s="1">
        <f>SQRT((SUMIFS(coordinate[longitude], coordinate[City, State], AN$15) - SUMIFS(coordinate[longitude], coordinate[City, State], $J43))^2 + (SUMIFS(coordinate[latitude], coordinate[City, State], AN$15) - SUMIFS(coordinate[latitude], coordinate[City, State], $J43))^2)</f>
        <v>771.14318682349517</v>
      </c>
      <c r="AO43" s="1">
        <f>SQRT((SUMIFS(coordinate[longitude], coordinate[City, State], AO$15) - SUMIFS(coordinate[longitude], coordinate[City, State], $J43))^2 + (SUMIFS(coordinate[latitude], coordinate[City, State], AO$15) - SUMIFS(coordinate[latitude], coordinate[City, State], $J43))^2)</f>
        <v>335.09758860232813</v>
      </c>
      <c r="AP43" s="1">
        <f>SQRT((SUMIFS(coordinate[longitude], coordinate[City, State], AP$15) - SUMIFS(coordinate[longitude], coordinate[City, State], $J43))^2 + (SUMIFS(coordinate[latitude], coordinate[City, State], AP$15) - SUMIFS(coordinate[latitude], coordinate[City, State], $J43))^2)</f>
        <v>726.5857430926734</v>
      </c>
      <c r="AQ43" s="1">
        <f>SQRT((SUMIFS(coordinate[longitude], coordinate[City, State], AQ$15) - SUMIFS(coordinate[longitude], coordinate[City, State], $J43))^2 + (SUMIFS(coordinate[latitude], coordinate[City, State], AQ$15) - SUMIFS(coordinate[latitude], coordinate[City, State], $J43))^2)</f>
        <v>834.15562287437467</v>
      </c>
      <c r="AR43" s="1">
        <f>SQRT((SUMIFS(coordinate[longitude], coordinate[City, State], AR$15) - SUMIFS(coordinate[longitude], coordinate[City, State], $J43))^2 + (SUMIFS(coordinate[latitude], coordinate[City, State], AR$15) - SUMIFS(coordinate[latitude], coordinate[City, State], $J43))^2)</f>
        <v>479.4597128278802</v>
      </c>
      <c r="AS43" s="1">
        <f>SQRT((SUMIFS(coordinate[longitude], coordinate[City, State], AS$15) - SUMIFS(coordinate[longitude], coordinate[City, State], $J43))^2 + (SUMIFS(coordinate[latitude], coordinate[City, State], AS$15) - SUMIFS(coordinate[latitude], coordinate[City, State], $J43))^2)</f>
        <v>1027.8210757219281</v>
      </c>
      <c r="AT43" s="1">
        <f>SQRT((SUMIFS(coordinate[longitude], coordinate[City, State], AT$15) - SUMIFS(coordinate[longitude], coordinate[City, State], $J43))^2 + (SUMIFS(coordinate[latitude], coordinate[City, State], AT$15) - SUMIFS(coordinate[latitude], coordinate[City, State], $J43))^2)</f>
        <v>2666.2435280238064</v>
      </c>
      <c r="AU43" s="1">
        <f>SQRT((SUMIFS(coordinate[longitude], coordinate[City, State], AU$15) - SUMIFS(coordinate[longitude], coordinate[City, State], $J43))^2 + (SUMIFS(coordinate[latitude], coordinate[City, State], AU$15) - SUMIFS(coordinate[latitude], coordinate[City, State], $J43))^2)</f>
        <v>2007.2923186708047</v>
      </c>
      <c r="AV43" s="1">
        <f>SQRT((SUMIFS(coordinate[longitude], coordinate[City, State], AV$15) - SUMIFS(coordinate[longitude], coordinate[City, State], $J43))^2 + (SUMIFS(coordinate[latitude], coordinate[City, State], AV$15) - SUMIFS(coordinate[latitude], coordinate[City, State], $J43))^2)</f>
        <v>1096.8279293066018</v>
      </c>
      <c r="AW43" s="1">
        <f>SQRT((SUMIFS(coordinate[longitude], coordinate[City, State], AW$15) - SUMIFS(coordinate[longitude], coordinate[City, State], $J43))^2 + (SUMIFS(coordinate[latitude], coordinate[City, State], AW$15) - SUMIFS(coordinate[latitude], coordinate[City, State], $J43))^2)</f>
        <v>909.02771390699206</v>
      </c>
      <c r="AX43" s="1">
        <f>SQRT((SUMIFS(coordinate[longitude], coordinate[City, State], AX$15) - SUMIFS(coordinate[longitude], coordinate[City, State], $J43))^2 + (SUMIFS(coordinate[latitude], coordinate[City, State], AX$15) - SUMIFS(coordinate[latitude], coordinate[City, State], $J43))^2)</f>
        <v>630.96541489478204</v>
      </c>
      <c r="AY43" s="1">
        <f>SQRT((SUMIFS(coordinate[longitude], coordinate[City, State], AY$15) - SUMIFS(coordinate[longitude], coordinate[City, State], $J43))^2 + (SUMIFS(coordinate[latitude], coordinate[City, State], AY$15) - SUMIFS(coordinate[latitude], coordinate[City, State], $J43))^2)</f>
        <v>607.07436972160576</v>
      </c>
      <c r="AZ43" s="1">
        <f>SQRT((SUMIFS(coordinate[longitude], coordinate[City, State], AZ$15) - SUMIFS(coordinate[longitude], coordinate[City, State], $J43))^2 + (SUMIFS(coordinate[latitude], coordinate[City, State], AZ$15) - SUMIFS(coordinate[latitude], coordinate[City, State], $J43))^2)</f>
        <v>2567.4461435185312</v>
      </c>
      <c r="BA43" s="1">
        <f>SQRT((SUMIFS(coordinate[longitude], coordinate[City, State], BA$15) - SUMIFS(coordinate[longitude], coordinate[City, State], $J43))^2 + (SUMIFS(coordinate[latitude], coordinate[City, State], BA$15) - SUMIFS(coordinate[latitude], coordinate[City, State], $J43))^2)</f>
        <v>610.11593502046492</v>
      </c>
      <c r="BB43" s="1">
        <f>SQRT((SUMIFS(coordinate[longitude], coordinate[City, State], BB$15) - SUMIFS(coordinate[longitude], coordinate[City, State], $J43))^2 + (SUMIFS(coordinate[latitude], coordinate[City, State], BB$15) - SUMIFS(coordinate[latitude], coordinate[City, State], $J43))^2)</f>
        <v>2663.3032711241826</v>
      </c>
      <c r="BC43" s="1">
        <f>SQRT((SUMIFS(coordinate[longitude], coordinate[City, State], BC$15) - SUMIFS(coordinate[longitude], coordinate[City, State], $J43))^2 + (SUMIFS(coordinate[latitude], coordinate[City, State], BC$15) - SUMIFS(coordinate[latitude], coordinate[City, State], $J43))^2)</f>
        <v>1894.4251004630194</v>
      </c>
      <c r="BD43" s="1">
        <f>SQRT((SUMIFS(coordinate[longitude], coordinate[City, State], BD$15) - SUMIFS(coordinate[longitude], coordinate[City, State], $J43))^2 + (SUMIFS(coordinate[latitude], coordinate[City, State], BD$15) - SUMIFS(coordinate[latitude], coordinate[City, State], $J43))^2)</f>
        <v>1558.3447426928551</v>
      </c>
      <c r="BE43" s="1">
        <f>SQRT((SUMIFS(coordinate[longitude], coordinate[City, State], BE$15) - SUMIFS(coordinate[longitude], coordinate[City, State], $J43))^2 + (SUMIFS(coordinate[latitude], coordinate[City, State], BE$15) - SUMIFS(coordinate[latitude], coordinate[City, State], $J43))^2)</f>
        <v>407.32145569599675</v>
      </c>
      <c r="BF43" s="1">
        <f>SQRT((SUMIFS(coordinate[longitude], coordinate[City, State], BF$15) - SUMIFS(coordinate[longitude], coordinate[City, State], $J43))^2 + (SUMIFS(coordinate[latitude], coordinate[City, State], BF$15) - SUMIFS(coordinate[latitude], coordinate[City, State], $J43))^2)</f>
        <v>848.82328263417764</v>
      </c>
      <c r="BG43" s="1">
        <f>SQRT((SUMIFS(coordinate[longitude], coordinate[City, State], BG$15) - SUMIFS(coordinate[longitude], coordinate[City, State], $J43))^2 + (SUMIFS(coordinate[latitude], coordinate[City, State], BG$15) - SUMIFS(coordinate[latitude], coordinate[City, State], $J43))^2)</f>
        <v>811.14625730553121</v>
      </c>
      <c r="BH43" s="1">
        <f>SQRT((SUMIFS(coordinate[longitude], coordinate[City, State], BH$15) - SUMIFS(coordinate[longitude], coordinate[City, State], $J43))^2 + (SUMIFS(coordinate[latitude], coordinate[City, State], BH$15) - SUMIFS(coordinate[latitude], coordinate[City, State], $J43))^2)</f>
        <v>698.39291738364989</v>
      </c>
    </row>
    <row r="44" spans="1:60" x14ac:dyDescent="0.25">
      <c r="A44" t="s">
        <v>56</v>
      </c>
      <c r="B44">
        <v>-6679.8472735615996</v>
      </c>
      <c r="C44">
        <v>2819.7849771749802</v>
      </c>
      <c r="D44" t="str">
        <f t="shared" si="1"/>
        <v>[-6679.85, 2819.78]</v>
      </c>
      <c r="G44" t="str" cm="1">
        <f t="array" ref="G44">"[" &amp; _xlfn.TEXTJOIN(", ", TRUE, ROUND(K44:BH44, 0)) &amp; "]"</f>
        <v>[1587, 1400, 979, 1875, 732, 811, 621, 1365, 1775, 1599, 1053, 562, 1179, 947, 1744, 579, 218, 1466, 836, 1369, 1659, 1134, 4435, 731, 737, 346, 2874, 849, 0, 516, 528, 926, 1682, 755, 373, 1862, 1179, 353, 1746, 1294, 1347, 1720, 378, 1843, 1051, 734, 491, 1117, 140, 1515]</v>
      </c>
      <c r="H44" s="12">
        <v>0</v>
      </c>
      <c r="J44" t="s">
        <v>56</v>
      </c>
      <c r="K44" s="1">
        <f>SQRT((SUMIFS(coordinate[longitude], coordinate[City, State], K$15) - SUMIFS(coordinate[longitude], coordinate[City, State], $J44))^2 + (SUMIFS(coordinate[latitude], coordinate[City, State], K$15) - SUMIFS(coordinate[latitude], coordinate[City, State], $J44))^2)</f>
        <v>1587.0326222658966</v>
      </c>
      <c r="L44" s="1">
        <f>SQRT((SUMIFS(coordinate[longitude], coordinate[City, State], L$15) - SUMIFS(coordinate[longitude], coordinate[City, State], $J44))^2 + (SUMIFS(coordinate[latitude], coordinate[City, State], L$15) - SUMIFS(coordinate[latitude], coordinate[City, State], $J44))^2)</f>
        <v>1399.7154002274137</v>
      </c>
      <c r="M44" s="1">
        <f>SQRT((SUMIFS(coordinate[longitude], coordinate[City, State], M$15) - SUMIFS(coordinate[longitude], coordinate[City, State], $J44))^2 + (SUMIFS(coordinate[latitude], coordinate[City, State], M$15) - SUMIFS(coordinate[latitude], coordinate[City, State], $J44))^2)</f>
        <v>978.69891666891772</v>
      </c>
      <c r="N44" s="1">
        <f>SQRT((SUMIFS(coordinate[longitude], coordinate[City, State], N$15) - SUMIFS(coordinate[longitude], coordinate[City, State], $J44))^2 + (SUMIFS(coordinate[latitude], coordinate[City, State], N$15) - SUMIFS(coordinate[latitude], coordinate[City, State], $J44))^2)</f>
        <v>1875.153085496388</v>
      </c>
      <c r="O44" s="1">
        <f>SQRT((SUMIFS(coordinate[longitude], coordinate[City, State], O$15) - SUMIFS(coordinate[longitude], coordinate[City, State], $J44))^2 + (SUMIFS(coordinate[latitude], coordinate[City, State], O$15) - SUMIFS(coordinate[latitude], coordinate[City, State], $J44))^2)</f>
        <v>732.2640159429717</v>
      </c>
      <c r="P44" s="1">
        <f>SQRT((SUMIFS(coordinate[longitude], coordinate[City, State], P$15) - SUMIFS(coordinate[longitude], coordinate[City, State], $J44))^2 + (SUMIFS(coordinate[latitude], coordinate[City, State], P$15) - SUMIFS(coordinate[latitude], coordinate[City, State], $J44))^2)</f>
        <v>811.09251782879119</v>
      </c>
      <c r="Q44" s="1">
        <f>SQRT((SUMIFS(coordinate[longitude], coordinate[City, State], Q$15) - SUMIFS(coordinate[longitude], coordinate[City, State], $J44))^2 + (SUMIFS(coordinate[latitude], coordinate[City, State], Q$15) - SUMIFS(coordinate[latitude], coordinate[City, State], $J44))^2)</f>
        <v>621.46021535108673</v>
      </c>
      <c r="R44" s="1">
        <f>SQRT((SUMIFS(coordinate[longitude], coordinate[City, State], R$15) - SUMIFS(coordinate[longitude], coordinate[City, State], $J44))^2 + (SUMIFS(coordinate[latitude], coordinate[City, State], R$15) - SUMIFS(coordinate[latitude], coordinate[City, State], $J44))^2)</f>
        <v>1365.4840331639559</v>
      </c>
      <c r="S44" s="1">
        <f>SQRT((SUMIFS(coordinate[longitude], coordinate[City, State], S$15) - SUMIFS(coordinate[longitude], coordinate[City, State], $J44))^2 + (SUMIFS(coordinate[latitude], coordinate[City, State], S$15) - SUMIFS(coordinate[latitude], coordinate[City, State], $J44))^2)</f>
        <v>1774.8893434730203</v>
      </c>
      <c r="T44" s="1">
        <f>SQRT((SUMIFS(coordinate[longitude], coordinate[City, State], T$15) - SUMIFS(coordinate[longitude], coordinate[City, State], $J44))^2 + (SUMIFS(coordinate[latitude], coordinate[City, State], T$15) - SUMIFS(coordinate[latitude], coordinate[City, State], $J44))^2)</f>
        <v>1598.6914978005468</v>
      </c>
      <c r="U44" s="1">
        <f>SQRT((SUMIFS(coordinate[longitude], coordinate[City, State], U$15) - SUMIFS(coordinate[longitude], coordinate[City, State], $J44))^2 + (SUMIFS(coordinate[latitude], coordinate[City, State], U$15) - SUMIFS(coordinate[latitude], coordinate[City, State], $J44))^2)</f>
        <v>1053.1519581784057</v>
      </c>
      <c r="V44" s="1">
        <f>SQRT((SUMIFS(coordinate[longitude], coordinate[City, State], V$15) - SUMIFS(coordinate[longitude], coordinate[City, State], $J44))^2 + (SUMIFS(coordinate[latitude], coordinate[City, State], V$15) - SUMIFS(coordinate[latitude], coordinate[City, State], $J44))^2)</f>
        <v>561.99835558110976</v>
      </c>
      <c r="W44" s="1">
        <f>SQRT((SUMIFS(coordinate[longitude], coordinate[City, State], W$15) - SUMIFS(coordinate[longitude], coordinate[City, State], $J44))^2 + (SUMIFS(coordinate[latitude], coordinate[City, State], W$15) - SUMIFS(coordinate[latitude], coordinate[City, State], $J44))^2)</f>
        <v>1178.6730058853841</v>
      </c>
      <c r="X44" s="1">
        <f>SQRT((SUMIFS(coordinate[longitude], coordinate[City, State], X$15) - SUMIFS(coordinate[longitude], coordinate[City, State], $J44))^2 + (SUMIFS(coordinate[latitude], coordinate[City, State], X$15) - SUMIFS(coordinate[latitude], coordinate[City, State], $J44))^2)</f>
        <v>946.67574822214851</v>
      </c>
      <c r="Y44" s="1">
        <f>SQRT((SUMIFS(coordinate[longitude], coordinate[City, State], Y$15) - SUMIFS(coordinate[longitude], coordinate[City, State], $J44))^2 + (SUMIFS(coordinate[latitude], coordinate[City, State], Y$15) - SUMIFS(coordinate[latitude], coordinate[City, State], $J44))^2)</f>
        <v>1744.0819200304941</v>
      </c>
      <c r="Z44" s="1">
        <f>SQRT((SUMIFS(coordinate[longitude], coordinate[City, State], Z$15) - SUMIFS(coordinate[longitude], coordinate[City, State], $J44))^2 + (SUMIFS(coordinate[latitude], coordinate[City, State], Z$15) - SUMIFS(coordinate[latitude], coordinate[City, State], $J44))^2)</f>
        <v>578.8506594094622</v>
      </c>
      <c r="AA44" s="1">
        <f>SQRT((SUMIFS(coordinate[longitude], coordinate[City, State], AA$15) - SUMIFS(coordinate[longitude], coordinate[City, State], $J44))^2 + (SUMIFS(coordinate[latitude], coordinate[City, State], AA$15) - SUMIFS(coordinate[latitude], coordinate[City, State], $J44))^2)</f>
        <v>217.84224948491723</v>
      </c>
      <c r="AB44" s="1">
        <f>SQRT((SUMIFS(coordinate[longitude], coordinate[City, State], AB$15) - SUMIFS(coordinate[longitude], coordinate[City, State], $J44))^2 + (SUMIFS(coordinate[latitude], coordinate[City, State], AB$15) - SUMIFS(coordinate[latitude], coordinate[City, State], $J44))^2)</f>
        <v>1465.7055314061977</v>
      </c>
      <c r="AC44" s="1">
        <f>SQRT((SUMIFS(coordinate[longitude], coordinate[City, State], AC$15) - SUMIFS(coordinate[longitude], coordinate[City, State], $J44))^2 + (SUMIFS(coordinate[latitude], coordinate[City, State], AC$15) - SUMIFS(coordinate[latitude], coordinate[City, State], $J44))^2)</f>
        <v>835.89919408821243</v>
      </c>
      <c r="AD44" s="1">
        <f>SQRT((SUMIFS(coordinate[longitude], coordinate[City, State], AD$15) - SUMIFS(coordinate[longitude], coordinate[City, State], $J44))^2 + (SUMIFS(coordinate[latitude], coordinate[City, State], AD$15) - SUMIFS(coordinate[latitude], coordinate[City, State], $J44))^2)</f>
        <v>1368.5845102901947</v>
      </c>
      <c r="AE44" s="1">
        <f>SQRT((SUMIFS(coordinate[longitude], coordinate[City, State], AE$15) - SUMIFS(coordinate[longitude], coordinate[City, State], $J44))^2 + (SUMIFS(coordinate[latitude], coordinate[City, State], AE$15) - SUMIFS(coordinate[latitude], coordinate[City, State], $J44))^2)</f>
        <v>1659.4999009243686</v>
      </c>
      <c r="AF44" s="1">
        <f>SQRT((SUMIFS(coordinate[longitude], coordinate[City, State], AF$15) - SUMIFS(coordinate[longitude], coordinate[City, State], $J44))^2 + (SUMIFS(coordinate[latitude], coordinate[City, State], AF$15) - SUMIFS(coordinate[latitude], coordinate[City, State], $J44))^2)</f>
        <v>1133.5718890715491</v>
      </c>
      <c r="AG44" s="1">
        <f>SQRT((SUMIFS(coordinate[longitude], coordinate[City, State], AG$15) - SUMIFS(coordinate[longitude], coordinate[City, State], $J44))^2 + (SUMIFS(coordinate[latitude], coordinate[City, State], AG$15) - SUMIFS(coordinate[latitude], coordinate[City, State], $J44))^2)</f>
        <v>4434.9033581966769</v>
      </c>
      <c r="AH44" s="1">
        <f>SQRT((SUMIFS(coordinate[longitude], coordinate[City, State], AH$15) - SUMIFS(coordinate[longitude], coordinate[City, State], $J44))^2 + (SUMIFS(coordinate[latitude], coordinate[City, State], AH$15) - SUMIFS(coordinate[latitude], coordinate[City, State], $J44))^2)</f>
        <v>730.81474590208427</v>
      </c>
      <c r="AI44" s="1">
        <f>SQRT((SUMIFS(coordinate[longitude], coordinate[City, State], AI$15) - SUMIFS(coordinate[longitude], coordinate[City, State], $J44))^2 + (SUMIFS(coordinate[latitude], coordinate[City, State], AI$15) - SUMIFS(coordinate[latitude], coordinate[City, State], $J44))^2)</f>
        <v>737.47233136995419</v>
      </c>
      <c r="AJ44" s="1">
        <f>SQRT((SUMIFS(coordinate[longitude], coordinate[City, State], AJ$15) - SUMIFS(coordinate[longitude], coordinate[City, State], $J44))^2 + (SUMIFS(coordinate[latitude], coordinate[City, State], AJ$15) - SUMIFS(coordinate[latitude], coordinate[City, State], $J44))^2)</f>
        <v>346.36531904829758</v>
      </c>
      <c r="AK44" s="1">
        <f>SQRT((SUMIFS(coordinate[longitude], coordinate[City, State], AK$15) - SUMIFS(coordinate[longitude], coordinate[City, State], $J44))^2 + (SUMIFS(coordinate[latitude], coordinate[City, State], AK$15) - SUMIFS(coordinate[latitude], coordinate[City, State], $J44))^2)</f>
        <v>2874.4226600200432</v>
      </c>
      <c r="AL44" s="1">
        <f>SQRT((SUMIFS(coordinate[longitude], coordinate[City, State], AL$15) - SUMIFS(coordinate[longitude], coordinate[City, State], $J44))^2 + (SUMIFS(coordinate[latitude], coordinate[City, State], AL$15) - SUMIFS(coordinate[latitude], coordinate[City, State], $J44))^2)</f>
        <v>848.51161959752142</v>
      </c>
      <c r="AM44" s="1">
        <f>SQRT((SUMIFS(coordinate[longitude], coordinate[City, State], AM$15) - SUMIFS(coordinate[longitude], coordinate[City, State], $J44))^2 + (SUMIFS(coordinate[latitude], coordinate[City, State], AM$15) - SUMIFS(coordinate[latitude], coordinate[City, State], $J44))^2)</f>
        <v>0</v>
      </c>
      <c r="AN44" s="1">
        <f>SQRT((SUMIFS(coordinate[longitude], coordinate[City, State], AN$15) - SUMIFS(coordinate[longitude], coordinate[City, State], $J44))^2 + (SUMIFS(coordinate[latitude], coordinate[City, State], AN$15) - SUMIFS(coordinate[latitude], coordinate[City, State], $J44))^2)</f>
        <v>515.97410247949574</v>
      </c>
      <c r="AO44" s="1">
        <f>SQRT((SUMIFS(coordinate[longitude], coordinate[City, State], AO$15) - SUMIFS(coordinate[longitude], coordinate[City, State], $J44))^2 + (SUMIFS(coordinate[latitude], coordinate[City, State], AO$15) - SUMIFS(coordinate[latitude], coordinate[City, State], $J44))^2)</f>
        <v>527.51633519269626</v>
      </c>
      <c r="AP44" s="1">
        <f>SQRT((SUMIFS(coordinate[longitude], coordinate[City, State], AP$15) - SUMIFS(coordinate[longitude], coordinate[City, State], $J44))^2 + (SUMIFS(coordinate[latitude], coordinate[City, State], AP$15) - SUMIFS(coordinate[latitude], coordinate[City, State], $J44))^2)</f>
        <v>925.61326724242599</v>
      </c>
      <c r="AQ44" s="1">
        <f>SQRT((SUMIFS(coordinate[longitude], coordinate[City, State], AQ$15) - SUMIFS(coordinate[longitude], coordinate[City, State], $J44))^2 + (SUMIFS(coordinate[latitude], coordinate[City, State], AQ$15) - SUMIFS(coordinate[latitude], coordinate[City, State], $J44))^2)</f>
        <v>1682.4782804379938</v>
      </c>
      <c r="AR44" s="1">
        <f>SQRT((SUMIFS(coordinate[longitude], coordinate[City, State], AR$15) - SUMIFS(coordinate[longitude], coordinate[City, State], $J44))^2 + (SUMIFS(coordinate[latitude], coordinate[City, State], AR$15) - SUMIFS(coordinate[latitude], coordinate[City, State], $J44))^2)</f>
        <v>755.05315163475973</v>
      </c>
      <c r="AS44" s="1">
        <f>SQRT((SUMIFS(coordinate[longitude], coordinate[City, State], AS$15) - SUMIFS(coordinate[longitude], coordinate[City, State], $J44))^2 + (SUMIFS(coordinate[latitude], coordinate[City, State], AS$15) - SUMIFS(coordinate[latitude], coordinate[City, State], $J44))^2)</f>
        <v>372.87263868003356</v>
      </c>
      <c r="AT44" s="1">
        <f>SQRT((SUMIFS(coordinate[longitude], coordinate[City, State], AT$15) - SUMIFS(coordinate[longitude], coordinate[City, State], $J44))^2 + (SUMIFS(coordinate[latitude], coordinate[City, State], AT$15) - SUMIFS(coordinate[latitude], coordinate[City, State], $J44))^2)</f>
        <v>1862.0149173584725</v>
      </c>
      <c r="AU44" s="1">
        <f>SQRT((SUMIFS(coordinate[longitude], coordinate[City, State], AU$15) - SUMIFS(coordinate[longitude], coordinate[City, State], $J44))^2 + (SUMIFS(coordinate[latitude], coordinate[City, State], AU$15) - SUMIFS(coordinate[latitude], coordinate[City, State], $J44))^2)</f>
        <v>1179.2995513608316</v>
      </c>
      <c r="AV44" s="1">
        <f>SQRT((SUMIFS(coordinate[longitude], coordinate[City, State], AV$15) - SUMIFS(coordinate[longitude], coordinate[City, State], $J44))^2 + (SUMIFS(coordinate[latitude], coordinate[City, State], AV$15) - SUMIFS(coordinate[latitude], coordinate[City, State], $J44))^2)</f>
        <v>352.74825231050198</v>
      </c>
      <c r="AW44" s="1">
        <f>SQRT((SUMIFS(coordinate[longitude], coordinate[City, State], AW$15) - SUMIFS(coordinate[longitude], coordinate[City, State], $J44))^2 + (SUMIFS(coordinate[latitude], coordinate[City, State], AW$15) - SUMIFS(coordinate[latitude], coordinate[City, State], $J44))^2)</f>
        <v>1746.2927339969608</v>
      </c>
      <c r="AX44" s="1">
        <f>SQRT((SUMIFS(coordinate[longitude], coordinate[City, State], AX$15) - SUMIFS(coordinate[longitude], coordinate[City, State], $J44))^2 + (SUMIFS(coordinate[latitude], coordinate[City, State], AX$15) - SUMIFS(coordinate[latitude], coordinate[City, State], $J44))^2)</f>
        <v>1294.0199683064582</v>
      </c>
      <c r="AY44" s="1">
        <f>SQRT((SUMIFS(coordinate[longitude], coordinate[City, State], AY$15) - SUMIFS(coordinate[longitude], coordinate[City, State], $J44))^2 + (SUMIFS(coordinate[latitude], coordinate[City, State], AY$15) - SUMIFS(coordinate[latitude], coordinate[City, State], $J44))^2)</f>
        <v>1346.7833838329616</v>
      </c>
      <c r="AZ44" s="1">
        <f>SQRT((SUMIFS(coordinate[longitude], coordinate[City, State], AZ$15) - SUMIFS(coordinate[longitude], coordinate[City, State], $J44))^2 + (SUMIFS(coordinate[latitude], coordinate[City, State], AZ$15) - SUMIFS(coordinate[latitude], coordinate[City, State], $J44))^2)</f>
        <v>1720.1953354666734</v>
      </c>
      <c r="BA44" s="1">
        <f>SQRT((SUMIFS(coordinate[longitude], coordinate[City, State], BA$15) - SUMIFS(coordinate[longitude], coordinate[City, State], $J44))^2 + (SUMIFS(coordinate[latitude], coordinate[City, State], BA$15) - SUMIFS(coordinate[latitude], coordinate[City, State], $J44))^2)</f>
        <v>378.2426029011275</v>
      </c>
      <c r="BB44" s="1">
        <f>SQRT((SUMIFS(coordinate[longitude], coordinate[City, State], BB$15) - SUMIFS(coordinate[longitude], coordinate[City, State], $J44))^2 + (SUMIFS(coordinate[latitude], coordinate[City, State], BB$15) - SUMIFS(coordinate[latitude], coordinate[City, State], $J44))^2)</f>
        <v>1843.0653688025202</v>
      </c>
      <c r="BC44" s="1">
        <f>SQRT((SUMIFS(coordinate[longitude], coordinate[City, State], BC$15) - SUMIFS(coordinate[longitude], coordinate[City, State], $J44))^2 + (SUMIFS(coordinate[latitude], coordinate[City, State], BC$15) - SUMIFS(coordinate[latitude], coordinate[City, State], $J44))^2)</f>
        <v>1051.4547868808559</v>
      </c>
      <c r="BD44" s="1">
        <f>SQRT((SUMIFS(coordinate[longitude], coordinate[City, State], BD$15) - SUMIFS(coordinate[longitude], coordinate[City, State], $J44))^2 + (SUMIFS(coordinate[latitude], coordinate[City, State], BD$15) - SUMIFS(coordinate[latitude], coordinate[City, State], $J44))^2)</f>
        <v>733.64015532869632</v>
      </c>
      <c r="BE44" s="1">
        <f>SQRT((SUMIFS(coordinate[longitude], coordinate[City, State], BE$15) - SUMIFS(coordinate[longitude], coordinate[City, State], $J44))^2 + (SUMIFS(coordinate[latitude], coordinate[City, State], BE$15) - SUMIFS(coordinate[latitude], coordinate[City, State], $J44))^2)</f>
        <v>490.55088389693759</v>
      </c>
      <c r="BF44" s="1">
        <f>SQRT((SUMIFS(coordinate[longitude], coordinate[City, State], BF$15) - SUMIFS(coordinate[longitude], coordinate[City, State], $J44))^2 + (SUMIFS(coordinate[latitude], coordinate[City, State], BF$15) - SUMIFS(coordinate[latitude], coordinate[City, State], $J44))^2)</f>
        <v>1116.5171928530935</v>
      </c>
      <c r="BG44" s="1">
        <f>SQRT((SUMIFS(coordinate[longitude], coordinate[City, State], BG$15) - SUMIFS(coordinate[longitude], coordinate[City, State], $J44))^2 + (SUMIFS(coordinate[latitude], coordinate[City, State], BG$15) - SUMIFS(coordinate[latitude], coordinate[City, State], $J44))^2)</f>
        <v>139.96499157383198</v>
      </c>
      <c r="BH44" s="1">
        <f>SQRT((SUMIFS(coordinate[longitude], coordinate[City, State], BH$15) - SUMIFS(coordinate[longitude], coordinate[City, State], $J44))^2 + (SUMIFS(coordinate[latitude], coordinate[City, State], BH$15) - SUMIFS(coordinate[latitude], coordinate[City, State], $J44))^2)</f>
        <v>1515.0672686176902</v>
      </c>
    </row>
    <row r="45" spans="1:60" x14ac:dyDescent="0.25">
      <c r="A45" t="s">
        <v>33</v>
      </c>
      <c r="B45">
        <v>-6379.6802954939903</v>
      </c>
      <c r="C45">
        <v>2400.1076490915102</v>
      </c>
      <c r="D45" t="str">
        <f t="shared" si="1"/>
        <v>[-6379.68, 2400.11]</v>
      </c>
      <c r="G45" t="str" cm="1">
        <f t="array" ref="G45">"[" &amp; _xlfn.TEXTJOIN(", ", TRUE, ROUND(K45:BH45, 0)) &amp; "]"</f>
        <v>[1394, 1132, 553, 1694, 485, 307, 1134, 1762, 1561, 1919, 780, 969, 782, 739, 1551, 940, 482, 1201, 569, 1134, 1442, 1589, 4620, 552, 222, 265, 3333, 771, 516, 0, 611, 449, 1516, 396, 363, 2276, 1367, 865, 1525, 949, 1046, 2031, 708, 2235, 1414, 944, 395, 631, 377, 1272]</v>
      </c>
      <c r="H45" s="12">
        <v>0</v>
      </c>
      <c r="J45" t="s">
        <v>33</v>
      </c>
      <c r="K45" s="1">
        <f>SQRT((SUMIFS(coordinate[longitude], coordinate[City, State], K$15) - SUMIFS(coordinate[longitude], coordinate[City, State], $J45))^2 + (SUMIFS(coordinate[latitude], coordinate[City, State], K$15) - SUMIFS(coordinate[latitude], coordinate[City, State], $J45))^2)</f>
        <v>1393.7494416921927</v>
      </c>
      <c r="L45" s="1">
        <f>SQRT((SUMIFS(coordinate[longitude], coordinate[City, State], L$15) - SUMIFS(coordinate[longitude], coordinate[City, State], $J45))^2 + (SUMIFS(coordinate[latitude], coordinate[City, State], L$15) - SUMIFS(coordinate[latitude], coordinate[City, State], $J45))^2)</f>
        <v>1132.2825766513904</v>
      </c>
      <c r="M45" s="1">
        <f>SQRT((SUMIFS(coordinate[longitude], coordinate[City, State], M$15) - SUMIFS(coordinate[longitude], coordinate[City, State], $J45))^2 + (SUMIFS(coordinate[latitude], coordinate[City, State], M$15) - SUMIFS(coordinate[latitude], coordinate[City, State], $J45))^2)</f>
        <v>552.82582981871758</v>
      </c>
      <c r="N45" s="1">
        <f>SQRT((SUMIFS(coordinate[longitude], coordinate[City, State], N$15) - SUMIFS(coordinate[longitude], coordinate[City, State], $J45))^2 + (SUMIFS(coordinate[latitude], coordinate[City, State], N$15) - SUMIFS(coordinate[latitude], coordinate[City, State], $J45))^2)</f>
        <v>1694.0965570422768</v>
      </c>
      <c r="O45" s="1">
        <f>SQRT((SUMIFS(coordinate[longitude], coordinate[City, State], O$15) - SUMIFS(coordinate[longitude], coordinate[City, State], $J45))^2 + (SUMIFS(coordinate[latitude], coordinate[City, State], O$15) - SUMIFS(coordinate[latitude], coordinate[City, State], $J45))^2)</f>
        <v>485.34113744923388</v>
      </c>
      <c r="P45" s="1">
        <f>SQRT((SUMIFS(coordinate[longitude], coordinate[City, State], P$15) - SUMIFS(coordinate[longitude], coordinate[City, State], $J45))^2 + (SUMIFS(coordinate[latitude], coordinate[City, State], P$15) - SUMIFS(coordinate[latitude], coordinate[City, State], $J45))^2)</f>
        <v>306.82534545411295</v>
      </c>
      <c r="Q45" s="1">
        <f>SQRT((SUMIFS(coordinate[longitude], coordinate[City, State], Q$15) - SUMIFS(coordinate[longitude], coordinate[City, State], $J45))^2 + (SUMIFS(coordinate[latitude], coordinate[City, State], Q$15) - SUMIFS(coordinate[latitude], coordinate[City, State], $J45))^2)</f>
        <v>1134.3859467958778</v>
      </c>
      <c r="R45" s="1">
        <f>SQRT((SUMIFS(coordinate[longitude], coordinate[City, State], R$15) - SUMIFS(coordinate[longitude], coordinate[City, State], $J45))^2 + (SUMIFS(coordinate[latitude], coordinate[City, State], R$15) - SUMIFS(coordinate[latitude], coordinate[City, State], $J45))^2)</f>
        <v>1762.056270014152</v>
      </c>
      <c r="S45" s="1">
        <f>SQRT((SUMIFS(coordinate[longitude], coordinate[City, State], S$15) - SUMIFS(coordinate[longitude], coordinate[City, State], $J45))^2 + (SUMIFS(coordinate[latitude], coordinate[City, State], S$15) - SUMIFS(coordinate[latitude], coordinate[City, State], $J45))^2)</f>
        <v>1560.5255240952395</v>
      </c>
      <c r="T45" s="1">
        <f>SQRT((SUMIFS(coordinate[longitude], coordinate[City, State], T$15) - SUMIFS(coordinate[longitude], coordinate[City, State], $J45))^2 + (SUMIFS(coordinate[latitude], coordinate[City, State], T$15) - SUMIFS(coordinate[latitude], coordinate[City, State], $J45))^2)</f>
        <v>1919.3024522282315</v>
      </c>
      <c r="U45" s="1">
        <f>SQRT((SUMIFS(coordinate[longitude], coordinate[City, State], U$15) - SUMIFS(coordinate[longitude], coordinate[City, State], $J45))^2 + (SUMIFS(coordinate[latitude], coordinate[City, State], U$15) - SUMIFS(coordinate[latitude], coordinate[City, State], $J45))^2)</f>
        <v>780.20241519581259</v>
      </c>
      <c r="V45" s="1">
        <f>SQRT((SUMIFS(coordinate[longitude], coordinate[City, State], V$15) - SUMIFS(coordinate[longitude], coordinate[City, State], $J45))^2 + (SUMIFS(coordinate[latitude], coordinate[City, State], V$15) - SUMIFS(coordinate[latitude], coordinate[City, State], $J45))^2)</f>
        <v>968.83367493390335</v>
      </c>
      <c r="W45" s="1">
        <f>SQRT((SUMIFS(coordinate[longitude], coordinate[City, State], W$15) - SUMIFS(coordinate[longitude], coordinate[City, State], $J45))^2 + (SUMIFS(coordinate[latitude], coordinate[City, State], W$15) - SUMIFS(coordinate[latitude], coordinate[City, State], $J45))^2)</f>
        <v>782.16806210027744</v>
      </c>
      <c r="X45" s="1">
        <f>SQRT((SUMIFS(coordinate[longitude], coordinate[City, State], X$15) - SUMIFS(coordinate[longitude], coordinate[City, State], $J45))^2 + (SUMIFS(coordinate[latitude], coordinate[City, State], X$15) - SUMIFS(coordinate[latitude], coordinate[City, State], $J45))^2)</f>
        <v>738.94028443023228</v>
      </c>
      <c r="Y45" s="1">
        <f>SQRT((SUMIFS(coordinate[longitude], coordinate[City, State], Y$15) - SUMIFS(coordinate[longitude], coordinate[City, State], $J45))^2 + (SUMIFS(coordinate[latitude], coordinate[City, State], Y$15) - SUMIFS(coordinate[latitude], coordinate[City, State], $J45))^2)</f>
        <v>1550.9953046515259</v>
      </c>
      <c r="Z45" s="1">
        <f>SQRT((SUMIFS(coordinate[longitude], coordinate[City, State], Z$15) - SUMIFS(coordinate[longitude], coordinate[City, State], $J45))^2 + (SUMIFS(coordinate[latitude], coordinate[City, State], Z$15) - SUMIFS(coordinate[latitude], coordinate[City, State], $J45))^2)</f>
        <v>940.13567701268448</v>
      </c>
      <c r="AA45" s="1">
        <f>SQRT((SUMIFS(coordinate[longitude], coordinate[City, State], AA$15) - SUMIFS(coordinate[longitude], coordinate[City, State], $J45))^2 + (SUMIFS(coordinate[latitude], coordinate[City, State], AA$15) - SUMIFS(coordinate[latitude], coordinate[City, State], $J45))^2)</f>
        <v>481.95652909710992</v>
      </c>
      <c r="AB45" s="1">
        <f>SQRT((SUMIFS(coordinate[longitude], coordinate[City, State], AB$15) - SUMIFS(coordinate[longitude], coordinate[City, State], $J45))^2 + (SUMIFS(coordinate[latitude], coordinate[City, State], AB$15) - SUMIFS(coordinate[latitude], coordinate[City, State], $J45))^2)</f>
        <v>1200.7058290787102</v>
      </c>
      <c r="AC45" s="1">
        <f>SQRT((SUMIFS(coordinate[longitude], coordinate[City, State], AC$15) - SUMIFS(coordinate[longitude], coordinate[City, State], $J45))^2 + (SUMIFS(coordinate[latitude], coordinate[City, State], AC$15) - SUMIFS(coordinate[latitude], coordinate[City, State], $J45))^2)</f>
        <v>568.73564447021317</v>
      </c>
      <c r="AD45" s="1">
        <f>SQRT((SUMIFS(coordinate[longitude], coordinate[City, State], AD$15) - SUMIFS(coordinate[longitude], coordinate[City, State], $J45))^2 + (SUMIFS(coordinate[latitude], coordinate[City, State], AD$15) - SUMIFS(coordinate[latitude], coordinate[City, State], $J45))^2)</f>
        <v>1134.296376673238</v>
      </c>
      <c r="AE45" s="1">
        <f>SQRT((SUMIFS(coordinate[longitude], coordinate[City, State], AE$15) - SUMIFS(coordinate[longitude], coordinate[City, State], $J45))^2 + (SUMIFS(coordinate[latitude], coordinate[City, State], AE$15) - SUMIFS(coordinate[latitude], coordinate[City, State], $J45))^2)</f>
        <v>1442.2954184809487</v>
      </c>
      <c r="AF45" s="1">
        <f>SQRT((SUMIFS(coordinate[longitude], coordinate[City, State], AF$15) - SUMIFS(coordinate[longitude], coordinate[City, State], $J45))^2 + (SUMIFS(coordinate[latitude], coordinate[City, State], AF$15) - SUMIFS(coordinate[latitude], coordinate[City, State], $J45))^2)</f>
        <v>1588.574699775304</v>
      </c>
      <c r="AG45" s="1">
        <f>SQRT((SUMIFS(coordinate[longitude], coordinate[City, State], AG$15) - SUMIFS(coordinate[longitude], coordinate[City, State], $J45))^2 + (SUMIFS(coordinate[latitude], coordinate[City, State], AG$15) - SUMIFS(coordinate[latitude], coordinate[City, State], $J45))^2)</f>
        <v>4619.5445723747516</v>
      </c>
      <c r="AH45" s="1">
        <f>SQRT((SUMIFS(coordinate[longitude], coordinate[City, State], AH$15) - SUMIFS(coordinate[longitude], coordinate[City, State], $J45))^2 + (SUMIFS(coordinate[latitude], coordinate[City, State], AH$15) - SUMIFS(coordinate[latitude], coordinate[City, State], $J45))^2)</f>
        <v>551.84576062516237</v>
      </c>
      <c r="AI45" s="1">
        <f>SQRT((SUMIFS(coordinate[longitude], coordinate[City, State], AI$15) - SUMIFS(coordinate[longitude], coordinate[City, State], $J45))^2 + (SUMIFS(coordinate[latitude], coordinate[City, State], AI$15) - SUMIFS(coordinate[latitude], coordinate[City, State], $J45))^2)</f>
        <v>222.27973221676672</v>
      </c>
      <c r="AJ45" s="1">
        <f>SQRT((SUMIFS(coordinate[longitude], coordinate[City, State], AJ$15) - SUMIFS(coordinate[longitude], coordinate[City, State], $J45))^2 + (SUMIFS(coordinate[latitude], coordinate[City, State], AJ$15) - SUMIFS(coordinate[latitude], coordinate[City, State], $J45))^2)</f>
        <v>265.29735044577694</v>
      </c>
      <c r="AK45" s="1">
        <f>SQRT((SUMIFS(coordinate[longitude], coordinate[City, State], AK$15) - SUMIFS(coordinate[longitude], coordinate[City, State], $J45))^2 + (SUMIFS(coordinate[latitude], coordinate[City, State], AK$15) - SUMIFS(coordinate[latitude], coordinate[City, State], $J45))^2)</f>
        <v>3332.9650711806621</v>
      </c>
      <c r="AL45" s="1">
        <f>SQRT((SUMIFS(coordinate[longitude], coordinate[City, State], AL$15) - SUMIFS(coordinate[longitude], coordinate[City, State], $J45))^2 + (SUMIFS(coordinate[latitude], coordinate[City, State], AL$15) - SUMIFS(coordinate[latitude], coordinate[City, State], $J45))^2)</f>
        <v>771.14318682349517</v>
      </c>
      <c r="AM45" s="1">
        <f>SQRT((SUMIFS(coordinate[longitude], coordinate[City, State], AM$15) - SUMIFS(coordinate[longitude], coordinate[City, State], $J45))^2 + (SUMIFS(coordinate[latitude], coordinate[City, State], AM$15) - SUMIFS(coordinate[latitude], coordinate[City, State], $J45))^2)</f>
        <v>515.97410247949574</v>
      </c>
      <c r="AN45" s="1">
        <f>SQRT((SUMIFS(coordinate[longitude], coordinate[City, State], AN$15) - SUMIFS(coordinate[longitude], coordinate[City, State], $J45))^2 + (SUMIFS(coordinate[latitude], coordinate[City, State], AN$15) - SUMIFS(coordinate[latitude], coordinate[City, State], $J45))^2)</f>
        <v>0</v>
      </c>
      <c r="AO45" s="1">
        <f>SQRT((SUMIFS(coordinate[longitude], coordinate[City, State], AO$15) - SUMIFS(coordinate[longitude], coordinate[City, State], $J45))^2 + (SUMIFS(coordinate[latitude], coordinate[City, State], AO$15) - SUMIFS(coordinate[latitude], coordinate[City, State], $J45))^2)</f>
        <v>611.08483570490887</v>
      </c>
      <c r="AP45" s="1">
        <f>SQRT((SUMIFS(coordinate[longitude], coordinate[City, State], AP$15) - SUMIFS(coordinate[longitude], coordinate[City, State], $J45))^2 + (SUMIFS(coordinate[latitude], coordinate[City, State], AP$15) - SUMIFS(coordinate[latitude], coordinate[City, State], $J45))^2)</f>
        <v>449.20082495751018</v>
      </c>
      <c r="AQ45" s="1">
        <f>SQRT((SUMIFS(coordinate[longitude], coordinate[City, State], AQ$15) - SUMIFS(coordinate[longitude], coordinate[City, State], $J45))^2 + (SUMIFS(coordinate[latitude], coordinate[City, State], AQ$15) - SUMIFS(coordinate[latitude], coordinate[City, State], $J45))^2)</f>
        <v>1515.7854142137405</v>
      </c>
      <c r="AR45" s="1">
        <f>SQRT((SUMIFS(coordinate[longitude], coordinate[City, State], AR$15) - SUMIFS(coordinate[longitude], coordinate[City, State], $J45))^2 + (SUMIFS(coordinate[latitude], coordinate[City, State], AR$15) - SUMIFS(coordinate[latitude], coordinate[City, State], $J45))^2)</f>
        <v>395.79561409334514</v>
      </c>
      <c r="AS45" s="1">
        <f>SQRT((SUMIFS(coordinate[longitude], coordinate[City, State], AS$15) - SUMIFS(coordinate[longitude], coordinate[City, State], $J45))^2 + (SUMIFS(coordinate[latitude], coordinate[City, State], AS$15) - SUMIFS(coordinate[latitude], coordinate[City, State], $J45))^2)</f>
        <v>363.24378815782296</v>
      </c>
      <c r="AT45" s="1">
        <f>SQRT((SUMIFS(coordinate[longitude], coordinate[City, State], AT$15) - SUMIFS(coordinate[longitude], coordinate[City, State], $J45))^2 + (SUMIFS(coordinate[latitude], coordinate[City, State], AT$15) - SUMIFS(coordinate[latitude], coordinate[City, State], $J45))^2)</f>
        <v>2276.4697021509646</v>
      </c>
      <c r="AU45" s="1">
        <f>SQRT((SUMIFS(coordinate[longitude], coordinate[City, State], AU$15) - SUMIFS(coordinate[longitude], coordinate[City, State], $J45))^2 + (SUMIFS(coordinate[latitude], coordinate[City, State], AU$15) - SUMIFS(coordinate[latitude], coordinate[City, State], $J45))^2)</f>
        <v>1367.0344025016348</v>
      </c>
      <c r="AV45" s="1">
        <f>SQRT((SUMIFS(coordinate[longitude], coordinate[City, State], AV$15) - SUMIFS(coordinate[longitude], coordinate[City, State], $J45))^2 + (SUMIFS(coordinate[latitude], coordinate[City, State], AV$15) - SUMIFS(coordinate[latitude], coordinate[City, State], $J45))^2)</f>
        <v>865.37657444864305</v>
      </c>
      <c r="AW45" s="1">
        <f>SQRT((SUMIFS(coordinate[longitude], coordinate[City, State], AW$15) - SUMIFS(coordinate[longitude], coordinate[City, State], $J45))^2 + (SUMIFS(coordinate[latitude], coordinate[City, State], AW$15) - SUMIFS(coordinate[latitude], coordinate[City, State], $J45))^2)</f>
        <v>1525.4643906021047</v>
      </c>
      <c r="AX45" s="1">
        <f>SQRT((SUMIFS(coordinate[longitude], coordinate[City, State], AX$15) - SUMIFS(coordinate[longitude], coordinate[City, State], $J45))^2 + (SUMIFS(coordinate[latitude], coordinate[City, State], AX$15) - SUMIFS(coordinate[latitude], coordinate[City, State], $J45))^2)</f>
        <v>948.83418484882077</v>
      </c>
      <c r="AY45" s="1">
        <f>SQRT((SUMIFS(coordinate[longitude], coordinate[City, State], AY$15) - SUMIFS(coordinate[longitude], coordinate[City, State], $J45))^2 + (SUMIFS(coordinate[latitude], coordinate[City, State], AY$15) - SUMIFS(coordinate[latitude], coordinate[City, State], $J45))^2)</f>
        <v>1045.635993385358</v>
      </c>
      <c r="AZ45" s="1">
        <f>SQRT((SUMIFS(coordinate[longitude], coordinate[City, State], AZ$15) - SUMIFS(coordinate[longitude], coordinate[City, State], $J45))^2 + (SUMIFS(coordinate[latitude], coordinate[City, State], AZ$15) - SUMIFS(coordinate[latitude], coordinate[City, State], $J45))^2)</f>
        <v>2030.5203878114137</v>
      </c>
      <c r="BA45" s="1">
        <f>SQRT((SUMIFS(coordinate[longitude], coordinate[City, State], BA$15) - SUMIFS(coordinate[longitude], coordinate[City, State], $J45))^2 + (SUMIFS(coordinate[latitude], coordinate[City, State], BA$15) - SUMIFS(coordinate[latitude], coordinate[City, State], $J45))^2)</f>
        <v>707.70826548533887</v>
      </c>
      <c r="BB45" s="1">
        <f>SQRT((SUMIFS(coordinate[longitude], coordinate[City, State], BB$15) - SUMIFS(coordinate[longitude], coordinate[City, State], $J45))^2 + (SUMIFS(coordinate[latitude], coordinate[City, State], BB$15) - SUMIFS(coordinate[latitude], coordinate[City, State], $J45))^2)</f>
        <v>2235.017329745981</v>
      </c>
      <c r="BC45" s="1">
        <f>SQRT((SUMIFS(coordinate[longitude], coordinate[City, State], BC$15) - SUMIFS(coordinate[longitude], coordinate[City, State], $J45))^2 + (SUMIFS(coordinate[latitude], coordinate[City, State], BC$15) - SUMIFS(coordinate[latitude], coordinate[City, State], $J45))^2)</f>
        <v>1414.1452529838843</v>
      </c>
      <c r="BD45" s="1">
        <f>SQRT((SUMIFS(coordinate[longitude], coordinate[City, State], BD$15) - SUMIFS(coordinate[longitude], coordinate[City, State], $J45))^2 + (SUMIFS(coordinate[latitude], coordinate[City, State], BD$15) - SUMIFS(coordinate[latitude], coordinate[City, State], $J45))^2)</f>
        <v>944.20740937190158</v>
      </c>
      <c r="BE45" s="1">
        <f>SQRT((SUMIFS(coordinate[longitude], coordinate[City, State], BE$15) - SUMIFS(coordinate[longitude], coordinate[City, State], $J45))^2 + (SUMIFS(coordinate[latitude], coordinate[City, State], BE$15) - SUMIFS(coordinate[latitude], coordinate[City, State], $J45))^2)</f>
        <v>394.88071065069022</v>
      </c>
      <c r="BF45" s="1">
        <f>SQRT((SUMIFS(coordinate[longitude], coordinate[City, State], BF$15) - SUMIFS(coordinate[longitude], coordinate[City, State], $J45))^2 + (SUMIFS(coordinate[latitude], coordinate[City, State], BF$15) - SUMIFS(coordinate[latitude], coordinate[City, State], $J45))^2)</f>
        <v>630.59584030471058</v>
      </c>
      <c r="BG45" s="1">
        <f>SQRT((SUMIFS(coordinate[longitude], coordinate[City, State], BG$15) - SUMIFS(coordinate[longitude], coordinate[City, State], $J45))^2 + (SUMIFS(coordinate[latitude], coordinate[City, State], BG$15) - SUMIFS(coordinate[latitude], coordinate[City, State], $J45))^2)</f>
        <v>377.22942765631575</v>
      </c>
      <c r="BH45" s="1">
        <f>SQRT((SUMIFS(coordinate[longitude], coordinate[City, State], BH$15) - SUMIFS(coordinate[longitude], coordinate[City, State], $J45))^2 + (SUMIFS(coordinate[latitude], coordinate[City, State], BH$15) - SUMIFS(coordinate[latitude], coordinate[City, State], $J45))^2)</f>
        <v>1272.1360494610165</v>
      </c>
    </row>
    <row r="46" spans="1:60" x14ac:dyDescent="0.25">
      <c r="A46" t="s">
        <v>78</v>
      </c>
      <c r="B46">
        <v>-6176.0776188822501</v>
      </c>
      <c r="C46">
        <v>2976.27657094085</v>
      </c>
      <c r="D46" t="str">
        <f t="shared" si="1"/>
        <v>[-6176.08, 2976.28]</v>
      </c>
      <c r="G46" t="str" cm="1">
        <f t="array" ref="G46">"[" &amp; _xlfn.TEXTJOIN(", ", TRUE, ROUND(K46:BH46, 0)) &amp; "]"</f>
        <v>[1078, 934, 730, 1358, 1057, 880, 882, 1856, 1270, 2116, 627, 1074, 852, 491, 1232, 1102, 310, 995, 460, 886, 1158, 1583, 4962, 319, 745, 366, 3285, 335, 528, 611, 0, 771, 1165, 510, 770, 2331, 1703, 762, 1244, 898, 908, 2239, 287, 2328, 1563, 1255, 228, 941, 517, 1030]</v>
      </c>
      <c r="H46" s="12">
        <v>0</v>
      </c>
      <c r="J46" t="s">
        <v>78</v>
      </c>
      <c r="K46" s="1">
        <f>SQRT((SUMIFS(coordinate[longitude], coordinate[City, State], K$15) - SUMIFS(coordinate[longitude], coordinate[City, State], $J46))^2 + (SUMIFS(coordinate[latitude], coordinate[City, State], K$15) - SUMIFS(coordinate[latitude], coordinate[City, State], $J46))^2)</f>
        <v>1078.4879899640898</v>
      </c>
      <c r="L46" s="1">
        <f>SQRT((SUMIFS(coordinate[longitude], coordinate[City, State], L$15) - SUMIFS(coordinate[longitude], coordinate[City, State], $J46))^2 + (SUMIFS(coordinate[latitude], coordinate[City, State], L$15) - SUMIFS(coordinate[latitude], coordinate[City, State], $J46))^2)</f>
        <v>934.20727279041421</v>
      </c>
      <c r="M46" s="1">
        <f>SQRT((SUMIFS(coordinate[longitude], coordinate[City, State], M$15) - SUMIFS(coordinate[longitude], coordinate[City, State], $J46))^2 + (SUMIFS(coordinate[latitude], coordinate[City, State], M$15) - SUMIFS(coordinate[latitude], coordinate[City, State], $J46))^2)</f>
        <v>730.28763131840128</v>
      </c>
      <c r="N46" s="1">
        <f>SQRT((SUMIFS(coordinate[longitude], coordinate[City, State], N$15) - SUMIFS(coordinate[longitude], coordinate[City, State], $J46))^2 + (SUMIFS(coordinate[latitude], coordinate[City, State], N$15) - SUMIFS(coordinate[latitude], coordinate[City, State], $J46))^2)</f>
        <v>1358.3439405904467</v>
      </c>
      <c r="O46" s="1">
        <f>SQRT((SUMIFS(coordinate[longitude], coordinate[City, State], O$15) - SUMIFS(coordinate[longitude], coordinate[City, State], $J46))^2 + (SUMIFS(coordinate[latitude], coordinate[City, State], O$15) - SUMIFS(coordinate[latitude], coordinate[City, State], $J46))^2)</f>
        <v>1057.0254777306734</v>
      </c>
      <c r="P46" s="1">
        <f>SQRT((SUMIFS(coordinate[longitude], coordinate[City, State], P$15) - SUMIFS(coordinate[longitude], coordinate[City, State], $J46))^2 + (SUMIFS(coordinate[latitude], coordinate[City, State], P$15) - SUMIFS(coordinate[latitude], coordinate[City, State], $J46))^2)</f>
        <v>880.15560898416743</v>
      </c>
      <c r="Q46" s="1">
        <f>SQRT((SUMIFS(coordinate[longitude], coordinate[City, State], Q$15) - SUMIFS(coordinate[longitude], coordinate[City, State], $J46))^2 + (SUMIFS(coordinate[latitude], coordinate[City, State], Q$15) - SUMIFS(coordinate[latitude], coordinate[City, State], $J46))^2)</f>
        <v>881.52575883655845</v>
      </c>
      <c r="R46" s="1">
        <f>SQRT((SUMIFS(coordinate[longitude], coordinate[City, State], R$15) - SUMIFS(coordinate[longitude], coordinate[City, State], $J46))^2 + (SUMIFS(coordinate[latitude], coordinate[City, State], R$15) - SUMIFS(coordinate[latitude], coordinate[City, State], $J46))^2)</f>
        <v>1855.8139550562155</v>
      </c>
      <c r="S46" s="1">
        <f>SQRT((SUMIFS(coordinate[longitude], coordinate[City, State], S$15) - SUMIFS(coordinate[longitude], coordinate[City, State], $J46))^2 + (SUMIFS(coordinate[latitude], coordinate[City, State], S$15) - SUMIFS(coordinate[latitude], coordinate[City, State], $J46))^2)</f>
        <v>1269.7109950889792</v>
      </c>
      <c r="T46" s="1">
        <f>SQRT((SUMIFS(coordinate[longitude], coordinate[City, State], T$15) - SUMIFS(coordinate[longitude], coordinate[City, State], $J46))^2 + (SUMIFS(coordinate[latitude], coordinate[City, State], T$15) - SUMIFS(coordinate[latitude], coordinate[City, State], $J46))^2)</f>
        <v>2115.7495255132512</v>
      </c>
      <c r="U46" s="1">
        <f>SQRT((SUMIFS(coordinate[longitude], coordinate[City, State], U$15) - SUMIFS(coordinate[longitude], coordinate[City, State], $J46))^2 + (SUMIFS(coordinate[latitude], coordinate[City, State], U$15) - SUMIFS(coordinate[latitude], coordinate[City, State], $J46))^2)</f>
        <v>627.2428132600088</v>
      </c>
      <c r="V46" s="1">
        <f>SQRT((SUMIFS(coordinate[longitude], coordinate[City, State], V$15) - SUMIFS(coordinate[longitude], coordinate[City, State], $J46))^2 + (SUMIFS(coordinate[latitude], coordinate[City, State], V$15) - SUMIFS(coordinate[latitude], coordinate[City, State], $J46))^2)</f>
        <v>1073.5964316260233</v>
      </c>
      <c r="W46" s="1">
        <f>SQRT((SUMIFS(coordinate[longitude], coordinate[City, State], W$15) - SUMIFS(coordinate[longitude], coordinate[City, State], $J46))^2 + (SUMIFS(coordinate[latitude], coordinate[City, State], W$15) - SUMIFS(coordinate[latitude], coordinate[City, State], $J46))^2)</f>
        <v>852.04731861510675</v>
      </c>
      <c r="X46" s="1">
        <f>SQRT((SUMIFS(coordinate[longitude], coordinate[City, State], X$15) - SUMIFS(coordinate[longitude], coordinate[City, State], $J46))^2 + (SUMIFS(coordinate[latitude], coordinate[City, State], X$15) - SUMIFS(coordinate[latitude], coordinate[City, State], $J46))^2)</f>
        <v>490.72701306498629</v>
      </c>
      <c r="Y46" s="1">
        <f>SQRT((SUMIFS(coordinate[longitude], coordinate[City, State], Y$15) - SUMIFS(coordinate[longitude], coordinate[City, State], $J46))^2 + (SUMIFS(coordinate[latitude], coordinate[City, State], Y$15) - SUMIFS(coordinate[latitude], coordinate[City, State], $J46))^2)</f>
        <v>1232.3840269903162</v>
      </c>
      <c r="Z46" s="1">
        <f>SQRT((SUMIFS(coordinate[longitude], coordinate[City, State], Z$15) - SUMIFS(coordinate[longitude], coordinate[City, State], $J46))^2 + (SUMIFS(coordinate[latitude], coordinate[City, State], Z$15) - SUMIFS(coordinate[latitude], coordinate[City, State], $J46))^2)</f>
        <v>1102.237837332754</v>
      </c>
      <c r="AA46" s="1">
        <f>SQRT((SUMIFS(coordinate[longitude], coordinate[City, State], AA$15) - SUMIFS(coordinate[longitude], coordinate[City, State], $J46))^2 + (SUMIFS(coordinate[latitude], coordinate[City, State], AA$15) - SUMIFS(coordinate[latitude], coordinate[City, State], $J46))^2)</f>
        <v>310.15321954014422</v>
      </c>
      <c r="AB46" s="1">
        <f>SQRT((SUMIFS(coordinate[longitude], coordinate[City, State], AB$15) - SUMIFS(coordinate[longitude], coordinate[City, State], $J46))^2 + (SUMIFS(coordinate[latitude], coordinate[City, State], AB$15) - SUMIFS(coordinate[latitude], coordinate[City, State], $J46))^2)</f>
        <v>994.9429254378058</v>
      </c>
      <c r="AC46" s="1">
        <f>SQRT((SUMIFS(coordinate[longitude], coordinate[City, State], AC$15) - SUMIFS(coordinate[longitude], coordinate[City, State], $J46))^2 + (SUMIFS(coordinate[latitude], coordinate[City, State], AC$15) - SUMIFS(coordinate[latitude], coordinate[City, State], $J46))^2)</f>
        <v>459.53531804052568</v>
      </c>
      <c r="AD46" s="1">
        <f>SQRT((SUMIFS(coordinate[longitude], coordinate[City, State], AD$15) - SUMIFS(coordinate[longitude], coordinate[City, State], $J46))^2 + (SUMIFS(coordinate[latitude], coordinate[City, State], AD$15) - SUMIFS(coordinate[latitude], coordinate[City, State], $J46))^2)</f>
        <v>885.76897484089875</v>
      </c>
      <c r="AE46" s="1">
        <f>SQRT((SUMIFS(coordinate[longitude], coordinate[City, State], AE$15) - SUMIFS(coordinate[longitude], coordinate[City, State], $J46))^2 + (SUMIFS(coordinate[latitude], coordinate[City, State], AE$15) - SUMIFS(coordinate[latitude], coordinate[City, State], $J46))^2)</f>
        <v>1157.9427970832601</v>
      </c>
      <c r="AF46" s="1">
        <f>SQRT((SUMIFS(coordinate[longitude], coordinate[City, State], AF$15) - SUMIFS(coordinate[longitude], coordinate[City, State], $J46))^2 + (SUMIFS(coordinate[latitude], coordinate[City, State], AF$15) - SUMIFS(coordinate[latitude], coordinate[City, State], $J46))^2)</f>
        <v>1583.3083930344089</v>
      </c>
      <c r="AG46" s="1">
        <f>SQRT((SUMIFS(coordinate[longitude], coordinate[City, State], AG$15) - SUMIFS(coordinate[longitude], coordinate[City, State], $J46))^2 + (SUMIFS(coordinate[latitude], coordinate[City, State], AG$15) - SUMIFS(coordinate[latitude], coordinate[City, State], $J46))^2)</f>
        <v>4962.4063880324002</v>
      </c>
      <c r="AH46" s="1">
        <f>SQRT((SUMIFS(coordinate[longitude], coordinate[City, State], AH$15) - SUMIFS(coordinate[longitude], coordinate[City, State], $J46))^2 + (SUMIFS(coordinate[latitude], coordinate[City, State], AH$15) - SUMIFS(coordinate[latitude], coordinate[City, State], $J46))^2)</f>
        <v>318.58886528002643</v>
      </c>
      <c r="AI46" s="1">
        <f>SQRT((SUMIFS(coordinate[longitude], coordinate[City, State], AI$15) - SUMIFS(coordinate[longitude], coordinate[City, State], $J46))^2 + (SUMIFS(coordinate[latitude], coordinate[City, State], AI$15) - SUMIFS(coordinate[latitude], coordinate[City, State], $J46))^2)</f>
        <v>745.2749662141066</v>
      </c>
      <c r="AJ46" s="1">
        <f>SQRT((SUMIFS(coordinate[longitude], coordinate[City, State], AJ$15) - SUMIFS(coordinate[longitude], coordinate[City, State], $J46))^2 + (SUMIFS(coordinate[latitude], coordinate[City, State], AJ$15) - SUMIFS(coordinate[latitude], coordinate[City, State], $J46))^2)</f>
        <v>366.48745285807519</v>
      </c>
      <c r="AK46" s="1">
        <f>SQRT((SUMIFS(coordinate[longitude], coordinate[City, State], AK$15) - SUMIFS(coordinate[longitude], coordinate[City, State], $J46))^2 + (SUMIFS(coordinate[latitude], coordinate[City, State], AK$15) - SUMIFS(coordinate[latitude], coordinate[City, State], $J46))^2)</f>
        <v>3284.8037836379031</v>
      </c>
      <c r="AL46" s="1">
        <f>SQRT((SUMIFS(coordinate[longitude], coordinate[City, State], AL$15) - SUMIFS(coordinate[longitude], coordinate[City, State], $J46))^2 + (SUMIFS(coordinate[latitude], coordinate[City, State], AL$15) - SUMIFS(coordinate[latitude], coordinate[City, State], $J46))^2)</f>
        <v>335.09758860232813</v>
      </c>
      <c r="AM46" s="1">
        <f>SQRT((SUMIFS(coordinate[longitude], coordinate[City, State], AM$15) - SUMIFS(coordinate[longitude], coordinate[City, State], $J46))^2 + (SUMIFS(coordinate[latitude], coordinate[City, State], AM$15) - SUMIFS(coordinate[latitude], coordinate[City, State], $J46))^2)</f>
        <v>527.51633519269626</v>
      </c>
      <c r="AN46" s="1">
        <f>SQRT((SUMIFS(coordinate[longitude], coordinate[City, State], AN$15) - SUMIFS(coordinate[longitude], coordinate[City, State], $J46))^2 + (SUMIFS(coordinate[latitude], coordinate[City, State], AN$15) - SUMIFS(coordinate[latitude], coordinate[City, State], $J46))^2)</f>
        <v>611.08483570490887</v>
      </c>
      <c r="AO46" s="1">
        <f>SQRT((SUMIFS(coordinate[longitude], coordinate[City, State], AO$15) - SUMIFS(coordinate[longitude], coordinate[City, State], $J46))^2 + (SUMIFS(coordinate[latitude], coordinate[City, State], AO$15) - SUMIFS(coordinate[latitude], coordinate[City, State], $J46))^2)</f>
        <v>0</v>
      </c>
      <c r="AP46" s="1">
        <f>SQRT((SUMIFS(coordinate[longitude], coordinate[City, State], AP$15) - SUMIFS(coordinate[longitude], coordinate[City, State], $J46))^2 + (SUMIFS(coordinate[latitude], coordinate[City, State], AP$15) - SUMIFS(coordinate[latitude], coordinate[City, State], $J46))^2)</f>
        <v>770.70433961747233</v>
      </c>
      <c r="AQ46" s="1">
        <f>SQRT((SUMIFS(coordinate[longitude], coordinate[City, State], AQ$15) - SUMIFS(coordinate[longitude], coordinate[City, State], $J46))^2 + (SUMIFS(coordinate[latitude], coordinate[City, State], AQ$15) - SUMIFS(coordinate[latitude], coordinate[City, State], $J46))^2)</f>
        <v>1164.5855839237602</v>
      </c>
      <c r="AR46" s="1">
        <f>SQRT((SUMIFS(coordinate[longitude], coordinate[City, State], AR$15) - SUMIFS(coordinate[longitude], coordinate[City, State], $J46))^2 + (SUMIFS(coordinate[latitude], coordinate[City, State], AR$15) - SUMIFS(coordinate[latitude], coordinate[City, State], $J46))^2)</f>
        <v>510.12336715387414</v>
      </c>
      <c r="AS46" s="1">
        <f>SQRT((SUMIFS(coordinate[longitude], coordinate[City, State], AS$15) - SUMIFS(coordinate[longitude], coordinate[City, State], $J46))^2 + (SUMIFS(coordinate[latitude], coordinate[City, State], AS$15) - SUMIFS(coordinate[latitude], coordinate[City, State], $J46))^2)</f>
        <v>769.65313956375633</v>
      </c>
      <c r="AT46" s="1">
        <f>SQRT((SUMIFS(coordinate[longitude], coordinate[City, State], AT$15) - SUMIFS(coordinate[longitude], coordinate[City, State], $J46))^2 + (SUMIFS(coordinate[latitude], coordinate[City, State], AT$15) - SUMIFS(coordinate[latitude], coordinate[City, State], $J46))^2)</f>
        <v>2331.47562762096</v>
      </c>
      <c r="AU46" s="1">
        <f>SQRT((SUMIFS(coordinate[longitude], coordinate[City, State], AU$15) - SUMIFS(coordinate[longitude], coordinate[City, State], $J46))^2 + (SUMIFS(coordinate[latitude], coordinate[City, State], AU$15) - SUMIFS(coordinate[latitude], coordinate[City, State], $J46))^2)</f>
        <v>1702.9997971827424</v>
      </c>
      <c r="AV46" s="1">
        <f>SQRT((SUMIFS(coordinate[longitude], coordinate[City, State], AV$15) - SUMIFS(coordinate[longitude], coordinate[City, State], $J46))^2 + (SUMIFS(coordinate[latitude], coordinate[City, State], AV$15) - SUMIFS(coordinate[latitude], coordinate[City, State], $J46))^2)</f>
        <v>761.98873283074283</v>
      </c>
      <c r="AW46" s="1">
        <f>SQRT((SUMIFS(coordinate[longitude], coordinate[City, State], AW$15) - SUMIFS(coordinate[longitude], coordinate[City, State], $J46))^2 + (SUMIFS(coordinate[latitude], coordinate[City, State], AW$15) - SUMIFS(coordinate[latitude], coordinate[City, State], $J46))^2)</f>
        <v>1244.1251275034192</v>
      </c>
      <c r="AX46" s="1">
        <f>SQRT((SUMIFS(coordinate[longitude], coordinate[City, State], AX$15) - SUMIFS(coordinate[longitude], coordinate[City, State], $J46))^2 + (SUMIFS(coordinate[latitude], coordinate[City, State], AX$15) - SUMIFS(coordinate[latitude], coordinate[City, State], $J46))^2)</f>
        <v>897.79285486259232</v>
      </c>
      <c r="AY46" s="1">
        <f>SQRT((SUMIFS(coordinate[longitude], coordinate[City, State], AY$15) - SUMIFS(coordinate[longitude], coordinate[City, State], $J46))^2 + (SUMIFS(coordinate[latitude], coordinate[City, State], AY$15) - SUMIFS(coordinate[latitude], coordinate[City, State], $J46))^2)</f>
        <v>908.35315481897192</v>
      </c>
      <c r="AZ46" s="1">
        <f>SQRT((SUMIFS(coordinate[longitude], coordinate[City, State], AZ$15) - SUMIFS(coordinate[longitude], coordinate[City, State], $J46))^2 + (SUMIFS(coordinate[latitude], coordinate[City, State], AZ$15) - SUMIFS(coordinate[latitude], coordinate[City, State], $J46))^2)</f>
        <v>2238.7810203378081</v>
      </c>
      <c r="BA46" s="1">
        <f>SQRT((SUMIFS(coordinate[longitude], coordinate[City, State], BA$15) - SUMIFS(coordinate[longitude], coordinate[City, State], $J46))^2 + (SUMIFS(coordinate[latitude], coordinate[City, State], BA$15) - SUMIFS(coordinate[latitude], coordinate[City, State], $J46))^2)</f>
        <v>287.20428659523799</v>
      </c>
      <c r="BB46" s="1">
        <f>SQRT((SUMIFS(coordinate[longitude], coordinate[City, State], BB$15) - SUMIFS(coordinate[longitude], coordinate[City, State], $J46))^2 + (SUMIFS(coordinate[latitude], coordinate[City, State], BB$15) - SUMIFS(coordinate[latitude], coordinate[City, State], $J46))^2)</f>
        <v>2328.2399525426995</v>
      </c>
      <c r="BC46" s="1">
        <f>SQRT((SUMIFS(coordinate[longitude], coordinate[City, State], BC$15) - SUMIFS(coordinate[longitude], coordinate[City, State], $J46))^2 + (SUMIFS(coordinate[latitude], coordinate[City, State], BC$15) - SUMIFS(coordinate[latitude], coordinate[City, State], $J46))^2)</f>
        <v>1563.4573137454549</v>
      </c>
      <c r="BD46" s="1">
        <f>SQRT((SUMIFS(coordinate[longitude], coordinate[City, State], BD$15) - SUMIFS(coordinate[longitude], coordinate[City, State], $J46))^2 + (SUMIFS(coordinate[latitude], coordinate[City, State], BD$15) - SUMIFS(coordinate[latitude], coordinate[City, State], $J46))^2)</f>
        <v>1254.7507736579746</v>
      </c>
      <c r="BE46" s="1">
        <f>SQRT((SUMIFS(coordinate[longitude], coordinate[City, State], BE$15) - SUMIFS(coordinate[longitude], coordinate[City, State], $J46))^2 + (SUMIFS(coordinate[latitude], coordinate[City, State], BE$15) - SUMIFS(coordinate[latitude], coordinate[City, State], $J46))^2)</f>
        <v>228.16751027030799</v>
      </c>
      <c r="BF46" s="1">
        <f>SQRT((SUMIFS(coordinate[longitude], coordinate[City, State], BF$15) - SUMIFS(coordinate[longitude], coordinate[City, State], $J46))^2 + (SUMIFS(coordinate[latitude], coordinate[City, State], BF$15) - SUMIFS(coordinate[latitude], coordinate[City, State], $J46))^2)</f>
        <v>940.98902944553163</v>
      </c>
      <c r="BG46" s="1">
        <f>SQRT((SUMIFS(coordinate[longitude], coordinate[City, State], BG$15) - SUMIFS(coordinate[longitude], coordinate[City, State], $J46))^2 + (SUMIFS(coordinate[latitude], coordinate[City, State], BG$15) - SUMIFS(coordinate[latitude], coordinate[City, State], $J46))^2)</f>
        <v>517.24471377824034</v>
      </c>
      <c r="BH46" s="1">
        <f>SQRT((SUMIFS(coordinate[longitude], coordinate[City, State], BH$15) - SUMIFS(coordinate[longitude], coordinate[City, State], $J46))^2 + (SUMIFS(coordinate[latitude], coordinate[City, State], BH$15) - SUMIFS(coordinate[latitude], coordinate[City, State], $J46))^2)</f>
        <v>1029.7962799453978</v>
      </c>
    </row>
    <row r="47" spans="1:60" x14ac:dyDescent="0.25">
      <c r="A47" t="s">
        <v>30</v>
      </c>
      <c r="B47">
        <v>-5961.5130531739997</v>
      </c>
      <c r="C47">
        <v>2236.0419957907602</v>
      </c>
      <c r="D47" t="str">
        <f t="shared" si="1"/>
        <v>[-5961.51, 2236.04]</v>
      </c>
      <c r="G47" t="str" cm="1">
        <f t="array" ref="G47">"[" &amp; _xlfn.TEXTJOIN(", ", TRUE, ROUND(K47:BH47, 0)) &amp; "]"</f>
        <v>[1119, 816, 162, 1409, 806, 361, 1515, 2211, 1255, 2360, 524, 1416, 380, 572, 1264, 1389, 815, 879, 415, 849, 1143, 2033, 5002, 513, 271, 592, 3778, 727, 926, 449, 771, 0, 1254, 265, 807, 2726, 1784, 1277, 1217, 578, 707, 2469, 989, 2684, 1862, 1379, 563, 191, 797, 964]</v>
      </c>
      <c r="J47" t="s">
        <v>30</v>
      </c>
      <c r="K47" s="1">
        <f>SQRT((SUMIFS(coordinate[longitude], coordinate[City, State], K$15) - SUMIFS(coordinate[longitude], coordinate[City, State], $J47))^2 + (SUMIFS(coordinate[latitude], coordinate[City, State], K$15) - SUMIFS(coordinate[latitude], coordinate[City, State], $J47))^2)</f>
        <v>1118.9429711914315</v>
      </c>
      <c r="L47" s="1">
        <f>SQRT((SUMIFS(coordinate[longitude], coordinate[City, State], L$15) - SUMIFS(coordinate[longitude], coordinate[City, State], $J47))^2 + (SUMIFS(coordinate[latitude], coordinate[City, State], L$15) - SUMIFS(coordinate[latitude], coordinate[City, State], $J47))^2)</f>
        <v>815.56076682059506</v>
      </c>
      <c r="M47" s="1">
        <f>SQRT((SUMIFS(coordinate[longitude], coordinate[City, State], M$15) - SUMIFS(coordinate[longitude], coordinate[City, State], $J47))^2 + (SUMIFS(coordinate[latitude], coordinate[City, State], M$15) - SUMIFS(coordinate[latitude], coordinate[City, State], $J47))^2)</f>
        <v>162.40366599498591</v>
      </c>
      <c r="N47" s="1">
        <f>SQRT((SUMIFS(coordinate[longitude], coordinate[City, State], N$15) - SUMIFS(coordinate[longitude], coordinate[City, State], $J47))^2 + (SUMIFS(coordinate[latitude], coordinate[City, State], N$15) - SUMIFS(coordinate[latitude], coordinate[City, State], $J47))^2)</f>
        <v>1408.9364260674699</v>
      </c>
      <c r="O47" s="1">
        <f>SQRT((SUMIFS(coordinate[longitude], coordinate[City, State], O$15) - SUMIFS(coordinate[longitude], coordinate[City, State], $J47))^2 + (SUMIFS(coordinate[latitude], coordinate[City, State], O$15) - SUMIFS(coordinate[latitude], coordinate[City, State], $J47))^2)</f>
        <v>805.69699096011084</v>
      </c>
      <c r="P47" s="1">
        <f>SQRT((SUMIFS(coordinate[longitude], coordinate[City, State], P$15) - SUMIFS(coordinate[longitude], coordinate[City, State], $J47))^2 + (SUMIFS(coordinate[latitude], coordinate[City, State], P$15) - SUMIFS(coordinate[latitude], coordinate[City, State], $J47))^2)</f>
        <v>360.71322010122287</v>
      </c>
      <c r="Q47" s="1">
        <f>SQRT((SUMIFS(coordinate[longitude], coordinate[City, State], Q$15) - SUMIFS(coordinate[longitude], coordinate[City, State], $J47))^2 + (SUMIFS(coordinate[latitude], coordinate[City, State], Q$15) - SUMIFS(coordinate[latitude], coordinate[City, State], $J47))^2)</f>
        <v>1515.2422309253893</v>
      </c>
      <c r="R47" s="1">
        <f>SQRT((SUMIFS(coordinate[longitude], coordinate[City, State], R$15) - SUMIFS(coordinate[longitude], coordinate[City, State], $J47))^2 + (SUMIFS(coordinate[latitude], coordinate[City, State], R$15) - SUMIFS(coordinate[latitude], coordinate[City, State], $J47))^2)</f>
        <v>2211.1970202104867</v>
      </c>
      <c r="S47" s="1">
        <f>SQRT((SUMIFS(coordinate[longitude], coordinate[City, State], S$15) - SUMIFS(coordinate[longitude], coordinate[City, State], $J47))^2 + (SUMIFS(coordinate[latitude], coordinate[City, State], S$15) - SUMIFS(coordinate[latitude], coordinate[City, State], $J47))^2)</f>
        <v>1255.3772589625041</v>
      </c>
      <c r="T47" s="1">
        <f>SQRT((SUMIFS(coordinate[longitude], coordinate[City, State], T$15) - SUMIFS(coordinate[longitude], coordinate[City, State], $J47))^2 + (SUMIFS(coordinate[latitude], coordinate[City, State], T$15) - SUMIFS(coordinate[latitude], coordinate[City, State], $J47))^2)</f>
        <v>2360.1925056434388</v>
      </c>
      <c r="U47" s="1">
        <f>SQRT((SUMIFS(coordinate[longitude], coordinate[City, State], U$15) - SUMIFS(coordinate[longitude], coordinate[City, State], $J47))^2 + (SUMIFS(coordinate[latitude], coordinate[City, State], U$15) - SUMIFS(coordinate[latitude], coordinate[City, State], $J47))^2)</f>
        <v>523.66735215357664</v>
      </c>
      <c r="V47" s="1">
        <f>SQRT((SUMIFS(coordinate[longitude], coordinate[City, State], V$15) - SUMIFS(coordinate[longitude], coordinate[City, State], $J47))^2 + (SUMIFS(coordinate[latitude], coordinate[City, State], V$15) - SUMIFS(coordinate[latitude], coordinate[City, State], $J47))^2)</f>
        <v>1416.4738526482824</v>
      </c>
      <c r="W47" s="1">
        <f>SQRT((SUMIFS(coordinate[longitude], coordinate[City, State], W$15) - SUMIFS(coordinate[longitude], coordinate[City, State], $J47))^2 + (SUMIFS(coordinate[latitude], coordinate[City, State], W$15) - SUMIFS(coordinate[latitude], coordinate[City, State], $J47))^2)</f>
        <v>379.61973001608089</v>
      </c>
      <c r="X47" s="1">
        <f>SQRT((SUMIFS(coordinate[longitude], coordinate[City, State], X$15) - SUMIFS(coordinate[longitude], coordinate[City, State], $J47))^2 + (SUMIFS(coordinate[latitude], coordinate[City, State], X$15) - SUMIFS(coordinate[latitude], coordinate[City, State], $J47))^2)</f>
        <v>571.94818680889819</v>
      </c>
      <c r="Y47" s="1">
        <f>SQRT((SUMIFS(coordinate[longitude], coordinate[City, State], Y$15) - SUMIFS(coordinate[longitude], coordinate[City, State], $J47))^2 + (SUMIFS(coordinate[latitude], coordinate[City, State], Y$15) - SUMIFS(coordinate[latitude], coordinate[City, State], $J47))^2)</f>
        <v>1264.4334024926368</v>
      </c>
      <c r="Z47" s="1">
        <f>SQRT((SUMIFS(coordinate[longitude], coordinate[City, State], Z$15) - SUMIFS(coordinate[longitude], coordinate[City, State], $J47))^2 + (SUMIFS(coordinate[latitude], coordinate[City, State], Z$15) - SUMIFS(coordinate[latitude], coordinate[City, State], $J47))^2)</f>
        <v>1389.3354307292648</v>
      </c>
      <c r="AA47" s="1">
        <f>SQRT((SUMIFS(coordinate[longitude], coordinate[City, State], AA$15) - SUMIFS(coordinate[longitude], coordinate[City, State], $J47))^2 + (SUMIFS(coordinate[latitude], coordinate[City, State], AA$15) - SUMIFS(coordinate[latitude], coordinate[City, State], $J47))^2)</f>
        <v>814.8693701864363</v>
      </c>
      <c r="AB47" s="1">
        <f>SQRT((SUMIFS(coordinate[longitude], coordinate[City, State], AB$15) - SUMIFS(coordinate[longitude], coordinate[City, State], $J47))^2 + (SUMIFS(coordinate[latitude], coordinate[City, State], AB$15) - SUMIFS(coordinate[latitude], coordinate[City, State], $J47))^2)</f>
        <v>879.06013125204424</v>
      </c>
      <c r="AC47" s="1">
        <f>SQRT((SUMIFS(coordinate[longitude], coordinate[City, State], AC$15) - SUMIFS(coordinate[longitude], coordinate[City, State], $J47))^2 + (SUMIFS(coordinate[latitude], coordinate[City, State], AC$15) - SUMIFS(coordinate[latitude], coordinate[City, State], $J47))^2)</f>
        <v>414.924465228168</v>
      </c>
      <c r="AD47" s="1">
        <f>SQRT((SUMIFS(coordinate[longitude], coordinate[City, State], AD$15) - SUMIFS(coordinate[longitude], coordinate[City, State], $J47))^2 + (SUMIFS(coordinate[latitude], coordinate[City, State], AD$15) - SUMIFS(coordinate[latitude], coordinate[City, State], $J47))^2)</f>
        <v>848.96711050136651</v>
      </c>
      <c r="AE47" s="1">
        <f>SQRT((SUMIFS(coordinate[longitude], coordinate[City, State], AE$15) - SUMIFS(coordinate[longitude], coordinate[City, State], $J47))^2 + (SUMIFS(coordinate[latitude], coordinate[City, State], AE$15) - SUMIFS(coordinate[latitude], coordinate[City, State], $J47))^2)</f>
        <v>1142.6516461996475</v>
      </c>
      <c r="AF47" s="1">
        <f>SQRT((SUMIFS(coordinate[longitude], coordinate[City, State], AF$15) - SUMIFS(coordinate[longitude], coordinate[City, State], $J47))^2 + (SUMIFS(coordinate[latitude], coordinate[City, State], AF$15) - SUMIFS(coordinate[latitude], coordinate[City, State], $J47))^2)</f>
        <v>2032.8331998977994</v>
      </c>
      <c r="AG47" s="1">
        <f>SQRT((SUMIFS(coordinate[longitude], coordinate[City, State], AG$15) - SUMIFS(coordinate[longitude], coordinate[City, State], $J47))^2 + (SUMIFS(coordinate[latitude], coordinate[City, State], AG$15) - SUMIFS(coordinate[latitude], coordinate[City, State], $J47))^2)</f>
        <v>5002.2312889972227</v>
      </c>
      <c r="AH47" s="1">
        <f>SQRT((SUMIFS(coordinate[longitude], coordinate[City, State], AH$15) - SUMIFS(coordinate[longitude], coordinate[City, State], $J47))^2 + (SUMIFS(coordinate[latitude], coordinate[City, State], AH$15) - SUMIFS(coordinate[latitude], coordinate[City, State], $J47))^2)</f>
        <v>513.41993492847041</v>
      </c>
      <c r="AI47" s="1">
        <f>SQRT((SUMIFS(coordinate[longitude], coordinate[City, State], AI$15) - SUMIFS(coordinate[longitude], coordinate[City, State], $J47))^2 + (SUMIFS(coordinate[latitude], coordinate[City, State], AI$15) - SUMIFS(coordinate[latitude], coordinate[City, State], $J47))^2)</f>
        <v>271.41479515612713</v>
      </c>
      <c r="AJ47" s="1">
        <f>SQRT((SUMIFS(coordinate[longitude], coordinate[City, State], AJ$15) - SUMIFS(coordinate[longitude], coordinate[City, State], $J47))^2 + (SUMIFS(coordinate[latitude], coordinate[City, State], AJ$15) - SUMIFS(coordinate[latitude], coordinate[City, State], $J47))^2)</f>
        <v>592.41923478370484</v>
      </c>
      <c r="AK47" s="1">
        <f>SQRT((SUMIFS(coordinate[longitude], coordinate[City, State], AK$15) - SUMIFS(coordinate[longitude], coordinate[City, State], $J47))^2 + (SUMIFS(coordinate[latitude], coordinate[City, State], AK$15) - SUMIFS(coordinate[latitude], coordinate[City, State], $J47))^2)</f>
        <v>3778.4803163647402</v>
      </c>
      <c r="AL47" s="1">
        <f>SQRT((SUMIFS(coordinate[longitude], coordinate[City, State], AL$15) - SUMIFS(coordinate[longitude], coordinate[City, State], $J47))^2 + (SUMIFS(coordinate[latitude], coordinate[City, State], AL$15) - SUMIFS(coordinate[latitude], coordinate[City, State], $J47))^2)</f>
        <v>726.5857430926734</v>
      </c>
      <c r="AM47" s="1">
        <f>SQRT((SUMIFS(coordinate[longitude], coordinate[City, State], AM$15) - SUMIFS(coordinate[longitude], coordinate[City, State], $J47))^2 + (SUMIFS(coordinate[latitude], coordinate[City, State], AM$15) - SUMIFS(coordinate[latitude], coordinate[City, State], $J47))^2)</f>
        <v>925.61326724242599</v>
      </c>
      <c r="AN47" s="1">
        <f>SQRT((SUMIFS(coordinate[longitude], coordinate[City, State], AN$15) - SUMIFS(coordinate[longitude], coordinate[City, State], $J47))^2 + (SUMIFS(coordinate[latitude], coordinate[City, State], AN$15) - SUMIFS(coordinate[latitude], coordinate[City, State], $J47))^2)</f>
        <v>449.20082495751018</v>
      </c>
      <c r="AO47" s="1">
        <f>SQRT((SUMIFS(coordinate[longitude], coordinate[City, State], AO$15) - SUMIFS(coordinate[longitude], coordinate[City, State], $J47))^2 + (SUMIFS(coordinate[latitude], coordinate[City, State], AO$15) - SUMIFS(coordinate[latitude], coordinate[City, State], $J47))^2)</f>
        <v>770.70433961747233</v>
      </c>
      <c r="AP47" s="1">
        <f>SQRT((SUMIFS(coordinate[longitude], coordinate[City, State], AP$15) - SUMIFS(coordinate[longitude], coordinate[City, State], $J47))^2 + (SUMIFS(coordinate[latitude], coordinate[City, State], AP$15) - SUMIFS(coordinate[latitude], coordinate[City, State], $J47))^2)</f>
        <v>0</v>
      </c>
      <c r="AQ47" s="1">
        <f>SQRT((SUMIFS(coordinate[longitude], coordinate[City, State], AQ$15) - SUMIFS(coordinate[longitude], coordinate[City, State], $J47))^2 + (SUMIFS(coordinate[latitude], coordinate[City, State], AQ$15) - SUMIFS(coordinate[latitude], coordinate[City, State], $J47))^2)</f>
        <v>1254.4474153970541</v>
      </c>
      <c r="AR47" s="1">
        <f>SQRT((SUMIFS(coordinate[longitude], coordinate[City, State], AR$15) - SUMIFS(coordinate[longitude], coordinate[City, State], $J47))^2 + (SUMIFS(coordinate[latitude], coordinate[City, State], AR$15) - SUMIFS(coordinate[latitude], coordinate[City, State], $J47))^2)</f>
        <v>265.10800218538947</v>
      </c>
      <c r="AS47" s="1">
        <f>SQRT((SUMIFS(coordinate[longitude], coordinate[City, State], AS$15) - SUMIFS(coordinate[longitude], coordinate[City, State], $J47))^2 + (SUMIFS(coordinate[latitude], coordinate[City, State], AS$15) - SUMIFS(coordinate[latitude], coordinate[City, State], $J47))^2)</f>
        <v>807.07155063204209</v>
      </c>
      <c r="AT47" s="1">
        <f>SQRT((SUMIFS(coordinate[longitude], coordinate[City, State], AT$15) - SUMIFS(coordinate[longitude], coordinate[City, State], $J47))^2 + (SUMIFS(coordinate[latitude], coordinate[City, State], AT$15) - SUMIFS(coordinate[latitude], coordinate[City, State], $J47))^2)</f>
        <v>2725.6556109807298</v>
      </c>
      <c r="AU47" s="1">
        <f>SQRT((SUMIFS(coordinate[longitude], coordinate[City, State], AU$15) - SUMIFS(coordinate[longitude], coordinate[City, State], $J47))^2 + (SUMIFS(coordinate[latitude], coordinate[City, State], AU$15) - SUMIFS(coordinate[latitude], coordinate[City, State], $J47))^2)</f>
        <v>1783.8853338317335</v>
      </c>
      <c r="AV47" s="1">
        <f>SQRT((SUMIFS(coordinate[longitude], coordinate[City, State], AV$15) - SUMIFS(coordinate[longitude], coordinate[City, State], $J47))^2 + (SUMIFS(coordinate[latitude], coordinate[City, State], AV$15) - SUMIFS(coordinate[latitude], coordinate[City, State], $J47))^2)</f>
        <v>1277.3560578256208</v>
      </c>
      <c r="AW47" s="1">
        <f>SQRT((SUMIFS(coordinate[longitude], coordinate[City, State], AW$15) - SUMIFS(coordinate[longitude], coordinate[City, State], $J47))^2 + (SUMIFS(coordinate[latitude], coordinate[City, State], AW$15) - SUMIFS(coordinate[latitude], coordinate[City, State], $J47))^2)</f>
        <v>1217.0642043399537</v>
      </c>
      <c r="AX47" s="1">
        <f>SQRT((SUMIFS(coordinate[longitude], coordinate[City, State], AX$15) - SUMIFS(coordinate[longitude], coordinate[City, State], $J47))^2 + (SUMIFS(coordinate[latitude], coordinate[City, State], AX$15) - SUMIFS(coordinate[latitude], coordinate[City, State], $J47))^2)</f>
        <v>578.1417075872306</v>
      </c>
      <c r="AY47" s="1">
        <f>SQRT((SUMIFS(coordinate[longitude], coordinate[City, State], AY$15) - SUMIFS(coordinate[longitude], coordinate[City, State], $J47))^2 + (SUMIFS(coordinate[latitude], coordinate[City, State], AY$15) - SUMIFS(coordinate[latitude], coordinate[City, State], $J47))^2)</f>
        <v>706.64738794175048</v>
      </c>
      <c r="AZ47" s="1">
        <f>SQRT((SUMIFS(coordinate[longitude], coordinate[City, State], AZ$15) - SUMIFS(coordinate[longitude], coordinate[City, State], $J47))^2 + (SUMIFS(coordinate[latitude], coordinate[City, State], AZ$15) - SUMIFS(coordinate[latitude], coordinate[City, State], $J47))^2)</f>
        <v>2468.8424130558242</v>
      </c>
      <c r="BA47" s="1">
        <f>SQRT((SUMIFS(coordinate[longitude], coordinate[City, State], BA$15) - SUMIFS(coordinate[longitude], coordinate[City, State], $J47))^2 + (SUMIFS(coordinate[latitude], coordinate[City, State], BA$15) - SUMIFS(coordinate[latitude], coordinate[City, State], $J47))^2)</f>
        <v>989.08699188460162</v>
      </c>
      <c r="BB47" s="1">
        <f>SQRT((SUMIFS(coordinate[longitude], coordinate[City, State], BB$15) - SUMIFS(coordinate[longitude], coordinate[City, State], $J47))^2 + (SUMIFS(coordinate[latitude], coordinate[City, State], BB$15) - SUMIFS(coordinate[latitude], coordinate[City, State], $J47))^2)</f>
        <v>2683.6881156190611</v>
      </c>
      <c r="BC47" s="1">
        <f>SQRT((SUMIFS(coordinate[longitude], coordinate[City, State], BC$15) - SUMIFS(coordinate[longitude], coordinate[City, State], $J47))^2 + (SUMIFS(coordinate[latitude], coordinate[City, State], BC$15) - SUMIFS(coordinate[latitude], coordinate[City, State], $J47))^2)</f>
        <v>1862.3771818159914</v>
      </c>
      <c r="BD47" s="1">
        <f>SQRT((SUMIFS(coordinate[longitude], coordinate[City, State], BD$15) - SUMIFS(coordinate[longitude], coordinate[City, State], $J47))^2 + (SUMIFS(coordinate[latitude], coordinate[City, State], BD$15) - SUMIFS(coordinate[latitude], coordinate[City, State], $J47))^2)</f>
        <v>1379.2242894025069</v>
      </c>
      <c r="BE47" s="1">
        <f>SQRT((SUMIFS(coordinate[longitude], coordinate[City, State], BE$15) - SUMIFS(coordinate[longitude], coordinate[City, State], $J47))^2 + (SUMIFS(coordinate[latitude], coordinate[City, State], BE$15) - SUMIFS(coordinate[latitude], coordinate[City, State], $J47))^2)</f>
        <v>563.23423492066524</v>
      </c>
      <c r="BF47" s="1">
        <f>SQRT((SUMIFS(coordinate[longitude], coordinate[City, State], BF$15) - SUMIFS(coordinate[longitude], coordinate[City, State], $J47))^2 + (SUMIFS(coordinate[latitude], coordinate[City, State], BF$15) - SUMIFS(coordinate[latitude], coordinate[City, State], $J47))^2)</f>
        <v>191.39039695298248</v>
      </c>
      <c r="BG47" s="1">
        <f>SQRT((SUMIFS(coordinate[longitude], coordinate[City, State], BG$15) - SUMIFS(coordinate[longitude], coordinate[City, State], $J47))^2 + (SUMIFS(coordinate[latitude], coordinate[City, State], BG$15) - SUMIFS(coordinate[latitude], coordinate[City, State], $J47))^2)</f>
        <v>797.34887220685016</v>
      </c>
      <c r="BH47" s="1">
        <f>SQRT((SUMIFS(coordinate[longitude], coordinate[City, State], BH$15) - SUMIFS(coordinate[longitude], coordinate[City, State], $J47))^2 + (SUMIFS(coordinate[latitude], coordinate[City, State], BH$15) - SUMIFS(coordinate[latitude], coordinate[City, State], $J47))^2)</f>
        <v>963.78387596834227</v>
      </c>
    </row>
    <row r="48" spans="1:60" x14ac:dyDescent="0.25">
      <c r="A48" t="s">
        <v>74</v>
      </c>
      <c r="B48">
        <v>-5014.4064709164104</v>
      </c>
      <c r="C48">
        <v>3058.6156641273401</v>
      </c>
      <c r="D48" t="str">
        <f t="shared" si="1"/>
        <v>[-5014.41, 3058.62]</v>
      </c>
      <c r="G48" t="str" cm="1">
        <f t="array" ref="G48">"[" &amp; _xlfn.TEXTJOIN(", ", TRUE, ROUND(K48:BH48, 0)) &amp; "]"</f>
        <v>[139, 456, 1093, 194, 1991, 1599, 1974, 3017, 176, 3279, 748, 2237, 919, 780, 101, 2261, 1466, 408, 947, 406, 173, 2731, 6101, 988, 1472, 1411, 4382, 834, 1682, 1516, 1165, 1254, 0, 1130, 1829, 3482, 2830, 1918, 187, 721, 575, 3402, 1419, 3487, 2728, 2383, 1220, 1251, 1638, 318]</v>
      </c>
      <c r="J48" t="s">
        <v>74</v>
      </c>
      <c r="K48" s="1">
        <f>SQRT((SUMIFS(coordinate[longitude], coordinate[City, State], K$15) - SUMIFS(coordinate[longitude], coordinate[City, State], $J48))^2 + (SUMIFS(coordinate[latitude], coordinate[City, State], K$15) - SUMIFS(coordinate[latitude], coordinate[City, State], $J48))^2)</f>
        <v>138.94387838109785</v>
      </c>
      <c r="L48" s="1">
        <f>SQRT((SUMIFS(coordinate[longitude], coordinate[City, State], L$15) - SUMIFS(coordinate[longitude], coordinate[City, State], $J48))^2 + (SUMIFS(coordinate[latitude], coordinate[City, State], L$15) - SUMIFS(coordinate[latitude], coordinate[City, State], $J48))^2)</f>
        <v>455.5040018109803</v>
      </c>
      <c r="M48" s="1">
        <f>SQRT((SUMIFS(coordinate[longitude], coordinate[City, State], M$15) - SUMIFS(coordinate[longitude], coordinate[City, State], $J48))^2 + (SUMIFS(coordinate[latitude], coordinate[City, State], M$15) - SUMIFS(coordinate[latitude], coordinate[City, State], $J48))^2)</f>
        <v>1092.6093259663135</v>
      </c>
      <c r="N48" s="1">
        <f>SQRT((SUMIFS(coordinate[longitude], coordinate[City, State], N$15) - SUMIFS(coordinate[longitude], coordinate[City, State], $J48))^2 + (SUMIFS(coordinate[latitude], coordinate[City, State], N$15) - SUMIFS(coordinate[latitude], coordinate[City, State], $J48))^2)</f>
        <v>193.96954456827714</v>
      </c>
      <c r="O48" s="1">
        <f>SQRT((SUMIFS(coordinate[longitude], coordinate[City, State], O$15) - SUMIFS(coordinate[longitude], coordinate[City, State], $J48))^2 + (SUMIFS(coordinate[latitude], coordinate[City, State], O$15) - SUMIFS(coordinate[latitude], coordinate[City, State], $J48))^2)</f>
        <v>1990.5392063533695</v>
      </c>
      <c r="P48" s="1">
        <f>SQRT((SUMIFS(coordinate[longitude], coordinate[City, State], P$15) - SUMIFS(coordinate[longitude], coordinate[City, State], $J48))^2 + (SUMIFS(coordinate[latitude], coordinate[City, State], P$15) - SUMIFS(coordinate[latitude], coordinate[City, State], $J48))^2)</f>
        <v>1598.8601148851355</v>
      </c>
      <c r="Q48" s="1">
        <f>SQRT((SUMIFS(coordinate[longitude], coordinate[City, State], Q$15) - SUMIFS(coordinate[longitude], coordinate[City, State], $J48))^2 + (SUMIFS(coordinate[latitude], coordinate[City, State], Q$15) - SUMIFS(coordinate[latitude], coordinate[City, State], $J48))^2)</f>
        <v>1974.1457941318661</v>
      </c>
      <c r="R48" s="1">
        <f>SQRT((SUMIFS(coordinate[longitude], coordinate[City, State], R$15) - SUMIFS(coordinate[longitude], coordinate[City, State], $J48))^2 + (SUMIFS(coordinate[latitude], coordinate[City, State], R$15) - SUMIFS(coordinate[latitude], coordinate[City, State], $J48))^2)</f>
        <v>3017.4483398271022</v>
      </c>
      <c r="S48" s="1">
        <f>SQRT((SUMIFS(coordinate[longitude], coordinate[City, State], S$15) - SUMIFS(coordinate[longitude], coordinate[City, State], $J48))^2 + (SUMIFS(coordinate[latitude], coordinate[City, State], S$15) - SUMIFS(coordinate[latitude], coordinate[City, State], $J48))^2)</f>
        <v>176.3094435957068</v>
      </c>
      <c r="T48" s="1">
        <f>SQRT((SUMIFS(coordinate[longitude], coordinate[City, State], T$15) - SUMIFS(coordinate[longitude], coordinate[City, State], $J48))^2 + (SUMIFS(coordinate[latitude], coordinate[City, State], T$15) - SUMIFS(coordinate[latitude], coordinate[City, State], $J48))^2)</f>
        <v>3279.0976323740183</v>
      </c>
      <c r="U48" s="1">
        <f>SQRT((SUMIFS(coordinate[longitude], coordinate[City, State], U$15) - SUMIFS(coordinate[longitude], coordinate[City, State], $J48))^2 + (SUMIFS(coordinate[latitude], coordinate[City, State], U$15) - SUMIFS(coordinate[latitude], coordinate[City, State], $J48))^2)</f>
        <v>747.75991347338777</v>
      </c>
      <c r="V48" s="1">
        <f>SQRT((SUMIFS(coordinate[longitude], coordinate[City, State], V$15) - SUMIFS(coordinate[longitude], coordinate[City, State], $J48))^2 + (SUMIFS(coordinate[latitude], coordinate[City, State], V$15) - SUMIFS(coordinate[latitude], coordinate[City, State], $J48))^2)</f>
        <v>2237.376033060013</v>
      </c>
      <c r="W48" s="1">
        <f>SQRT((SUMIFS(coordinate[longitude], coordinate[City, State], W$15) - SUMIFS(coordinate[longitude], coordinate[City, State], $J48))^2 + (SUMIFS(coordinate[latitude], coordinate[City, State], W$15) - SUMIFS(coordinate[latitude], coordinate[City, State], $J48))^2)</f>
        <v>919.31554909157114</v>
      </c>
      <c r="X48" s="1">
        <f>SQRT((SUMIFS(coordinate[longitude], coordinate[City, State], X$15) - SUMIFS(coordinate[longitude], coordinate[City, State], $J48))^2 + (SUMIFS(coordinate[latitude], coordinate[City, State], X$15) - SUMIFS(coordinate[latitude], coordinate[City, State], $J48))^2)</f>
        <v>779.5375090255659</v>
      </c>
      <c r="Y48" s="1">
        <f>SQRT((SUMIFS(coordinate[longitude], coordinate[City, State], Y$15) - SUMIFS(coordinate[longitude], coordinate[City, State], $J48))^2 + (SUMIFS(coordinate[latitude], coordinate[City, State], Y$15) - SUMIFS(coordinate[latitude], coordinate[City, State], $J48))^2)</f>
        <v>101.09911523990243</v>
      </c>
      <c r="Z48" s="1">
        <f>SQRT((SUMIFS(coordinate[longitude], coordinate[City, State], Z$15) - SUMIFS(coordinate[longitude], coordinate[City, State], $J48))^2 + (SUMIFS(coordinate[latitude], coordinate[City, State], Z$15) - SUMIFS(coordinate[latitude], coordinate[City, State], $J48))^2)</f>
        <v>2261.2850538360167</v>
      </c>
      <c r="AA48" s="1">
        <f>SQRT((SUMIFS(coordinate[longitude], coordinate[City, State], AA$15) - SUMIFS(coordinate[longitude], coordinate[City, State], $J48))^2 + (SUMIFS(coordinate[latitude], coordinate[City, State], AA$15) - SUMIFS(coordinate[latitude], coordinate[City, State], $J48))^2)</f>
        <v>1466.0910374293567</v>
      </c>
      <c r="AB48" s="1">
        <f>SQRT((SUMIFS(coordinate[longitude], coordinate[City, State], AB$15) - SUMIFS(coordinate[longitude], coordinate[City, State], $J48))^2 + (SUMIFS(coordinate[latitude], coordinate[City, State], AB$15) - SUMIFS(coordinate[latitude], coordinate[City, State], $J48))^2)</f>
        <v>407.52700350330849</v>
      </c>
      <c r="AC48" s="1">
        <f>SQRT((SUMIFS(coordinate[longitude], coordinate[City, State], AC$15) - SUMIFS(coordinate[longitude], coordinate[City, State], $J48))^2 + (SUMIFS(coordinate[latitude], coordinate[City, State], AC$15) - SUMIFS(coordinate[latitude], coordinate[City, State], $J48))^2)</f>
        <v>947.15774605455363</v>
      </c>
      <c r="AD48" s="1">
        <f>SQRT((SUMIFS(coordinate[longitude], coordinate[City, State], AD$15) - SUMIFS(coordinate[longitude], coordinate[City, State], $J48))^2 + (SUMIFS(coordinate[latitude], coordinate[City, State], AD$15) - SUMIFS(coordinate[latitude], coordinate[City, State], $J48))^2)</f>
        <v>405.81232337625988</v>
      </c>
      <c r="AE48" s="1">
        <f>SQRT((SUMIFS(coordinate[longitude], coordinate[City, State], AE$15) - SUMIFS(coordinate[longitude], coordinate[City, State], $J48))^2 + (SUMIFS(coordinate[latitude], coordinate[City, State], AE$15) - SUMIFS(coordinate[latitude], coordinate[City, State], $J48))^2)</f>
        <v>172.84951471146081</v>
      </c>
      <c r="AF48" s="1">
        <f>SQRT((SUMIFS(coordinate[longitude], coordinate[City, State], AF$15) - SUMIFS(coordinate[longitude], coordinate[City, State], $J48))^2 + (SUMIFS(coordinate[latitude], coordinate[City, State], AF$15) - SUMIFS(coordinate[latitude], coordinate[City, State], $J48))^2)</f>
        <v>2730.9229154562154</v>
      </c>
      <c r="AG48" s="1">
        <f>SQRT((SUMIFS(coordinate[longitude], coordinate[City, State], AG$15) - SUMIFS(coordinate[longitude], coordinate[City, State], $J48))^2 + (SUMIFS(coordinate[latitude], coordinate[City, State], AG$15) - SUMIFS(coordinate[latitude], coordinate[City, State], $J48))^2)</f>
        <v>6100.5367843021722</v>
      </c>
      <c r="AH48" s="1">
        <f>SQRT((SUMIFS(coordinate[longitude], coordinate[City, State], AH$15) - SUMIFS(coordinate[longitude], coordinate[City, State], $J48))^2 + (SUMIFS(coordinate[latitude], coordinate[City, State], AH$15) - SUMIFS(coordinate[latitude], coordinate[City, State], $J48))^2)</f>
        <v>987.68256516361464</v>
      </c>
      <c r="AI48" s="1">
        <f>SQRT((SUMIFS(coordinate[longitude], coordinate[City, State], AI$15) - SUMIFS(coordinate[longitude], coordinate[City, State], $J48))^2 + (SUMIFS(coordinate[latitude], coordinate[City, State], AI$15) - SUMIFS(coordinate[latitude], coordinate[City, State], $J48))^2)</f>
        <v>1471.7726631161022</v>
      </c>
      <c r="AJ48" s="1">
        <f>SQRT((SUMIFS(coordinate[longitude], coordinate[City, State], AJ$15) - SUMIFS(coordinate[longitude], coordinate[City, State], $J48))^2 + (SUMIFS(coordinate[latitude], coordinate[City, State], AJ$15) - SUMIFS(coordinate[latitude], coordinate[City, State], $J48))^2)</f>
        <v>1411.405366710612</v>
      </c>
      <c r="AK48" s="1">
        <f>SQRT((SUMIFS(coordinate[longitude], coordinate[City, State], AK$15) - SUMIFS(coordinate[longitude], coordinate[City, State], $J48))^2 + (SUMIFS(coordinate[latitude], coordinate[City, State], AK$15) - SUMIFS(coordinate[latitude], coordinate[City, State], $J48))^2)</f>
        <v>4382.0745917626955</v>
      </c>
      <c r="AL48" s="1">
        <f>SQRT((SUMIFS(coordinate[longitude], coordinate[City, State], AL$15) - SUMIFS(coordinate[longitude], coordinate[City, State], $J48))^2 + (SUMIFS(coordinate[latitude], coordinate[City, State], AL$15) - SUMIFS(coordinate[latitude], coordinate[City, State], $J48))^2)</f>
        <v>834.15562287437467</v>
      </c>
      <c r="AM48" s="1">
        <f>SQRT((SUMIFS(coordinate[longitude], coordinate[City, State], AM$15) - SUMIFS(coordinate[longitude], coordinate[City, State], $J48))^2 + (SUMIFS(coordinate[latitude], coordinate[City, State], AM$15) - SUMIFS(coordinate[latitude], coordinate[City, State], $J48))^2)</f>
        <v>1682.4782804379938</v>
      </c>
      <c r="AN48" s="1">
        <f>SQRT((SUMIFS(coordinate[longitude], coordinate[City, State], AN$15) - SUMIFS(coordinate[longitude], coordinate[City, State], $J48))^2 + (SUMIFS(coordinate[latitude], coordinate[City, State], AN$15) - SUMIFS(coordinate[latitude], coordinate[City, State], $J48))^2)</f>
        <v>1515.7854142137405</v>
      </c>
      <c r="AO48" s="1">
        <f>SQRT((SUMIFS(coordinate[longitude], coordinate[City, State], AO$15) - SUMIFS(coordinate[longitude], coordinate[City, State], $J48))^2 + (SUMIFS(coordinate[latitude], coordinate[City, State], AO$15) - SUMIFS(coordinate[latitude], coordinate[City, State], $J48))^2)</f>
        <v>1164.5855839237602</v>
      </c>
      <c r="AP48" s="1">
        <f>SQRT((SUMIFS(coordinate[longitude], coordinate[City, State], AP$15) - SUMIFS(coordinate[longitude], coordinate[City, State], $J48))^2 + (SUMIFS(coordinate[latitude], coordinate[City, State], AP$15) - SUMIFS(coordinate[latitude], coordinate[City, State], $J48))^2)</f>
        <v>1254.4474153970541</v>
      </c>
      <c r="AQ48" s="1">
        <f>SQRT((SUMIFS(coordinate[longitude], coordinate[City, State], AQ$15) - SUMIFS(coordinate[longitude], coordinate[City, State], $J48))^2 + (SUMIFS(coordinate[latitude], coordinate[City, State], AQ$15) - SUMIFS(coordinate[latitude], coordinate[City, State], $J48))^2)</f>
        <v>0</v>
      </c>
      <c r="AR48" s="1">
        <f>SQRT((SUMIFS(coordinate[longitude], coordinate[City, State], AR$15) - SUMIFS(coordinate[longitude], coordinate[City, State], $J48))^2 + (SUMIFS(coordinate[latitude], coordinate[City, State], AR$15) - SUMIFS(coordinate[latitude], coordinate[City, State], $J48))^2)</f>
        <v>1130.3323726961974</v>
      </c>
      <c r="AS48" s="1">
        <f>SQRT((SUMIFS(coordinate[longitude], coordinate[City, State], AS$15) - SUMIFS(coordinate[longitude], coordinate[City, State], $J48))^2 + (SUMIFS(coordinate[latitude], coordinate[City, State], AS$15) - SUMIFS(coordinate[latitude], coordinate[City, State], $J48))^2)</f>
        <v>1828.5096272040705</v>
      </c>
      <c r="AT48" s="1">
        <f>SQRT((SUMIFS(coordinate[longitude], coordinate[City, State], AT$15) - SUMIFS(coordinate[longitude], coordinate[City, State], $J48))^2 + (SUMIFS(coordinate[latitude], coordinate[City, State], AT$15) - SUMIFS(coordinate[latitude], coordinate[City, State], $J48))^2)</f>
        <v>3482.2591764192989</v>
      </c>
      <c r="AU48" s="1">
        <f>SQRT((SUMIFS(coordinate[longitude], coordinate[City, State], AU$15) - SUMIFS(coordinate[longitude], coordinate[City, State], $J48))^2 + (SUMIFS(coordinate[latitude], coordinate[City, State], AU$15) - SUMIFS(coordinate[latitude], coordinate[City, State], $J48))^2)</f>
        <v>2829.910878273291</v>
      </c>
      <c r="AV48" s="1">
        <f>SQRT((SUMIFS(coordinate[longitude], coordinate[City, State], AV$15) - SUMIFS(coordinate[longitude], coordinate[City, State], $J48))^2 + (SUMIFS(coordinate[latitude], coordinate[City, State], AV$15) - SUMIFS(coordinate[latitude], coordinate[City, State], $J48))^2)</f>
        <v>1918.4151516407601</v>
      </c>
      <c r="AW48" s="1">
        <f>SQRT((SUMIFS(coordinate[longitude], coordinate[City, State], AW$15) - SUMIFS(coordinate[longitude], coordinate[City, State], $J48))^2 + (SUMIFS(coordinate[latitude], coordinate[City, State], AW$15) - SUMIFS(coordinate[latitude], coordinate[City, State], $J48))^2)</f>
        <v>186.55222713577351</v>
      </c>
      <c r="AX48" s="1">
        <f>SQRT((SUMIFS(coordinate[longitude], coordinate[City, State], AX$15) - SUMIFS(coordinate[longitude], coordinate[City, State], $J48))^2 + (SUMIFS(coordinate[latitude], coordinate[City, State], AX$15) - SUMIFS(coordinate[latitude], coordinate[City, State], $J48))^2)</f>
        <v>721.27645808456714</v>
      </c>
      <c r="AY48" s="1">
        <f>SQRT((SUMIFS(coordinate[longitude], coordinate[City, State], AY$15) - SUMIFS(coordinate[longitude], coordinate[City, State], $J48))^2 + (SUMIFS(coordinate[latitude], coordinate[City, State], AY$15) - SUMIFS(coordinate[latitude], coordinate[City, State], $J48))^2)</f>
        <v>574.52309382632166</v>
      </c>
      <c r="AZ48" s="1">
        <f>SQRT((SUMIFS(coordinate[longitude], coordinate[City, State], AZ$15) - SUMIFS(coordinate[longitude], coordinate[City, State], $J48))^2 + (SUMIFS(coordinate[latitude], coordinate[City, State], AZ$15) - SUMIFS(coordinate[latitude], coordinate[City, State], $J48))^2)</f>
        <v>3401.5342683961917</v>
      </c>
      <c r="BA48" s="1">
        <f>SQRT((SUMIFS(coordinate[longitude], coordinate[City, State], BA$15) - SUMIFS(coordinate[longitude], coordinate[City, State], $J48))^2 + (SUMIFS(coordinate[latitude], coordinate[City, State], BA$15) - SUMIFS(coordinate[latitude], coordinate[City, State], $J48))^2)</f>
        <v>1418.7718829728524</v>
      </c>
      <c r="BB48" s="1">
        <f>SQRT((SUMIFS(coordinate[longitude], coordinate[City, State], BB$15) - SUMIFS(coordinate[longitude], coordinate[City, State], $J48))^2 + (SUMIFS(coordinate[latitude], coordinate[City, State], BB$15) - SUMIFS(coordinate[latitude], coordinate[City, State], $J48))^2)</f>
        <v>3486.6776326931426</v>
      </c>
      <c r="BC48" s="1">
        <f>SQRT((SUMIFS(coordinate[longitude], coordinate[City, State], BC$15) - SUMIFS(coordinate[longitude], coordinate[City, State], $J48))^2 + (SUMIFS(coordinate[latitude], coordinate[City, State], BC$15) - SUMIFS(coordinate[latitude], coordinate[City, State], $J48))^2)</f>
        <v>2727.7022398060335</v>
      </c>
      <c r="BD48" s="1">
        <f>SQRT((SUMIFS(coordinate[longitude], coordinate[City, State], BD$15) - SUMIFS(coordinate[longitude], coordinate[City, State], $J48))^2 + (SUMIFS(coordinate[latitude], coordinate[City, State], BD$15) - SUMIFS(coordinate[latitude], coordinate[City, State], $J48))^2)</f>
        <v>2382.5620220958622</v>
      </c>
      <c r="BE48" s="1">
        <f>SQRT((SUMIFS(coordinate[longitude], coordinate[City, State], BE$15) - SUMIFS(coordinate[longitude], coordinate[City, State], $J48))^2 + (SUMIFS(coordinate[latitude], coordinate[City, State], BE$15) - SUMIFS(coordinate[latitude], coordinate[City, State], $J48))^2)</f>
        <v>1220.0256220906247</v>
      </c>
      <c r="BF48" s="1">
        <f>SQRT((SUMIFS(coordinate[longitude], coordinate[City, State], BF$15) - SUMIFS(coordinate[longitude], coordinate[City, State], $J48))^2 + (SUMIFS(coordinate[latitude], coordinate[City, State], BF$15) - SUMIFS(coordinate[latitude], coordinate[City, State], $J48))^2)</f>
        <v>1250.9031592533079</v>
      </c>
      <c r="BG48" s="1">
        <f>SQRT((SUMIFS(coordinate[longitude], coordinate[City, State], BG$15) - SUMIFS(coordinate[longitude], coordinate[City, State], $J48))^2 + (SUMIFS(coordinate[latitude], coordinate[City, State], BG$15) - SUMIFS(coordinate[latitude], coordinate[City, State], $J48))^2)</f>
        <v>1637.6690848731212</v>
      </c>
      <c r="BH48" s="1">
        <f>SQRT((SUMIFS(coordinate[longitude], coordinate[City, State], BH$15) - SUMIFS(coordinate[longitude], coordinate[City, State], $J48))^2 + (SUMIFS(coordinate[latitude], coordinate[City, State], BH$15) - SUMIFS(coordinate[latitude], coordinate[City, State], $J48))^2)</f>
        <v>317.61396496379575</v>
      </c>
    </row>
    <row r="49" spans="1:60" x14ac:dyDescent="0.25">
      <c r="A49" t="s">
        <v>71</v>
      </c>
      <c r="B49">
        <v>-5996.3982108237597</v>
      </c>
      <c r="C49">
        <v>2498.8447328360198</v>
      </c>
      <c r="D49" t="str">
        <f t="shared" si="1"/>
        <v>[-5996.4, 2498.84]</v>
      </c>
      <c r="G49" t="str" cm="1">
        <f t="array" ref="G49">"[" &amp; _xlfn.TEXTJOIN(", ", TRUE, ROUND(K49:BH49, 0)) &amp; "]"</f>
        <v>[1004, 737, 234, 1304, 860, 496, 1303, 2099, 1167, 2287, 387, 1292, 424, 370, 1160, 1282, 603, 805, 193, 741, 1049, 1887, 5015, 254, 356, 409, 3629, 479, 755, 396, 510, 265, 1130, 0, 744, 2606, 1757, 1095, 1131, 564, 651, 2402, 747, 2577, 1764, 1326, 319, 431, 647, 877]</v>
      </c>
      <c r="J49" t="s">
        <v>71</v>
      </c>
      <c r="K49" s="1">
        <f>SQRT((SUMIFS(coordinate[longitude], coordinate[City, State], K$15) - SUMIFS(coordinate[longitude], coordinate[City, State], $J49))^2 + (SUMIFS(coordinate[latitude], coordinate[City, State], K$15) - SUMIFS(coordinate[latitude], coordinate[City, State], $J49))^2)</f>
        <v>1004.2716749050722</v>
      </c>
      <c r="L49" s="1">
        <f>SQRT((SUMIFS(coordinate[longitude], coordinate[City, State], L$15) - SUMIFS(coordinate[longitude], coordinate[City, State], $J49))^2 + (SUMIFS(coordinate[latitude], coordinate[City, State], L$15) - SUMIFS(coordinate[latitude], coordinate[City, State], $J49))^2)</f>
        <v>736.51381883020713</v>
      </c>
      <c r="M49" s="1">
        <f>SQRT((SUMIFS(coordinate[longitude], coordinate[City, State], M$15) - SUMIFS(coordinate[longitude], coordinate[City, State], $J49))^2 + (SUMIFS(coordinate[latitude], coordinate[City, State], M$15) - SUMIFS(coordinate[latitude], coordinate[City, State], $J49))^2)</f>
        <v>234.47022239590129</v>
      </c>
      <c r="N49" s="1">
        <f>SQRT((SUMIFS(coordinate[longitude], coordinate[City, State], N$15) - SUMIFS(coordinate[longitude], coordinate[City, State], $J49))^2 + (SUMIFS(coordinate[latitude], coordinate[City, State], N$15) - SUMIFS(coordinate[latitude], coordinate[City, State], $J49))^2)</f>
        <v>1304.0590405180224</v>
      </c>
      <c r="O49" s="1">
        <f>SQRT((SUMIFS(coordinate[longitude], coordinate[City, State], O$15) - SUMIFS(coordinate[longitude], coordinate[City, State], $J49))^2 + (SUMIFS(coordinate[latitude], coordinate[City, State], O$15) - SUMIFS(coordinate[latitude], coordinate[City, State], $J49))^2)</f>
        <v>860.35476370026061</v>
      </c>
      <c r="P49" s="1">
        <f>SQRT((SUMIFS(coordinate[longitude], coordinate[City, State], P$15) - SUMIFS(coordinate[longitude], coordinate[City, State], $J49))^2 + (SUMIFS(coordinate[latitude], coordinate[City, State], P$15) - SUMIFS(coordinate[latitude], coordinate[City, State], $J49))^2)</f>
        <v>496.07392894295282</v>
      </c>
      <c r="Q49" s="1">
        <f>SQRT((SUMIFS(coordinate[longitude], coordinate[City, State], Q$15) - SUMIFS(coordinate[longitude], coordinate[City, State], $J49))^2 + (SUMIFS(coordinate[latitude], coordinate[City, State], Q$15) - SUMIFS(coordinate[latitude], coordinate[City, State], $J49))^2)</f>
        <v>1303.4027203593041</v>
      </c>
      <c r="R49" s="1">
        <f>SQRT((SUMIFS(coordinate[longitude], coordinate[City, State], R$15) - SUMIFS(coordinate[longitude], coordinate[City, State], $J49))^2 + (SUMIFS(coordinate[latitude], coordinate[City, State], R$15) - SUMIFS(coordinate[latitude], coordinate[City, State], $J49))^2)</f>
        <v>2099.1909804223869</v>
      </c>
      <c r="S49" s="1">
        <f>SQRT((SUMIFS(coordinate[longitude], coordinate[City, State], S$15) - SUMIFS(coordinate[longitude], coordinate[City, State], $J49))^2 + (SUMIFS(coordinate[latitude], coordinate[City, State], S$15) - SUMIFS(coordinate[latitude], coordinate[City, State], $J49))^2)</f>
        <v>1166.7036225999314</v>
      </c>
      <c r="T49" s="1">
        <f>SQRT((SUMIFS(coordinate[longitude], coordinate[City, State], T$15) - SUMIFS(coordinate[longitude], coordinate[City, State], $J49))^2 + (SUMIFS(coordinate[latitude], coordinate[City, State], T$15) - SUMIFS(coordinate[latitude], coordinate[City, State], $J49))^2)</f>
        <v>2287.4615406383436</v>
      </c>
      <c r="U49" s="1">
        <f>SQRT((SUMIFS(coordinate[longitude], coordinate[City, State], U$15) - SUMIFS(coordinate[longitude], coordinate[City, State], $J49))^2 + (SUMIFS(coordinate[latitude], coordinate[City, State], U$15) - SUMIFS(coordinate[latitude], coordinate[City, State], $J49))^2)</f>
        <v>386.57650437557868</v>
      </c>
      <c r="V49" s="1">
        <f>SQRT((SUMIFS(coordinate[longitude], coordinate[City, State], V$15) - SUMIFS(coordinate[longitude], coordinate[City, State], $J49))^2 + (SUMIFS(coordinate[latitude], coordinate[City, State], V$15) - SUMIFS(coordinate[latitude], coordinate[City, State], $J49))^2)</f>
        <v>1291.6559955540661</v>
      </c>
      <c r="W49" s="1">
        <f>SQRT((SUMIFS(coordinate[longitude], coordinate[City, State], W$15) - SUMIFS(coordinate[longitude], coordinate[City, State], $J49))^2 + (SUMIFS(coordinate[latitude], coordinate[City, State], W$15) - SUMIFS(coordinate[latitude], coordinate[City, State], $J49))^2)</f>
        <v>424.46466508755515</v>
      </c>
      <c r="X49" s="1">
        <f>SQRT((SUMIFS(coordinate[longitude], coordinate[City, State], X$15) - SUMIFS(coordinate[longitude], coordinate[City, State], $J49))^2 + (SUMIFS(coordinate[latitude], coordinate[City, State], X$15) - SUMIFS(coordinate[latitude], coordinate[City, State], $J49))^2)</f>
        <v>370.37358081231275</v>
      </c>
      <c r="Y49" s="1">
        <f>SQRT((SUMIFS(coordinate[longitude], coordinate[City, State], Y$15) - SUMIFS(coordinate[longitude], coordinate[City, State], $J49))^2 + (SUMIFS(coordinate[latitude], coordinate[City, State], Y$15) - SUMIFS(coordinate[latitude], coordinate[City, State], $J49))^2)</f>
        <v>1160.0577652715231</v>
      </c>
      <c r="Z49" s="1">
        <f>SQRT((SUMIFS(coordinate[longitude], coordinate[City, State], Z$15) - SUMIFS(coordinate[longitude], coordinate[City, State], $J49))^2 + (SUMIFS(coordinate[latitude], coordinate[City, State], Z$15) - SUMIFS(coordinate[latitude], coordinate[City, State], $J49))^2)</f>
        <v>1281.572321634083</v>
      </c>
      <c r="AA49" s="1">
        <f>SQRT((SUMIFS(coordinate[longitude], coordinate[City, State], AA$15) - SUMIFS(coordinate[longitude], coordinate[City, State], $J49))^2 + (SUMIFS(coordinate[latitude], coordinate[City, State], AA$15) - SUMIFS(coordinate[latitude], coordinate[City, State], $J49))^2)</f>
        <v>603.08900034308897</v>
      </c>
      <c r="AB49" s="1">
        <f>SQRT((SUMIFS(coordinate[longitude], coordinate[City, State], AB$15) - SUMIFS(coordinate[longitude], coordinate[City, State], $J49))^2 + (SUMIFS(coordinate[latitude], coordinate[City, State], AB$15) - SUMIFS(coordinate[latitude], coordinate[City, State], $J49))^2)</f>
        <v>804.91883158235964</v>
      </c>
      <c r="AC49" s="1">
        <f>SQRT((SUMIFS(coordinate[longitude], coordinate[City, State], AC$15) - SUMIFS(coordinate[longitude], coordinate[City, State], $J49))^2 + (SUMIFS(coordinate[latitude], coordinate[City, State], AC$15) - SUMIFS(coordinate[latitude], coordinate[City, State], $J49))^2)</f>
        <v>193.2203912651668</v>
      </c>
      <c r="AD49" s="1">
        <f>SQRT((SUMIFS(coordinate[longitude], coordinate[City, State], AD$15) - SUMIFS(coordinate[longitude], coordinate[City, State], $J49))^2 + (SUMIFS(coordinate[latitude], coordinate[City, State], AD$15) - SUMIFS(coordinate[latitude], coordinate[City, State], $J49))^2)</f>
        <v>741.05036745997302</v>
      </c>
      <c r="AE49" s="1">
        <f>SQRT((SUMIFS(coordinate[longitude], coordinate[City, State], AE$15) - SUMIFS(coordinate[longitude], coordinate[City, State], $J49))^2 + (SUMIFS(coordinate[latitude], coordinate[City, State], AE$15) - SUMIFS(coordinate[latitude], coordinate[City, State], $J49))^2)</f>
        <v>1048.7753618402969</v>
      </c>
      <c r="AF49" s="1">
        <f>SQRT((SUMIFS(coordinate[longitude], coordinate[City, State], AF$15) - SUMIFS(coordinate[longitude], coordinate[City, State], $J49))^2 + (SUMIFS(coordinate[latitude], coordinate[City, State], AF$15) - SUMIFS(coordinate[latitude], coordinate[City, State], $J49))^2)</f>
        <v>1887.2255103891969</v>
      </c>
      <c r="AG49" s="1">
        <f>SQRT((SUMIFS(coordinate[longitude], coordinate[City, State], AG$15) - SUMIFS(coordinate[longitude], coordinate[City, State], $J49))^2 + (SUMIFS(coordinate[latitude], coordinate[City, State], AG$15) - SUMIFS(coordinate[latitude], coordinate[City, State], $J49))^2)</f>
        <v>5014.8860057188995</v>
      </c>
      <c r="AH49" s="1">
        <f>SQRT((SUMIFS(coordinate[longitude], coordinate[City, State], AH$15) - SUMIFS(coordinate[longitude], coordinate[City, State], $J49))^2 + (SUMIFS(coordinate[latitude], coordinate[City, State], AH$15) - SUMIFS(coordinate[latitude], coordinate[City, State], $J49))^2)</f>
        <v>254.36546178625653</v>
      </c>
      <c r="AI49" s="1">
        <f>SQRT((SUMIFS(coordinate[longitude], coordinate[City, State], AI$15) - SUMIFS(coordinate[longitude], coordinate[City, State], $J49))^2 + (SUMIFS(coordinate[latitude], coordinate[City, State], AI$15) - SUMIFS(coordinate[latitude], coordinate[City, State], $J49))^2)</f>
        <v>355.69810914041773</v>
      </c>
      <c r="AJ49" s="1">
        <f>SQRT((SUMIFS(coordinate[longitude], coordinate[City, State], AJ$15) - SUMIFS(coordinate[longitude], coordinate[City, State], $J49))^2 + (SUMIFS(coordinate[latitude], coordinate[City, State], AJ$15) - SUMIFS(coordinate[latitude], coordinate[City, State], $J49))^2)</f>
        <v>408.86496133849357</v>
      </c>
      <c r="AK49" s="1">
        <f>SQRT((SUMIFS(coordinate[longitude], coordinate[City, State], AK$15) - SUMIFS(coordinate[longitude], coordinate[City, State], $J49))^2 + (SUMIFS(coordinate[latitude], coordinate[City, State], AK$15) - SUMIFS(coordinate[latitude], coordinate[City, State], $J49))^2)</f>
        <v>3629.4681737002902</v>
      </c>
      <c r="AL49" s="1">
        <f>SQRT((SUMIFS(coordinate[longitude], coordinate[City, State], AL$15) - SUMIFS(coordinate[longitude], coordinate[City, State], $J49))^2 + (SUMIFS(coordinate[latitude], coordinate[City, State], AL$15) - SUMIFS(coordinate[latitude], coordinate[City, State], $J49))^2)</f>
        <v>479.4597128278802</v>
      </c>
      <c r="AM49" s="1">
        <f>SQRT((SUMIFS(coordinate[longitude], coordinate[City, State], AM$15) - SUMIFS(coordinate[longitude], coordinate[City, State], $J49))^2 + (SUMIFS(coordinate[latitude], coordinate[City, State], AM$15) - SUMIFS(coordinate[latitude], coordinate[City, State], $J49))^2)</f>
        <v>755.05315163475973</v>
      </c>
      <c r="AN49" s="1">
        <f>SQRT((SUMIFS(coordinate[longitude], coordinate[City, State], AN$15) - SUMIFS(coordinate[longitude], coordinate[City, State], $J49))^2 + (SUMIFS(coordinate[latitude], coordinate[City, State], AN$15) - SUMIFS(coordinate[latitude], coordinate[City, State], $J49))^2)</f>
        <v>395.79561409334514</v>
      </c>
      <c r="AO49" s="1">
        <f>SQRT((SUMIFS(coordinate[longitude], coordinate[City, State], AO$15) - SUMIFS(coordinate[longitude], coordinate[City, State], $J49))^2 + (SUMIFS(coordinate[latitude], coordinate[City, State], AO$15) - SUMIFS(coordinate[latitude], coordinate[City, State], $J49))^2)</f>
        <v>510.12336715387414</v>
      </c>
      <c r="AP49" s="1">
        <f>SQRT((SUMIFS(coordinate[longitude], coordinate[City, State], AP$15) - SUMIFS(coordinate[longitude], coordinate[City, State], $J49))^2 + (SUMIFS(coordinate[latitude], coordinate[City, State], AP$15) - SUMIFS(coordinate[latitude], coordinate[City, State], $J49))^2)</f>
        <v>265.10800218538947</v>
      </c>
      <c r="AQ49" s="1">
        <f>SQRT((SUMIFS(coordinate[longitude], coordinate[City, State], AQ$15) - SUMIFS(coordinate[longitude], coordinate[City, State], $J49))^2 + (SUMIFS(coordinate[latitude], coordinate[City, State], AQ$15) - SUMIFS(coordinate[latitude], coordinate[City, State], $J49))^2)</f>
        <v>1130.3323726961974</v>
      </c>
      <c r="AR49" s="1">
        <f>SQRT((SUMIFS(coordinate[longitude], coordinate[City, State], AR$15) - SUMIFS(coordinate[longitude], coordinate[City, State], $J49))^2 + (SUMIFS(coordinate[latitude], coordinate[City, State], AR$15) - SUMIFS(coordinate[latitude], coordinate[City, State], $J49))^2)</f>
        <v>0</v>
      </c>
      <c r="AS49" s="1">
        <f>SQRT((SUMIFS(coordinate[longitude], coordinate[City, State], AS$15) - SUMIFS(coordinate[longitude], coordinate[City, State], $J49))^2 + (SUMIFS(coordinate[latitude], coordinate[City, State], AS$15) - SUMIFS(coordinate[latitude], coordinate[City, State], $J49))^2)</f>
        <v>744.34326072978899</v>
      </c>
      <c r="AT49" s="1">
        <f>SQRT((SUMIFS(coordinate[longitude], coordinate[City, State], AT$15) - SUMIFS(coordinate[longitude], coordinate[City, State], $J49))^2 + (SUMIFS(coordinate[latitude], coordinate[City, State], AT$15) - SUMIFS(coordinate[latitude], coordinate[City, State], $J49))^2)</f>
        <v>2605.7253934755772</v>
      </c>
      <c r="AU49" s="1">
        <f>SQRT((SUMIFS(coordinate[longitude], coordinate[City, State], AU$15) - SUMIFS(coordinate[longitude], coordinate[City, State], $J49))^2 + (SUMIFS(coordinate[latitude], coordinate[City, State], AU$15) - SUMIFS(coordinate[latitude], coordinate[City, State], $J49))^2)</f>
        <v>1757.4707792516786</v>
      </c>
      <c r="AV49" s="1">
        <f>SQRT((SUMIFS(coordinate[longitude], coordinate[City, State], AV$15) - SUMIFS(coordinate[longitude], coordinate[City, State], $J49))^2 + (SUMIFS(coordinate[latitude], coordinate[City, State], AV$15) - SUMIFS(coordinate[latitude], coordinate[City, State], $J49))^2)</f>
        <v>1094.5843856440938</v>
      </c>
      <c r="AW49" s="1">
        <f>SQRT((SUMIFS(coordinate[longitude], coordinate[City, State], AW$15) - SUMIFS(coordinate[longitude], coordinate[City, State], $J49))^2 + (SUMIFS(coordinate[latitude], coordinate[City, State], AW$15) - SUMIFS(coordinate[latitude], coordinate[City, State], $J49))^2)</f>
        <v>1131.1578243146982</v>
      </c>
      <c r="AX49" s="1">
        <f>SQRT((SUMIFS(coordinate[longitude], coordinate[City, State], AX$15) - SUMIFS(coordinate[longitude], coordinate[City, State], $J49))^2 + (SUMIFS(coordinate[latitude], coordinate[City, State], AX$15) - SUMIFS(coordinate[latitude], coordinate[City, State], $J49))^2)</f>
        <v>563.51127251911919</v>
      </c>
      <c r="AY49" s="1">
        <f>SQRT((SUMIFS(coordinate[longitude], coordinate[City, State], AY$15) - SUMIFS(coordinate[longitude], coordinate[City, State], $J49))^2 + (SUMIFS(coordinate[latitude], coordinate[City, State], AY$15) - SUMIFS(coordinate[latitude], coordinate[City, State], $J49))^2)</f>
        <v>651.2155600136274</v>
      </c>
      <c r="AZ49" s="1">
        <f>SQRT((SUMIFS(coordinate[longitude], coordinate[City, State], AZ$15) - SUMIFS(coordinate[longitude], coordinate[City, State], $J49))^2 + (SUMIFS(coordinate[latitude], coordinate[City, State], AZ$15) - SUMIFS(coordinate[latitude], coordinate[City, State], $J49))^2)</f>
        <v>2402.2636944336164</v>
      </c>
      <c r="BA49" s="1">
        <f>SQRT((SUMIFS(coordinate[longitude], coordinate[City, State], BA$15) - SUMIFS(coordinate[longitude], coordinate[City, State], $J49))^2 + (SUMIFS(coordinate[latitude], coordinate[City, State], BA$15) - SUMIFS(coordinate[latitude], coordinate[City, State], $J49))^2)</f>
        <v>747.35937768041413</v>
      </c>
      <c r="BB49" s="1">
        <f>SQRT((SUMIFS(coordinate[longitude], coordinate[City, State], BB$15) - SUMIFS(coordinate[longitude], coordinate[City, State], $J49))^2 + (SUMIFS(coordinate[latitude], coordinate[City, State], BB$15) - SUMIFS(coordinate[latitude], coordinate[City, State], $J49))^2)</f>
        <v>2576.5885830163293</v>
      </c>
      <c r="BC49" s="1">
        <f>SQRT((SUMIFS(coordinate[longitude], coordinate[City, State], BC$15) - SUMIFS(coordinate[longitude], coordinate[City, State], $J49))^2 + (SUMIFS(coordinate[latitude], coordinate[City, State], BC$15) - SUMIFS(coordinate[latitude], coordinate[City, State], $J49))^2)</f>
        <v>1763.6433308047713</v>
      </c>
      <c r="BD49" s="1">
        <f>SQRT((SUMIFS(coordinate[longitude], coordinate[City, State], BD$15) - SUMIFS(coordinate[longitude], coordinate[City, State], $J49))^2 + (SUMIFS(coordinate[latitude], coordinate[City, State], BD$15) - SUMIFS(coordinate[latitude], coordinate[City, State], $J49))^2)</f>
        <v>1325.7408015496535</v>
      </c>
      <c r="BE49" s="1">
        <f>SQRT((SUMIFS(coordinate[longitude], coordinate[City, State], BE$15) - SUMIFS(coordinate[longitude], coordinate[City, State], $J49))^2 + (SUMIFS(coordinate[latitude], coordinate[City, State], BE$15) - SUMIFS(coordinate[latitude], coordinate[City, State], $J49))^2)</f>
        <v>318.94836914139114</v>
      </c>
      <c r="BF49" s="1">
        <f>SQRT((SUMIFS(coordinate[longitude], coordinate[City, State], BF$15) - SUMIFS(coordinate[longitude], coordinate[City, State], $J49))^2 + (SUMIFS(coordinate[latitude], coordinate[City, State], BF$15) - SUMIFS(coordinate[latitude], coordinate[City, State], $J49))^2)</f>
        <v>431.20860551268186</v>
      </c>
      <c r="BG49" s="1">
        <f>SQRT((SUMIFS(coordinate[longitude], coordinate[City, State], BG$15) - SUMIFS(coordinate[longitude], coordinate[City, State], $J49))^2 + (SUMIFS(coordinate[latitude], coordinate[City, State], BG$15) - SUMIFS(coordinate[latitude], coordinate[City, State], $J49))^2)</f>
        <v>646.63524848102941</v>
      </c>
      <c r="BH49" s="1">
        <f>SQRT((SUMIFS(coordinate[longitude], coordinate[City, State], BH$15) - SUMIFS(coordinate[longitude], coordinate[City, State], $J49))^2 + (SUMIFS(coordinate[latitude], coordinate[City, State], BH$15) - SUMIFS(coordinate[latitude], coordinate[City, State], $J49))^2)</f>
        <v>877.07037060554001</v>
      </c>
    </row>
    <row r="50" spans="1:60" x14ac:dyDescent="0.25">
      <c r="A50" t="s">
        <v>65</v>
      </c>
      <c r="B50">
        <v>-6739.24529307599</v>
      </c>
      <c r="C50">
        <v>2451.6737440483898</v>
      </c>
      <c r="D50" t="str">
        <f t="shared" si="1"/>
        <v>[-6739.25, 2451.67]</v>
      </c>
      <c r="G50" t="str" cm="1">
        <f t="array" ref="G50">"[" &amp; _xlfn.TEXTJOIN(", ", TRUE, ROUND(K50:BH50, 0)) &amp; "]"</f>
        <v>[1715, 1473, 916, 2014, 361, 562, 948, 1409, 1890, 1556, 1116, 637, 1145, 1051, 1873, 593, 501, 1542, 895, 1465, 1772, 1262, 4279, 841, 551, 427, 2997, 1028, 373, 363, 770, 807, 1829, 744, 0, 1926, 1014, 644, 1857, 1306, 1394, 1667, 723, 1879, 1057, 583, 621, 980, 277, 1608]</v>
      </c>
      <c r="J50" t="s">
        <v>65</v>
      </c>
      <c r="K50" s="1">
        <f>SQRT((SUMIFS(coordinate[longitude], coordinate[City, State], K$15) - SUMIFS(coordinate[longitude], coordinate[City, State], $J50))^2 + (SUMIFS(coordinate[latitude], coordinate[City, State], K$15) - SUMIFS(coordinate[latitude], coordinate[City, State], $J50))^2)</f>
        <v>1714.5653475733534</v>
      </c>
      <c r="L50" s="1">
        <f>SQRT((SUMIFS(coordinate[longitude], coordinate[City, State], L$15) - SUMIFS(coordinate[longitude], coordinate[City, State], $J50))^2 + (SUMIFS(coordinate[latitude], coordinate[City, State], L$15) - SUMIFS(coordinate[latitude], coordinate[City, State], $J50))^2)</f>
        <v>1473.2239979665519</v>
      </c>
      <c r="M50" s="1">
        <f>SQRT((SUMIFS(coordinate[longitude], coordinate[City, State], M$15) - SUMIFS(coordinate[longitude], coordinate[City, State], $J50))^2 + (SUMIFS(coordinate[latitude], coordinate[City, State], M$15) - SUMIFS(coordinate[latitude], coordinate[City, State], $J50))^2)</f>
        <v>916.02512166269025</v>
      </c>
      <c r="N50" s="1">
        <f>SQRT((SUMIFS(coordinate[longitude], coordinate[City, State], N$15) - SUMIFS(coordinate[longitude], coordinate[City, State], $J50))^2 + (SUMIFS(coordinate[latitude], coordinate[City, State], N$15) - SUMIFS(coordinate[latitude], coordinate[City, State], $J50))^2)</f>
        <v>2013.6678919958617</v>
      </c>
      <c r="O50" s="1">
        <f>SQRT((SUMIFS(coordinate[longitude], coordinate[City, State], O$15) - SUMIFS(coordinate[longitude], coordinate[City, State], $J50))^2 + (SUMIFS(coordinate[latitude], coordinate[City, State], O$15) - SUMIFS(coordinate[latitude], coordinate[City, State], $J50))^2)</f>
        <v>360.68432993283045</v>
      </c>
      <c r="P50" s="1">
        <f>SQRT((SUMIFS(coordinate[longitude], coordinate[City, State], P$15) - SUMIFS(coordinate[longitude], coordinate[City, State], $J50))^2 + (SUMIFS(coordinate[latitude], coordinate[City, State], P$15) - SUMIFS(coordinate[latitude], coordinate[City, State], $J50))^2)</f>
        <v>561.91301948627279</v>
      </c>
      <c r="Q50" s="1">
        <f>SQRT((SUMIFS(coordinate[longitude], coordinate[City, State], Q$15) - SUMIFS(coordinate[longitude], coordinate[City, State], $J50))^2 + (SUMIFS(coordinate[latitude], coordinate[City, State], Q$15) - SUMIFS(coordinate[latitude], coordinate[City, State], $J50))^2)</f>
        <v>947.99672797804612</v>
      </c>
      <c r="R50" s="1">
        <f>SQRT((SUMIFS(coordinate[longitude], coordinate[City, State], R$15) - SUMIFS(coordinate[longitude], coordinate[City, State], $J50))^2 + (SUMIFS(coordinate[latitude], coordinate[City, State], R$15) - SUMIFS(coordinate[latitude], coordinate[City, State], $J50))^2)</f>
        <v>1409.1273350574086</v>
      </c>
      <c r="S50" s="1">
        <f>SQRT((SUMIFS(coordinate[longitude], coordinate[City, State], S$15) - SUMIFS(coordinate[longitude], coordinate[City, State], $J50))^2 + (SUMIFS(coordinate[latitude], coordinate[City, State], S$15) - SUMIFS(coordinate[latitude], coordinate[City, State], $J50))^2)</f>
        <v>1890.0522471876059</v>
      </c>
      <c r="T50" s="1">
        <f>SQRT((SUMIFS(coordinate[longitude], coordinate[City, State], T$15) - SUMIFS(coordinate[longitude], coordinate[City, State], $J50))^2 + (SUMIFS(coordinate[latitude], coordinate[City, State], T$15) - SUMIFS(coordinate[latitude], coordinate[City, State], $J50))^2)</f>
        <v>1556.1275805294185</v>
      </c>
      <c r="U50" s="1">
        <f>SQRT((SUMIFS(coordinate[longitude], coordinate[City, State], U$15) - SUMIFS(coordinate[longitude], coordinate[City, State], $J50))^2 + (SUMIFS(coordinate[latitude], coordinate[City, State], U$15) - SUMIFS(coordinate[latitude], coordinate[City, State], $J50))^2)</f>
        <v>1116.4560244799361</v>
      </c>
      <c r="V50" s="1">
        <f>SQRT((SUMIFS(coordinate[longitude], coordinate[City, State], V$15) - SUMIFS(coordinate[longitude], coordinate[City, State], $J50))^2 + (SUMIFS(coordinate[latitude], coordinate[City, State], V$15) - SUMIFS(coordinate[latitude], coordinate[City, State], $J50))^2)</f>
        <v>636.5892143510132</v>
      </c>
      <c r="W50" s="1">
        <f>SQRT((SUMIFS(coordinate[longitude], coordinate[City, State], W$15) - SUMIFS(coordinate[longitude], coordinate[City, State], $J50))^2 + (SUMIFS(coordinate[latitude], coordinate[City, State], W$15) - SUMIFS(coordinate[latitude], coordinate[City, State], $J50))^2)</f>
        <v>1144.6694167924675</v>
      </c>
      <c r="X50" s="1">
        <f>SQRT((SUMIFS(coordinate[longitude], coordinate[City, State], X$15) - SUMIFS(coordinate[longitude], coordinate[City, State], $J50))^2 + (SUMIFS(coordinate[latitude], coordinate[City, State], X$15) - SUMIFS(coordinate[latitude], coordinate[City, State], $J50))^2)</f>
        <v>1050.8836689782727</v>
      </c>
      <c r="Y50" s="1">
        <f>SQRT((SUMIFS(coordinate[longitude], coordinate[City, State], Y$15) - SUMIFS(coordinate[longitude], coordinate[City, State], $J50))^2 + (SUMIFS(coordinate[latitude], coordinate[City, State], Y$15) - SUMIFS(coordinate[latitude], coordinate[City, State], $J50))^2)</f>
        <v>1873.4211176855658</v>
      </c>
      <c r="Z50" s="1">
        <f>SQRT((SUMIFS(coordinate[longitude], coordinate[City, State], Z$15) - SUMIFS(coordinate[longitude], coordinate[City, State], $J50))^2 + (SUMIFS(coordinate[latitude], coordinate[City, State], Z$15) - SUMIFS(coordinate[latitude], coordinate[City, State], $J50))^2)</f>
        <v>592.8191277058487</v>
      </c>
      <c r="AA50" s="1">
        <f>SQRT((SUMIFS(coordinate[longitude], coordinate[City, State], AA$15) - SUMIFS(coordinate[longitude], coordinate[City, State], $J50))^2 + (SUMIFS(coordinate[latitude], coordinate[City, State], AA$15) - SUMIFS(coordinate[latitude], coordinate[City, State], $J50))^2)</f>
        <v>501.29254396053784</v>
      </c>
      <c r="AB50" s="1">
        <f>SQRT((SUMIFS(coordinate[longitude], coordinate[City, State], AB$15) - SUMIFS(coordinate[longitude], coordinate[City, State], $J50))^2 + (SUMIFS(coordinate[latitude], coordinate[City, State], AB$15) - SUMIFS(coordinate[latitude], coordinate[City, State], $J50))^2)</f>
        <v>1541.7813705554263</v>
      </c>
      <c r="AC50" s="1">
        <f>SQRT((SUMIFS(coordinate[longitude], coordinate[City, State], AC$15) - SUMIFS(coordinate[longitude], coordinate[City, State], $J50))^2 + (SUMIFS(coordinate[latitude], coordinate[City, State], AC$15) - SUMIFS(coordinate[latitude], coordinate[City, State], $J50))^2)</f>
        <v>895.44271110240174</v>
      </c>
      <c r="AD50" s="1">
        <f>SQRT((SUMIFS(coordinate[longitude], coordinate[City, State], AD$15) - SUMIFS(coordinate[longitude], coordinate[City, State], $J50))^2 + (SUMIFS(coordinate[latitude], coordinate[City, State], AD$15) - SUMIFS(coordinate[latitude], coordinate[City, State], $J50))^2)</f>
        <v>1465.300595359681</v>
      </c>
      <c r="AE50" s="1">
        <f>SQRT((SUMIFS(coordinate[longitude], coordinate[City, State], AE$15) - SUMIFS(coordinate[longitude], coordinate[City, State], $J50))^2 + (SUMIFS(coordinate[latitude], coordinate[City, State], AE$15) - SUMIFS(coordinate[latitude], coordinate[City, State], $J50))^2)</f>
        <v>1771.623105694689</v>
      </c>
      <c r="AF50" s="1">
        <f>SQRT((SUMIFS(coordinate[longitude], coordinate[City, State], AF$15) - SUMIFS(coordinate[longitude], coordinate[City, State], $J50))^2 + (SUMIFS(coordinate[latitude], coordinate[City, State], AF$15) - SUMIFS(coordinate[latitude], coordinate[City, State], $J50))^2)</f>
        <v>1261.8785478364784</v>
      </c>
      <c r="AG50" s="1">
        <f>SQRT((SUMIFS(coordinate[longitude], coordinate[City, State], AG$15) - SUMIFS(coordinate[longitude], coordinate[City, State], $J50))^2 + (SUMIFS(coordinate[latitude], coordinate[City, State], AG$15) - SUMIFS(coordinate[latitude], coordinate[City, State], $J50))^2)</f>
        <v>4279.4217467045937</v>
      </c>
      <c r="AH50" s="1">
        <f>SQRT((SUMIFS(coordinate[longitude], coordinate[City, State], AH$15) - SUMIFS(coordinate[longitude], coordinate[City, State], $J50))^2 + (SUMIFS(coordinate[latitude], coordinate[City, State], AH$15) - SUMIFS(coordinate[latitude], coordinate[City, State], $J50))^2)</f>
        <v>841.2524920652055</v>
      </c>
      <c r="AI50" s="1">
        <f>SQRT((SUMIFS(coordinate[longitude], coordinate[City, State], AI$15) - SUMIFS(coordinate[longitude], coordinate[City, State], $J50))^2 + (SUMIFS(coordinate[latitude], coordinate[City, State], AI$15) - SUMIFS(coordinate[latitude], coordinate[City, State], $J50))^2)</f>
        <v>551.46693291553061</v>
      </c>
      <c r="AJ50" s="1">
        <f>SQRT((SUMIFS(coordinate[longitude], coordinate[City, State], AJ$15) - SUMIFS(coordinate[longitude], coordinate[City, State], $J50))^2 + (SUMIFS(coordinate[latitude], coordinate[City, State], AJ$15) - SUMIFS(coordinate[latitude], coordinate[City, State], $J50))^2)</f>
        <v>426.65503321261099</v>
      </c>
      <c r="AK50" s="1">
        <f>SQRT((SUMIFS(coordinate[longitude], coordinate[City, State], AK$15) - SUMIFS(coordinate[longitude], coordinate[City, State], $J50))^2 + (SUMIFS(coordinate[latitude], coordinate[City, State], AK$15) - SUMIFS(coordinate[latitude], coordinate[City, State], $J50))^2)</f>
        <v>2996.8884298477151</v>
      </c>
      <c r="AL50" s="1">
        <f>SQRT((SUMIFS(coordinate[longitude], coordinate[City, State], AL$15) - SUMIFS(coordinate[longitude], coordinate[City, State], $J50))^2 + (SUMIFS(coordinate[latitude], coordinate[City, State], AL$15) - SUMIFS(coordinate[latitude], coordinate[City, State], $J50))^2)</f>
        <v>1027.8210757219281</v>
      </c>
      <c r="AM50" s="1">
        <f>SQRT((SUMIFS(coordinate[longitude], coordinate[City, State], AM$15) - SUMIFS(coordinate[longitude], coordinate[City, State], $J50))^2 + (SUMIFS(coordinate[latitude], coordinate[City, State], AM$15) - SUMIFS(coordinate[latitude], coordinate[City, State], $J50))^2)</f>
        <v>372.87263868003356</v>
      </c>
      <c r="AN50" s="1">
        <f>SQRT((SUMIFS(coordinate[longitude], coordinate[City, State], AN$15) - SUMIFS(coordinate[longitude], coordinate[City, State], $J50))^2 + (SUMIFS(coordinate[latitude], coordinate[City, State], AN$15) - SUMIFS(coordinate[latitude], coordinate[City, State], $J50))^2)</f>
        <v>363.24378815782296</v>
      </c>
      <c r="AO50" s="1">
        <f>SQRT((SUMIFS(coordinate[longitude], coordinate[City, State], AO$15) - SUMIFS(coordinate[longitude], coordinate[City, State], $J50))^2 + (SUMIFS(coordinate[latitude], coordinate[City, State], AO$15) - SUMIFS(coordinate[latitude], coordinate[City, State], $J50))^2)</f>
        <v>769.65313956375633</v>
      </c>
      <c r="AP50" s="1">
        <f>SQRT((SUMIFS(coordinate[longitude], coordinate[City, State], AP$15) - SUMIFS(coordinate[longitude], coordinate[City, State], $J50))^2 + (SUMIFS(coordinate[latitude], coordinate[City, State], AP$15) - SUMIFS(coordinate[latitude], coordinate[City, State], $J50))^2)</f>
        <v>807.07155063204209</v>
      </c>
      <c r="AQ50" s="1">
        <f>SQRT((SUMIFS(coordinate[longitude], coordinate[City, State], AQ$15) - SUMIFS(coordinate[longitude], coordinate[City, State], $J50))^2 + (SUMIFS(coordinate[latitude], coordinate[City, State], AQ$15) - SUMIFS(coordinate[latitude], coordinate[City, State], $J50))^2)</f>
        <v>1828.5096272040705</v>
      </c>
      <c r="AR50" s="1">
        <f>SQRT((SUMIFS(coordinate[longitude], coordinate[City, State], AR$15) - SUMIFS(coordinate[longitude], coordinate[City, State], $J50))^2 + (SUMIFS(coordinate[latitude], coordinate[City, State], AR$15) - SUMIFS(coordinate[latitude], coordinate[City, State], $J50))^2)</f>
        <v>744.34326072978899</v>
      </c>
      <c r="AS50" s="1">
        <f>SQRT((SUMIFS(coordinate[longitude], coordinate[City, State], AS$15) - SUMIFS(coordinate[longitude], coordinate[City, State], $J50))^2 + (SUMIFS(coordinate[latitude], coordinate[City, State], AS$15) - SUMIFS(coordinate[latitude], coordinate[City, State], $J50))^2)</f>
        <v>0</v>
      </c>
      <c r="AT50" s="1">
        <f>SQRT((SUMIFS(coordinate[longitude], coordinate[City, State], AT$15) - SUMIFS(coordinate[longitude], coordinate[City, State], $J50))^2 + (SUMIFS(coordinate[latitude], coordinate[City, State], AT$15) - SUMIFS(coordinate[latitude], coordinate[City, State], $J50))^2)</f>
        <v>1925.6113908260279</v>
      </c>
      <c r="AU50" s="1">
        <f>SQRT((SUMIFS(coordinate[longitude], coordinate[City, State], AU$15) - SUMIFS(coordinate[longitude], coordinate[City, State], $J50))^2 + (SUMIFS(coordinate[latitude], coordinate[City, State], AU$15) - SUMIFS(coordinate[latitude], coordinate[City, State], $J50))^2)</f>
        <v>1014.3533430859991</v>
      </c>
      <c r="AV50" s="1">
        <f>SQRT((SUMIFS(coordinate[longitude], coordinate[City, State], AV$15) - SUMIFS(coordinate[longitude], coordinate[City, State], $J50))^2 + (SUMIFS(coordinate[latitude], coordinate[City, State], AV$15) - SUMIFS(coordinate[latitude], coordinate[City, State], $J50))^2)</f>
        <v>643.75008734050789</v>
      </c>
      <c r="AW50" s="1">
        <f>SQRT((SUMIFS(coordinate[longitude], coordinate[City, State], AW$15) - SUMIFS(coordinate[longitude], coordinate[City, State], $J50))^2 + (SUMIFS(coordinate[latitude], coordinate[City, State], AW$15) - SUMIFS(coordinate[latitude], coordinate[City, State], $J50))^2)</f>
        <v>1856.7239505466057</v>
      </c>
      <c r="AX50" s="1">
        <f>SQRT((SUMIFS(coordinate[longitude], coordinate[City, State], AX$15) - SUMIFS(coordinate[longitude], coordinate[City, State], $J50))^2 + (SUMIFS(coordinate[latitude], coordinate[City, State], AX$15) - SUMIFS(coordinate[latitude], coordinate[City, State], $J50))^2)</f>
        <v>1305.8527305621401</v>
      </c>
      <c r="AY50" s="1">
        <f>SQRT((SUMIFS(coordinate[longitude], coordinate[City, State], AY$15) - SUMIFS(coordinate[longitude], coordinate[City, State], $J50))^2 + (SUMIFS(coordinate[latitude], coordinate[City, State], AY$15) - SUMIFS(coordinate[latitude], coordinate[City, State], $J50))^2)</f>
        <v>1394.3626387723082</v>
      </c>
      <c r="AZ50" s="1">
        <f>SQRT((SUMIFS(coordinate[longitude], coordinate[City, State], AZ$15) - SUMIFS(coordinate[longitude], coordinate[City, State], $J50))^2 + (SUMIFS(coordinate[latitude], coordinate[City, State], AZ$15) - SUMIFS(coordinate[latitude], coordinate[City, State], $J50))^2)</f>
        <v>1667.3089681584543</v>
      </c>
      <c r="BA50" s="1">
        <f>SQRT((SUMIFS(coordinate[longitude], coordinate[City, State], BA$15) - SUMIFS(coordinate[longitude], coordinate[City, State], $J50))^2 + (SUMIFS(coordinate[latitude], coordinate[City, State], BA$15) - SUMIFS(coordinate[latitude], coordinate[City, State], $J50))^2)</f>
        <v>722.56889144149648</v>
      </c>
      <c r="BB50" s="1">
        <f>SQRT((SUMIFS(coordinate[longitude], coordinate[City, State], BB$15) - SUMIFS(coordinate[longitude], coordinate[City, State], $J50))^2 + (SUMIFS(coordinate[latitude], coordinate[City, State], BB$15) - SUMIFS(coordinate[latitude], coordinate[City, State], $J50))^2)</f>
        <v>1878.6300334053587</v>
      </c>
      <c r="BC50" s="1">
        <f>SQRT((SUMIFS(coordinate[longitude], coordinate[City, State], BC$15) - SUMIFS(coordinate[longitude], coordinate[City, State], $J50))^2 + (SUMIFS(coordinate[latitude], coordinate[City, State], BC$15) - SUMIFS(coordinate[latitude], coordinate[City, State], $J50))^2)</f>
        <v>1056.8239902608254</v>
      </c>
      <c r="BD50" s="1">
        <f>SQRT((SUMIFS(coordinate[longitude], coordinate[City, State], BD$15) - SUMIFS(coordinate[longitude], coordinate[City, State], $J50))^2 + (SUMIFS(coordinate[latitude], coordinate[City, State], BD$15) - SUMIFS(coordinate[latitude], coordinate[City, State], $J50))^2)</f>
        <v>582.58763953808125</v>
      </c>
      <c r="BE50" s="1">
        <f>SQRT((SUMIFS(coordinate[longitude], coordinate[City, State], BE$15) - SUMIFS(coordinate[longitude], coordinate[City, State], $J50))^2 + (SUMIFS(coordinate[latitude], coordinate[City, State], BE$15) - SUMIFS(coordinate[latitude], coordinate[City, State], $J50))^2)</f>
        <v>620.57502232008017</v>
      </c>
      <c r="BF50" s="1">
        <f>SQRT((SUMIFS(coordinate[longitude], coordinate[City, State], BF$15) - SUMIFS(coordinate[longitude], coordinate[City, State], $J50))^2 + (SUMIFS(coordinate[latitude], coordinate[City, State], BF$15) - SUMIFS(coordinate[latitude], coordinate[City, State], $J50))^2)</f>
        <v>980.06935686210113</v>
      </c>
      <c r="BG50" s="1">
        <f>SQRT((SUMIFS(coordinate[longitude], coordinate[City, State], BG$15) - SUMIFS(coordinate[longitude], coordinate[City, State], $J50))^2 + (SUMIFS(coordinate[latitude], coordinate[City, State], BG$15) - SUMIFS(coordinate[latitude], coordinate[City, State], $J50))^2)</f>
        <v>276.9104633496807</v>
      </c>
      <c r="BH50" s="1">
        <f>SQRT((SUMIFS(coordinate[longitude], coordinate[City, State], BH$15) - SUMIFS(coordinate[longitude], coordinate[City, State], $J50))^2 + (SUMIFS(coordinate[latitude], coordinate[City, State], BH$15) - SUMIFS(coordinate[latitude], coordinate[City, State], $J50))^2)</f>
        <v>1607.626877868465</v>
      </c>
    </row>
    <row r="51" spans="1:60" x14ac:dyDescent="0.25">
      <c r="A51" t="s">
        <v>76</v>
      </c>
      <c r="B51">
        <v>-8491.3789067734506</v>
      </c>
      <c r="C51">
        <v>3250.4271654685599</v>
      </c>
      <c r="D51" t="str">
        <f t="shared" si="1"/>
        <v>[-8491.38, 3250.43]</v>
      </c>
      <c r="G51" t="str" cm="1">
        <f t="array" ref="G51">"[" &amp; _xlfn.TEXTJOIN(", ", TRUE, ROUND(K51:BH51, 0)) &amp; "]"</f>
        <v>[3407, 3254, 2814, 3676, 2088, 2475, 1533, 517, 3599, 586, 2913, 1315, 3029, 2799, 3557, 1336, 2057, 3318, 2698, 3214, 3489, 751, 2998, 2588, 2477, 2201, 1113, 2666, 1862, 2276, 2331, 2726, 3482, 2606, 1926, 0, 1200, 1569, 3575, 3155, 3207, 595, 2064, 146, 875, 1409, 2351, 2904, 1959, 3359]</v>
      </c>
      <c r="J51" t="s">
        <v>76</v>
      </c>
      <c r="K51" s="1">
        <f>SQRT((SUMIFS(coordinate[longitude], coordinate[City, State], K$15) - SUMIFS(coordinate[longitude], coordinate[City, State], $J51))^2 + (SUMIFS(coordinate[latitude], coordinate[City, State], K$15) - SUMIFS(coordinate[latitude], coordinate[City, State], $J51))^2)</f>
        <v>3406.8927109972146</v>
      </c>
      <c r="L51" s="1">
        <f>SQRT((SUMIFS(coordinate[longitude], coordinate[City, State], L$15) - SUMIFS(coordinate[longitude], coordinate[City, State], $J51))^2 + (SUMIFS(coordinate[latitude], coordinate[City, State], L$15) - SUMIFS(coordinate[latitude], coordinate[City, State], $J51))^2)</f>
        <v>3253.6110877705864</v>
      </c>
      <c r="M51" s="1">
        <f>SQRT((SUMIFS(coordinate[longitude], coordinate[City, State], M$15) - SUMIFS(coordinate[longitude], coordinate[City, State], $J51))^2 + (SUMIFS(coordinate[latitude], coordinate[City, State], M$15) - SUMIFS(coordinate[latitude], coordinate[City, State], $J51))^2)</f>
        <v>2814.2466525807708</v>
      </c>
      <c r="N51" s="1">
        <f>SQRT((SUMIFS(coordinate[longitude], coordinate[City, State], N$15) - SUMIFS(coordinate[longitude], coordinate[City, State], $J51))^2 + (SUMIFS(coordinate[latitude], coordinate[City, State], N$15) - SUMIFS(coordinate[latitude], coordinate[City, State], $J51))^2)</f>
        <v>3675.7057088664606</v>
      </c>
      <c r="O51" s="1">
        <f>SQRT((SUMIFS(coordinate[longitude], coordinate[City, State], O$15) - SUMIFS(coordinate[longitude], coordinate[City, State], $J51))^2 + (SUMIFS(coordinate[latitude], coordinate[City, State], O$15) - SUMIFS(coordinate[latitude], coordinate[City, State], $J51))^2)</f>
        <v>2088.4730803789471</v>
      </c>
      <c r="P51" s="1">
        <f>SQRT((SUMIFS(coordinate[longitude], coordinate[City, State], P$15) - SUMIFS(coordinate[longitude], coordinate[City, State], $J51))^2 + (SUMIFS(coordinate[latitude], coordinate[City, State], P$15) - SUMIFS(coordinate[latitude], coordinate[City, State], $J51))^2)</f>
        <v>2475.2101213754463</v>
      </c>
      <c r="Q51" s="1">
        <f>SQRT((SUMIFS(coordinate[longitude], coordinate[City, State], Q$15) - SUMIFS(coordinate[longitude], coordinate[City, State], $J51))^2 + (SUMIFS(coordinate[latitude], coordinate[City, State], Q$15) - SUMIFS(coordinate[latitude], coordinate[City, State], $J51))^2)</f>
        <v>1532.8782619368649</v>
      </c>
      <c r="R51" s="1">
        <f>SQRT((SUMIFS(coordinate[longitude], coordinate[City, State], R$15) - SUMIFS(coordinate[longitude], coordinate[City, State], $J51))^2 + (SUMIFS(coordinate[latitude], coordinate[City, State], R$15) - SUMIFS(coordinate[latitude], coordinate[City, State], $J51))^2)</f>
        <v>517.29786173505295</v>
      </c>
      <c r="S51" s="1">
        <f>SQRT((SUMIFS(coordinate[longitude], coordinate[City, State], S$15) - SUMIFS(coordinate[longitude], coordinate[City, State], $J51))^2 + (SUMIFS(coordinate[latitude], coordinate[City, State], S$15) - SUMIFS(coordinate[latitude], coordinate[City, State], $J51))^2)</f>
        <v>3599.0468378095111</v>
      </c>
      <c r="T51" s="1">
        <f>SQRT((SUMIFS(coordinate[longitude], coordinate[City, State], T$15) - SUMIFS(coordinate[longitude], coordinate[City, State], $J51))^2 + (SUMIFS(coordinate[latitude], coordinate[City, State], T$15) - SUMIFS(coordinate[latitude], coordinate[City, State], $J51))^2)</f>
        <v>586.18267841806937</v>
      </c>
      <c r="U51" s="1">
        <f>SQRT((SUMIFS(coordinate[longitude], coordinate[City, State], U$15) - SUMIFS(coordinate[longitude], coordinate[City, State], $J51))^2 + (SUMIFS(coordinate[latitude], coordinate[City, State], U$15) - SUMIFS(coordinate[latitude], coordinate[City, State], $J51))^2)</f>
        <v>2913.4591536072339</v>
      </c>
      <c r="V51" s="1">
        <f>SQRT((SUMIFS(coordinate[longitude], coordinate[City, State], V$15) - SUMIFS(coordinate[longitude], coordinate[City, State], $J51))^2 + (SUMIFS(coordinate[latitude], coordinate[City, State], V$15) - SUMIFS(coordinate[latitude], coordinate[City, State], $J51))^2)</f>
        <v>1314.7411320407195</v>
      </c>
      <c r="W51" s="1">
        <f>SQRT((SUMIFS(coordinate[longitude], coordinate[City, State], W$15) - SUMIFS(coordinate[longitude], coordinate[City, State], $J51))^2 + (SUMIFS(coordinate[latitude], coordinate[City, State], W$15) - SUMIFS(coordinate[latitude], coordinate[City, State], $J51))^2)</f>
        <v>3029.3570176790035</v>
      </c>
      <c r="X51" s="1">
        <f>SQRT((SUMIFS(coordinate[longitude], coordinate[City, State], X$15) - SUMIFS(coordinate[longitude], coordinate[City, State], $J51))^2 + (SUMIFS(coordinate[latitude], coordinate[City, State], X$15) - SUMIFS(coordinate[latitude], coordinate[City, State], $J51))^2)</f>
        <v>2799.4702216433402</v>
      </c>
      <c r="Y51" s="1">
        <f>SQRT((SUMIFS(coordinate[longitude], coordinate[City, State], Y$15) - SUMIFS(coordinate[longitude], coordinate[City, State], $J51))^2 + (SUMIFS(coordinate[latitude], coordinate[City, State], Y$15) - SUMIFS(coordinate[latitude], coordinate[City, State], $J51))^2)</f>
        <v>3557.4615495407979</v>
      </c>
      <c r="Z51" s="1">
        <f>SQRT((SUMIFS(coordinate[longitude], coordinate[City, State], Z$15) - SUMIFS(coordinate[longitude], coordinate[City, State], $J51))^2 + (SUMIFS(coordinate[latitude], coordinate[City, State], Z$15) - SUMIFS(coordinate[latitude], coordinate[City, State], $J51))^2)</f>
        <v>1336.3654282137743</v>
      </c>
      <c r="AA51" s="1">
        <f>SQRT((SUMIFS(coordinate[longitude], coordinate[City, State], AA$15) - SUMIFS(coordinate[longitude], coordinate[City, State], $J51))^2 + (SUMIFS(coordinate[latitude], coordinate[City, State], AA$15) - SUMIFS(coordinate[latitude], coordinate[City, State], $J51))^2)</f>
        <v>2057.3586294850784</v>
      </c>
      <c r="AB51" s="1">
        <f>SQRT((SUMIFS(coordinate[longitude], coordinate[City, State], AB$15) - SUMIFS(coordinate[longitude], coordinate[City, State], $J51))^2 + (SUMIFS(coordinate[latitude], coordinate[City, State], AB$15) - SUMIFS(coordinate[latitude], coordinate[City, State], $J51))^2)</f>
        <v>3317.7941881559782</v>
      </c>
      <c r="AC51" s="1">
        <f>SQRT((SUMIFS(coordinate[longitude], coordinate[City, State], AC$15) - SUMIFS(coordinate[longitude], coordinate[City, State], $J51))^2 + (SUMIFS(coordinate[latitude], coordinate[City, State], AC$15) - SUMIFS(coordinate[latitude], coordinate[City, State], $J51))^2)</f>
        <v>2697.8428477552616</v>
      </c>
      <c r="AD51" s="1">
        <f>SQRT((SUMIFS(coordinate[longitude], coordinate[City, State], AD$15) - SUMIFS(coordinate[longitude], coordinate[City, State], $J51))^2 + (SUMIFS(coordinate[latitude], coordinate[City, State], AD$15) - SUMIFS(coordinate[latitude], coordinate[City, State], $J51))^2)</f>
        <v>3213.8588039573124</v>
      </c>
      <c r="AE51" s="1">
        <f>SQRT((SUMIFS(coordinate[longitude], coordinate[City, State], AE$15) - SUMIFS(coordinate[longitude], coordinate[City, State], $J51))^2 + (SUMIFS(coordinate[latitude], coordinate[City, State], AE$15) - SUMIFS(coordinate[latitude], coordinate[City, State], $J51))^2)</f>
        <v>3488.8073123436293</v>
      </c>
      <c r="AF51" s="1">
        <f>SQRT((SUMIFS(coordinate[longitude], coordinate[City, State], AF$15) - SUMIFS(coordinate[longitude], coordinate[City, State], $J51))^2 + (SUMIFS(coordinate[latitude], coordinate[City, State], AF$15) - SUMIFS(coordinate[latitude], coordinate[City, State], $J51))^2)</f>
        <v>751.43058830776943</v>
      </c>
      <c r="AG51" s="1">
        <f>SQRT((SUMIFS(coordinate[longitude], coordinate[City, State], AG$15) - SUMIFS(coordinate[longitude], coordinate[City, State], $J51))^2 + (SUMIFS(coordinate[latitude], coordinate[City, State], AG$15) - SUMIFS(coordinate[latitude], coordinate[City, State], $J51))^2)</f>
        <v>2997.9343928122571</v>
      </c>
      <c r="AH51" s="1">
        <f>SQRT((SUMIFS(coordinate[longitude], coordinate[City, State], AH$15) - SUMIFS(coordinate[longitude], coordinate[City, State], $J51))^2 + (SUMIFS(coordinate[latitude], coordinate[City, State], AH$15) - SUMIFS(coordinate[latitude], coordinate[City, State], $J51))^2)</f>
        <v>2587.914230535047</v>
      </c>
      <c r="AI51" s="1">
        <f>SQRT((SUMIFS(coordinate[longitude], coordinate[City, State], AI$15) - SUMIFS(coordinate[longitude], coordinate[City, State], $J51))^2 + (SUMIFS(coordinate[latitude], coordinate[City, State], AI$15) - SUMIFS(coordinate[latitude], coordinate[City, State], $J51))^2)</f>
        <v>2476.9897062022947</v>
      </c>
      <c r="AJ51" s="1">
        <f>SQRT((SUMIFS(coordinate[longitude], coordinate[City, State], AJ$15) - SUMIFS(coordinate[longitude], coordinate[City, State], $J51))^2 + (SUMIFS(coordinate[latitude], coordinate[City, State], AJ$15) - SUMIFS(coordinate[latitude], coordinate[City, State], $J51))^2)</f>
        <v>2200.7319583574508</v>
      </c>
      <c r="AK51" s="1">
        <f>SQRT((SUMIFS(coordinate[longitude], coordinate[City, State], AK$15) - SUMIFS(coordinate[longitude], coordinate[City, State], $J51))^2 + (SUMIFS(coordinate[latitude], coordinate[City, State], AK$15) - SUMIFS(coordinate[latitude], coordinate[City, State], $J51))^2)</f>
        <v>1113.3639982117841</v>
      </c>
      <c r="AL51" s="1">
        <f>SQRT((SUMIFS(coordinate[longitude], coordinate[City, State], AL$15) - SUMIFS(coordinate[longitude], coordinate[City, State], $J51))^2 + (SUMIFS(coordinate[latitude], coordinate[City, State], AL$15) - SUMIFS(coordinate[latitude], coordinate[City, State], $J51))^2)</f>
        <v>2666.2435280238064</v>
      </c>
      <c r="AM51" s="1">
        <f>SQRT((SUMIFS(coordinate[longitude], coordinate[City, State], AM$15) - SUMIFS(coordinate[longitude], coordinate[City, State], $J51))^2 + (SUMIFS(coordinate[latitude], coordinate[City, State], AM$15) - SUMIFS(coordinate[latitude], coordinate[City, State], $J51))^2)</f>
        <v>1862.0149173584725</v>
      </c>
      <c r="AN51" s="1">
        <f>SQRT((SUMIFS(coordinate[longitude], coordinate[City, State], AN$15) - SUMIFS(coordinate[longitude], coordinate[City, State], $J51))^2 + (SUMIFS(coordinate[latitude], coordinate[City, State], AN$15) - SUMIFS(coordinate[latitude], coordinate[City, State], $J51))^2)</f>
        <v>2276.4697021509646</v>
      </c>
      <c r="AO51" s="1">
        <f>SQRT((SUMIFS(coordinate[longitude], coordinate[City, State], AO$15) - SUMIFS(coordinate[longitude], coordinate[City, State], $J51))^2 + (SUMIFS(coordinate[latitude], coordinate[City, State], AO$15) - SUMIFS(coordinate[latitude], coordinate[City, State], $J51))^2)</f>
        <v>2331.47562762096</v>
      </c>
      <c r="AP51" s="1">
        <f>SQRT((SUMIFS(coordinate[longitude], coordinate[City, State], AP$15) - SUMIFS(coordinate[longitude], coordinate[City, State], $J51))^2 + (SUMIFS(coordinate[latitude], coordinate[City, State], AP$15) - SUMIFS(coordinate[latitude], coordinate[City, State], $J51))^2)</f>
        <v>2725.6556109807298</v>
      </c>
      <c r="AQ51" s="1">
        <f>SQRT((SUMIFS(coordinate[longitude], coordinate[City, State], AQ$15) - SUMIFS(coordinate[longitude], coordinate[City, State], $J51))^2 + (SUMIFS(coordinate[latitude], coordinate[City, State], AQ$15) - SUMIFS(coordinate[latitude], coordinate[City, State], $J51))^2)</f>
        <v>3482.2591764192989</v>
      </c>
      <c r="AR51" s="1">
        <f>SQRT((SUMIFS(coordinate[longitude], coordinate[City, State], AR$15) - SUMIFS(coordinate[longitude], coordinate[City, State], $J51))^2 + (SUMIFS(coordinate[latitude], coordinate[City, State], AR$15) - SUMIFS(coordinate[latitude], coordinate[City, State], $J51))^2)</f>
        <v>2605.7253934755772</v>
      </c>
      <c r="AS51" s="1">
        <f>SQRT((SUMIFS(coordinate[longitude], coordinate[City, State], AS$15) - SUMIFS(coordinate[longitude], coordinate[City, State], $J51))^2 + (SUMIFS(coordinate[latitude], coordinate[City, State], AS$15) - SUMIFS(coordinate[latitude], coordinate[City, State], $J51))^2)</f>
        <v>1925.6113908260279</v>
      </c>
      <c r="AT51" s="1">
        <f>SQRT((SUMIFS(coordinate[longitude], coordinate[City, State], AT$15) - SUMIFS(coordinate[longitude], coordinate[City, State], $J51))^2 + (SUMIFS(coordinate[latitude], coordinate[City, State], AT$15) - SUMIFS(coordinate[latitude], coordinate[City, State], $J51))^2)</f>
        <v>0</v>
      </c>
      <c r="AU51" s="1">
        <f>SQRT((SUMIFS(coordinate[longitude], coordinate[City, State], AU$15) - SUMIFS(coordinate[longitude], coordinate[City, State], $J51))^2 + (SUMIFS(coordinate[latitude], coordinate[City, State], AU$15) - SUMIFS(coordinate[latitude], coordinate[City, State], $J51))^2)</f>
        <v>1200.4595418451001</v>
      </c>
      <c r="AV51" s="1">
        <f>SQRT((SUMIFS(coordinate[longitude], coordinate[City, State], AV$15) - SUMIFS(coordinate[longitude], coordinate[City, State], $J51))^2 + (SUMIFS(coordinate[latitude], coordinate[City, State], AV$15) - SUMIFS(coordinate[latitude], coordinate[City, State], $J51))^2)</f>
        <v>1569.486952773721</v>
      </c>
      <c r="AW51" s="1">
        <f>SQRT((SUMIFS(coordinate[longitude], coordinate[City, State], AW$15) - SUMIFS(coordinate[longitude], coordinate[City, State], $J51))^2 + (SUMIFS(coordinate[latitude], coordinate[City, State], AW$15) - SUMIFS(coordinate[latitude], coordinate[City, State], $J51))^2)</f>
        <v>3574.6539146743576</v>
      </c>
      <c r="AX51" s="1">
        <f>SQRT((SUMIFS(coordinate[longitude], coordinate[City, State], AX$15) - SUMIFS(coordinate[longitude], coordinate[City, State], $J51))^2 + (SUMIFS(coordinate[latitude], coordinate[City, State], AX$15) - SUMIFS(coordinate[latitude], coordinate[City, State], $J51))^2)</f>
        <v>3155.4536375811167</v>
      </c>
      <c r="AY51" s="1">
        <f>SQRT((SUMIFS(coordinate[longitude], coordinate[City, State], AY$15) - SUMIFS(coordinate[longitude], coordinate[City, State], $J51))^2 + (SUMIFS(coordinate[latitude], coordinate[City, State], AY$15) - SUMIFS(coordinate[latitude], coordinate[City, State], $J51))^2)</f>
        <v>3207.1558426625056</v>
      </c>
      <c r="AZ51" s="1">
        <f>SQRT((SUMIFS(coordinate[longitude], coordinate[City, State], AZ$15) - SUMIFS(coordinate[longitude], coordinate[City, State], $J51))^2 + (SUMIFS(coordinate[latitude], coordinate[City, State], AZ$15) - SUMIFS(coordinate[latitude], coordinate[City, State], $J51))^2)</f>
        <v>594.60102367899208</v>
      </c>
      <c r="BA51" s="1">
        <f>SQRT((SUMIFS(coordinate[longitude], coordinate[City, State], BA$15) - SUMIFS(coordinate[longitude], coordinate[City, State], $J51))^2 + (SUMIFS(coordinate[latitude], coordinate[City, State], BA$15) - SUMIFS(coordinate[latitude], coordinate[City, State], $J51))^2)</f>
        <v>2064.0567284566919</v>
      </c>
      <c r="BB51" s="1">
        <f>SQRT((SUMIFS(coordinate[longitude], coordinate[City, State], BB$15) - SUMIFS(coordinate[longitude], coordinate[City, State], $J51))^2 + (SUMIFS(coordinate[latitude], coordinate[City, State], BB$15) - SUMIFS(coordinate[latitude], coordinate[City, State], $J51))^2)</f>
        <v>146.1850051514246</v>
      </c>
      <c r="BC51" s="1">
        <f>SQRT((SUMIFS(coordinate[longitude], coordinate[City, State], BC$15) - SUMIFS(coordinate[longitude], coordinate[City, State], $J51))^2 + (SUMIFS(coordinate[latitude], coordinate[City, State], BC$15) - SUMIFS(coordinate[latitude], coordinate[City, State], $J51))^2)</f>
        <v>875.48708990973341</v>
      </c>
      <c r="BD51" s="1">
        <f>SQRT((SUMIFS(coordinate[longitude], coordinate[City, State], BD$15) - SUMIFS(coordinate[longitude], coordinate[City, State], $J51))^2 + (SUMIFS(coordinate[latitude], coordinate[City, State], BD$15) - SUMIFS(coordinate[latitude], coordinate[City, State], $J51))^2)</f>
        <v>1409.2281712647987</v>
      </c>
      <c r="BE51" s="1">
        <f>SQRT((SUMIFS(coordinate[longitude], coordinate[City, State], BE$15) - SUMIFS(coordinate[longitude], coordinate[City, State], $J51))^2 + (SUMIFS(coordinate[latitude], coordinate[City, State], BE$15) - SUMIFS(coordinate[latitude], coordinate[City, State], $J51))^2)</f>
        <v>2351.053382817388</v>
      </c>
      <c r="BF51" s="1">
        <f>SQRT((SUMIFS(coordinate[longitude], coordinate[City, State], BF$15) - SUMIFS(coordinate[longitude], coordinate[City, State], $J51))^2 + (SUMIFS(coordinate[latitude], coordinate[City, State], BF$15) - SUMIFS(coordinate[latitude], coordinate[City, State], $J51))^2)</f>
        <v>2904.3010794498405</v>
      </c>
      <c r="BG51" s="1">
        <f>SQRT((SUMIFS(coordinate[longitude], coordinate[City, State], BG$15) - SUMIFS(coordinate[longitude], coordinate[City, State], $J51))^2 + (SUMIFS(coordinate[latitude], coordinate[City, State], BG$15) - SUMIFS(coordinate[latitude], coordinate[City, State], $J51))^2)</f>
        <v>1959.2564047408835</v>
      </c>
      <c r="BH51" s="1">
        <f>SQRT((SUMIFS(coordinate[longitude], coordinate[City, State], BH$15) - SUMIFS(coordinate[longitude], coordinate[City, State], $J51))^2 + (SUMIFS(coordinate[latitude], coordinate[City, State], BH$15) - SUMIFS(coordinate[latitude], coordinate[City, State], $J51))^2)</f>
        <v>3359.2764288438289</v>
      </c>
    </row>
    <row r="52" spans="1:60" x14ac:dyDescent="0.25">
      <c r="A52" t="s">
        <v>32</v>
      </c>
      <c r="B52">
        <v>-7743.8168054219896</v>
      </c>
      <c r="C52">
        <v>2311.1433871406598</v>
      </c>
      <c r="D52" t="str">
        <f t="shared" si="1"/>
        <v>[-7743.82, 2311.14]</v>
      </c>
      <c r="G52" t="str" cm="1">
        <f t="array" ref="G52">"[" &amp; _xlfn.TEXTJOIN(", ", TRUE, ROUND(K52:BH52, 0)) &amp; "]"</f>
        <v>[2721, 2487, 1913, 3018, 1014, 1461, 1318, 759, 2900, 661, 2130, 732, 2145, 2059, 2880, 655, 1394, 2556, 1909, 2477, 2782, 908, 3271, 1844, 1513, 1419, 2309, 2007, 1179, 1367, 1703, 1784, 2830, 1757, 1014, 1200, 0, 1108, 2868, 2316, 2408, 739, 1533, 1097, 505, 449, 1610, 1932, 1196, 2621]</v>
      </c>
      <c r="J52" t="s">
        <v>32</v>
      </c>
      <c r="K52" s="1">
        <f>SQRT((SUMIFS(coordinate[longitude], coordinate[City, State], K$15) - SUMIFS(coordinate[longitude], coordinate[City, State], $J52))^2 + (SUMIFS(coordinate[latitude], coordinate[City, State], K$15) - SUMIFS(coordinate[latitude], coordinate[City, State], $J52))^2)</f>
        <v>2721.3214489151319</v>
      </c>
      <c r="L52" s="1">
        <f>SQRT((SUMIFS(coordinate[longitude], coordinate[City, State], L$15) - SUMIFS(coordinate[longitude], coordinate[City, State], $J52))^2 + (SUMIFS(coordinate[latitude], coordinate[City, State], L$15) - SUMIFS(coordinate[latitude], coordinate[City, State], $J52))^2)</f>
        <v>2487.3825558774729</v>
      </c>
      <c r="M52" s="1">
        <f>SQRT((SUMIFS(coordinate[longitude], coordinate[City, State], M$15) - SUMIFS(coordinate[longitude], coordinate[City, State], $J52))^2 + (SUMIFS(coordinate[latitude], coordinate[City, State], M$15) - SUMIFS(coordinate[latitude], coordinate[City, State], $J52))^2)</f>
        <v>1912.9547373674275</v>
      </c>
      <c r="N52" s="1">
        <f>SQRT((SUMIFS(coordinate[longitude], coordinate[City, State], N$15) - SUMIFS(coordinate[longitude], coordinate[City, State], $J52))^2 + (SUMIFS(coordinate[latitude], coordinate[City, State], N$15) - SUMIFS(coordinate[latitude], coordinate[City, State], $J52))^2)</f>
        <v>3018.3684446663087</v>
      </c>
      <c r="O52" s="1">
        <f>SQRT((SUMIFS(coordinate[longitude], coordinate[City, State], O$15) - SUMIFS(coordinate[longitude], coordinate[City, State], $J52))^2 + (SUMIFS(coordinate[latitude], coordinate[City, State], O$15) - SUMIFS(coordinate[latitude], coordinate[City, State], $J52))^2)</f>
        <v>1013.8392019887046</v>
      </c>
      <c r="P52" s="1">
        <f>SQRT((SUMIFS(coordinate[longitude], coordinate[City, State], P$15) - SUMIFS(coordinate[longitude], coordinate[City, State], $J52))^2 + (SUMIFS(coordinate[latitude], coordinate[City, State], P$15) - SUMIFS(coordinate[latitude], coordinate[City, State], $J52))^2)</f>
        <v>1461.105458197321</v>
      </c>
      <c r="Q52" s="1">
        <f>SQRT((SUMIFS(coordinate[longitude], coordinate[City, State], Q$15) - SUMIFS(coordinate[longitude], coordinate[City, State], $J52))^2 + (SUMIFS(coordinate[latitude], coordinate[City, State], Q$15) - SUMIFS(coordinate[latitude], coordinate[City, State], $J52))^2)</f>
        <v>1317.633017121093</v>
      </c>
      <c r="R52" s="1">
        <f>SQRT((SUMIFS(coordinate[longitude], coordinate[City, State], R$15) - SUMIFS(coordinate[longitude], coordinate[City, State], $J52))^2 + (SUMIFS(coordinate[latitude], coordinate[City, State], R$15) - SUMIFS(coordinate[latitude], coordinate[City, State], $J52))^2)</f>
        <v>759.01595127858911</v>
      </c>
      <c r="S52" s="1">
        <f>SQRT((SUMIFS(coordinate[longitude], coordinate[City, State], S$15) - SUMIFS(coordinate[longitude], coordinate[City, State], $J52))^2 + (SUMIFS(coordinate[latitude], coordinate[City, State], S$15) - SUMIFS(coordinate[latitude], coordinate[City, State], $J52))^2)</f>
        <v>2900.3799167080765</v>
      </c>
      <c r="T52" s="1">
        <f>SQRT((SUMIFS(coordinate[longitude], coordinate[City, State], T$15) - SUMIFS(coordinate[longitude], coordinate[City, State], $J52))^2 + (SUMIFS(coordinate[latitude], coordinate[City, State], T$15) - SUMIFS(coordinate[latitude], coordinate[City, State], $J52))^2)</f>
        <v>661.35587136086394</v>
      </c>
      <c r="U52" s="1">
        <f>SQRT((SUMIFS(coordinate[longitude], coordinate[City, State], U$15) - SUMIFS(coordinate[longitude], coordinate[City, State], $J52))^2 + (SUMIFS(coordinate[latitude], coordinate[City, State], U$15) - SUMIFS(coordinate[latitude], coordinate[City, State], $J52))^2)</f>
        <v>2130.3968278053148</v>
      </c>
      <c r="V52" s="1">
        <f>SQRT((SUMIFS(coordinate[longitude], coordinate[City, State], V$15) - SUMIFS(coordinate[longitude], coordinate[City, State], $J52))^2 + (SUMIFS(coordinate[latitude], coordinate[City, State], V$15) - SUMIFS(coordinate[latitude], coordinate[City, State], $J52))^2)</f>
        <v>731.64549399078066</v>
      </c>
      <c r="W52" s="1">
        <f>SQRT((SUMIFS(coordinate[longitude], coordinate[City, State], W$15) - SUMIFS(coordinate[longitude], coordinate[City, State], $J52))^2 + (SUMIFS(coordinate[latitude], coordinate[City, State], W$15) - SUMIFS(coordinate[latitude], coordinate[City, State], $J52))^2)</f>
        <v>2144.9881371674287</v>
      </c>
      <c r="X52" s="1">
        <f>SQRT((SUMIFS(coordinate[longitude], coordinate[City, State], X$15) - SUMIFS(coordinate[longitude], coordinate[City, State], $J52))^2 + (SUMIFS(coordinate[latitude], coordinate[City, State], X$15) - SUMIFS(coordinate[latitude], coordinate[City, State], $J52))^2)</f>
        <v>2058.6336776891112</v>
      </c>
      <c r="Y52" s="1">
        <f>SQRT((SUMIFS(coordinate[longitude], coordinate[City, State], Y$15) - SUMIFS(coordinate[longitude], coordinate[City, State], $J52))^2 + (SUMIFS(coordinate[latitude], coordinate[City, State], Y$15) - SUMIFS(coordinate[latitude], coordinate[City, State], $J52))^2)</f>
        <v>2880.3343005097195</v>
      </c>
      <c r="Z52" s="1">
        <f>SQRT((SUMIFS(coordinate[longitude], coordinate[City, State], Z$15) - SUMIFS(coordinate[longitude], coordinate[City, State], $J52))^2 + (SUMIFS(coordinate[latitude], coordinate[City, State], Z$15) - SUMIFS(coordinate[latitude], coordinate[City, State], $J52))^2)</f>
        <v>654.90353013289121</v>
      </c>
      <c r="AA52" s="1">
        <f>SQRT((SUMIFS(coordinate[longitude], coordinate[City, State], AA$15) - SUMIFS(coordinate[longitude], coordinate[City, State], $J52))^2 + (SUMIFS(coordinate[latitude], coordinate[City, State], AA$15) - SUMIFS(coordinate[latitude], coordinate[City, State], $J52))^2)</f>
        <v>1393.631323002068</v>
      </c>
      <c r="AB52" s="1">
        <f>SQRT((SUMIFS(coordinate[longitude], coordinate[City, State], AB$15) - SUMIFS(coordinate[longitude], coordinate[City, State], $J52))^2 + (SUMIFS(coordinate[latitude], coordinate[City, State], AB$15) - SUMIFS(coordinate[latitude], coordinate[City, State], $J52))^2)</f>
        <v>2555.9171025168366</v>
      </c>
      <c r="AC52" s="1">
        <f>SQRT((SUMIFS(coordinate[longitude], coordinate[City, State], AC$15) - SUMIFS(coordinate[longitude], coordinate[City, State], $J52))^2 + (SUMIFS(coordinate[latitude], coordinate[City, State], AC$15) - SUMIFS(coordinate[latitude], coordinate[City, State], $J52))^2)</f>
        <v>1908.5609947846515</v>
      </c>
      <c r="AD52" s="1">
        <f>SQRT((SUMIFS(coordinate[longitude], coordinate[City, State], AD$15) - SUMIFS(coordinate[longitude], coordinate[City, State], $J52))^2 + (SUMIFS(coordinate[latitude], coordinate[City, State], AD$15) - SUMIFS(coordinate[latitude], coordinate[City, State], $J52))^2)</f>
        <v>2477.2950052936317</v>
      </c>
      <c r="AE52" s="1">
        <f>SQRT((SUMIFS(coordinate[longitude], coordinate[City, State], AE$15) - SUMIFS(coordinate[longitude], coordinate[City, State], $J52))^2 + (SUMIFS(coordinate[latitude], coordinate[City, State], AE$15) - SUMIFS(coordinate[latitude], coordinate[City, State], $J52))^2)</f>
        <v>2782.1706368338305</v>
      </c>
      <c r="AF52" s="1">
        <f>SQRT((SUMIFS(coordinate[longitude], coordinate[City, State], AF$15) - SUMIFS(coordinate[longitude], coordinate[City, State], $J52))^2 + (SUMIFS(coordinate[latitude], coordinate[City, State], AF$15) - SUMIFS(coordinate[latitude], coordinate[City, State], $J52))^2)</f>
        <v>908.43051455937052</v>
      </c>
      <c r="AG52" s="1">
        <f>SQRT((SUMIFS(coordinate[longitude], coordinate[City, State], AG$15) - SUMIFS(coordinate[longitude], coordinate[City, State], $J52))^2 + (SUMIFS(coordinate[latitude], coordinate[City, State], AG$15) - SUMIFS(coordinate[latitude], coordinate[City, State], $J52))^2)</f>
        <v>3270.6738488099859</v>
      </c>
      <c r="AH52" s="1">
        <f>SQRT((SUMIFS(coordinate[longitude], coordinate[City, State], AH$15) - SUMIFS(coordinate[longitude], coordinate[City, State], $J52))^2 + (SUMIFS(coordinate[latitude], coordinate[City, State], AH$15) - SUMIFS(coordinate[latitude], coordinate[City, State], $J52))^2)</f>
        <v>1844.2108563160295</v>
      </c>
      <c r="AI52" s="1">
        <f>SQRT((SUMIFS(coordinate[longitude], coordinate[City, State], AI$15) - SUMIFS(coordinate[longitude], coordinate[City, State], $J52))^2 + (SUMIFS(coordinate[latitude], coordinate[City, State], AI$15) - SUMIFS(coordinate[latitude], coordinate[City, State], $J52))^2)</f>
        <v>1512.9146871229211</v>
      </c>
      <c r="AJ52" s="1">
        <f>SQRT((SUMIFS(coordinate[longitude], coordinate[City, State], AJ$15) - SUMIFS(coordinate[longitude], coordinate[City, State], $J52))^2 + (SUMIFS(coordinate[latitude], coordinate[City, State], AJ$15) - SUMIFS(coordinate[latitude], coordinate[City, State], $J52))^2)</f>
        <v>1418.829030794637</v>
      </c>
      <c r="AK52" s="1">
        <f>SQRT((SUMIFS(coordinate[longitude], coordinate[City, State], AK$15) - SUMIFS(coordinate[longitude], coordinate[City, State], $J52))^2 + (SUMIFS(coordinate[latitude], coordinate[City, State], AK$15) - SUMIFS(coordinate[latitude], coordinate[City, State], $J52))^2)</f>
        <v>2309.3198224844064</v>
      </c>
      <c r="AL52" s="1">
        <f>SQRT((SUMIFS(coordinate[longitude], coordinate[City, State], AL$15) - SUMIFS(coordinate[longitude], coordinate[City, State], $J52))^2 + (SUMIFS(coordinate[latitude], coordinate[City, State], AL$15) - SUMIFS(coordinate[latitude], coordinate[City, State], $J52))^2)</f>
        <v>2007.2923186708047</v>
      </c>
      <c r="AM52" s="1">
        <f>SQRT((SUMIFS(coordinate[longitude], coordinate[City, State], AM$15) - SUMIFS(coordinate[longitude], coordinate[City, State], $J52))^2 + (SUMIFS(coordinate[latitude], coordinate[City, State], AM$15) - SUMIFS(coordinate[latitude], coordinate[City, State], $J52))^2)</f>
        <v>1179.2995513608316</v>
      </c>
      <c r="AN52" s="1">
        <f>SQRT((SUMIFS(coordinate[longitude], coordinate[City, State], AN$15) - SUMIFS(coordinate[longitude], coordinate[City, State], $J52))^2 + (SUMIFS(coordinate[latitude], coordinate[City, State], AN$15) - SUMIFS(coordinate[latitude], coordinate[City, State], $J52))^2)</f>
        <v>1367.0344025016348</v>
      </c>
      <c r="AO52" s="1">
        <f>SQRT((SUMIFS(coordinate[longitude], coordinate[City, State], AO$15) - SUMIFS(coordinate[longitude], coordinate[City, State], $J52))^2 + (SUMIFS(coordinate[latitude], coordinate[City, State], AO$15) - SUMIFS(coordinate[latitude], coordinate[City, State], $J52))^2)</f>
        <v>1702.9997971827424</v>
      </c>
      <c r="AP52" s="1">
        <f>SQRT((SUMIFS(coordinate[longitude], coordinate[City, State], AP$15) - SUMIFS(coordinate[longitude], coordinate[City, State], $J52))^2 + (SUMIFS(coordinate[latitude], coordinate[City, State], AP$15) - SUMIFS(coordinate[latitude], coordinate[City, State], $J52))^2)</f>
        <v>1783.8853338317335</v>
      </c>
      <c r="AQ52" s="1">
        <f>SQRT((SUMIFS(coordinate[longitude], coordinate[City, State], AQ$15) - SUMIFS(coordinate[longitude], coordinate[City, State], $J52))^2 + (SUMIFS(coordinate[latitude], coordinate[City, State], AQ$15) - SUMIFS(coordinate[latitude], coordinate[City, State], $J52))^2)</f>
        <v>2829.910878273291</v>
      </c>
      <c r="AR52" s="1">
        <f>SQRT((SUMIFS(coordinate[longitude], coordinate[City, State], AR$15) - SUMIFS(coordinate[longitude], coordinate[City, State], $J52))^2 + (SUMIFS(coordinate[latitude], coordinate[City, State], AR$15) - SUMIFS(coordinate[latitude], coordinate[City, State], $J52))^2)</f>
        <v>1757.4707792516786</v>
      </c>
      <c r="AS52" s="1">
        <f>SQRT((SUMIFS(coordinate[longitude], coordinate[City, State], AS$15) - SUMIFS(coordinate[longitude], coordinate[City, State], $J52))^2 + (SUMIFS(coordinate[latitude], coordinate[City, State], AS$15) - SUMIFS(coordinate[latitude], coordinate[City, State], $J52))^2)</f>
        <v>1014.3533430859991</v>
      </c>
      <c r="AT52" s="1">
        <f>SQRT((SUMIFS(coordinate[longitude], coordinate[City, State], AT$15) - SUMIFS(coordinate[longitude], coordinate[City, State], $J52))^2 + (SUMIFS(coordinate[latitude], coordinate[City, State], AT$15) - SUMIFS(coordinate[latitude], coordinate[City, State], $J52))^2)</f>
        <v>1200.4595418451001</v>
      </c>
      <c r="AU52" s="1">
        <f>SQRT((SUMIFS(coordinate[longitude], coordinate[City, State], AU$15) - SUMIFS(coordinate[longitude], coordinate[City, State], $J52))^2 + (SUMIFS(coordinate[latitude], coordinate[City, State], AU$15) - SUMIFS(coordinate[latitude], coordinate[City, State], $J52))^2)</f>
        <v>0</v>
      </c>
      <c r="AV52" s="1">
        <f>SQRT((SUMIFS(coordinate[longitude], coordinate[City, State], AV$15) - SUMIFS(coordinate[longitude], coordinate[City, State], $J52))^2 + (SUMIFS(coordinate[latitude], coordinate[City, State], AV$15) - SUMIFS(coordinate[latitude], coordinate[City, State], $J52))^2)</f>
        <v>1107.6959351679548</v>
      </c>
      <c r="AW52" s="1">
        <f>SQRT((SUMIFS(coordinate[longitude], coordinate[City, State], AW$15) - SUMIFS(coordinate[longitude], coordinate[City, State], $J52))^2 + (SUMIFS(coordinate[latitude], coordinate[City, State], AW$15) - SUMIFS(coordinate[latitude], coordinate[City, State], $J52))^2)</f>
        <v>2867.8479197329912</v>
      </c>
      <c r="AX52" s="1">
        <f>SQRT((SUMIFS(coordinate[longitude], coordinate[City, State], AX$15) - SUMIFS(coordinate[longitude], coordinate[City, State], $J52))^2 + (SUMIFS(coordinate[latitude], coordinate[City, State], AX$15) - SUMIFS(coordinate[latitude], coordinate[City, State], $J52))^2)</f>
        <v>2315.8387795925833</v>
      </c>
      <c r="AY52" s="1">
        <f>SQRT((SUMIFS(coordinate[longitude], coordinate[City, State], AY$15) - SUMIFS(coordinate[longitude], coordinate[City, State], $J52))^2 + (SUMIFS(coordinate[latitude], coordinate[City, State], AY$15) - SUMIFS(coordinate[latitude], coordinate[City, State], $J52))^2)</f>
        <v>2408.3174136124262</v>
      </c>
      <c r="AZ52" s="1">
        <f>SQRT((SUMIFS(coordinate[longitude], coordinate[City, State], AZ$15) - SUMIFS(coordinate[longitude], coordinate[City, State], $J52))^2 + (SUMIFS(coordinate[latitude], coordinate[City, State], AZ$15) - SUMIFS(coordinate[latitude], coordinate[City, State], $J52))^2)</f>
        <v>738.87315283518762</v>
      </c>
      <c r="BA52" s="1">
        <f>SQRT((SUMIFS(coordinate[longitude], coordinate[City, State], BA$15) - SUMIFS(coordinate[longitude], coordinate[City, State], $J52))^2 + (SUMIFS(coordinate[latitude], coordinate[City, State], BA$15) - SUMIFS(coordinate[latitude], coordinate[City, State], $J52))^2)</f>
        <v>1533.4256530871214</v>
      </c>
      <c r="BB52" s="1">
        <f>SQRT((SUMIFS(coordinate[longitude], coordinate[City, State], BB$15) - SUMIFS(coordinate[longitude], coordinate[City, State], $J52))^2 + (SUMIFS(coordinate[latitude], coordinate[City, State], BB$15) - SUMIFS(coordinate[latitude], coordinate[City, State], $J52))^2)</f>
        <v>1096.5772114539848</v>
      </c>
      <c r="BC52" s="1">
        <f>SQRT((SUMIFS(coordinate[longitude], coordinate[City, State], BC$15) - SUMIFS(coordinate[longitude], coordinate[City, State], $J52))^2 + (SUMIFS(coordinate[latitude], coordinate[City, State], BC$15) - SUMIFS(coordinate[latitude], coordinate[City, State], $J52))^2)</f>
        <v>504.98498830078</v>
      </c>
      <c r="BD52" s="1">
        <f>SQRT((SUMIFS(coordinate[longitude], coordinate[City, State], BD$15) - SUMIFS(coordinate[longitude], coordinate[City, State], $J52))^2 + (SUMIFS(coordinate[latitude], coordinate[City, State], BD$15) - SUMIFS(coordinate[latitude], coordinate[City, State], $J52))^2)</f>
        <v>449.10123179456519</v>
      </c>
      <c r="BE52" s="1">
        <f>SQRT((SUMIFS(coordinate[longitude], coordinate[City, State], BE$15) - SUMIFS(coordinate[longitude], coordinate[City, State], $J52))^2 + (SUMIFS(coordinate[latitude], coordinate[City, State], BE$15) - SUMIFS(coordinate[latitude], coordinate[City, State], $J52))^2)</f>
        <v>1610.0055873954561</v>
      </c>
      <c r="BF52" s="1">
        <f>SQRT((SUMIFS(coordinate[longitude], coordinate[City, State], BF$15) - SUMIFS(coordinate[longitude], coordinate[City, State], $J52))^2 + (SUMIFS(coordinate[latitude], coordinate[City, State], BF$15) - SUMIFS(coordinate[latitude], coordinate[City, State], $J52))^2)</f>
        <v>1932.0606818127958</v>
      </c>
      <c r="BG52" s="1">
        <f>SQRT((SUMIFS(coordinate[longitude], coordinate[City, State], BG$15) - SUMIFS(coordinate[longitude], coordinate[City, State], $J52))^2 + (SUMIFS(coordinate[latitude], coordinate[City, State], BG$15) - SUMIFS(coordinate[latitude], coordinate[City, State], $J52))^2)</f>
        <v>1196.164905324466</v>
      </c>
      <c r="BH52" s="1">
        <f>SQRT((SUMIFS(coordinate[longitude], coordinate[City, State], BH$15) - SUMIFS(coordinate[longitude], coordinate[City, State], $J52))^2 + (SUMIFS(coordinate[latitude], coordinate[City, State], BH$15) - SUMIFS(coordinate[latitude], coordinate[City, State], $J52))^2)</f>
        <v>2620.6197407227414</v>
      </c>
    </row>
    <row r="53" spans="1:60" x14ac:dyDescent="0.25">
      <c r="A53" t="s">
        <v>70</v>
      </c>
      <c r="B53">
        <v>-6932.8087841046399</v>
      </c>
      <c r="C53">
        <v>3065.6341254181598</v>
      </c>
      <c r="D53" t="str">
        <f t="shared" si="1"/>
        <v>[-6932.81, 3065.63]</v>
      </c>
      <c r="G53" t="str" cm="1">
        <f t="array" ref="G53">"[" &amp; _xlfn.TEXTJOIN(", ", TRUE, ROUND(K53:BH53, 0)) &amp; "]"</f>
        <v>[1839, 1689, 1323, 2112, 991, 1152, 309, 1100, 2030, 1389, 1358, 381, 1514, 1236, 1991, 453, 502, 1752, 1151, 1646, 1920, 822, 4280, 1030, 1088, 691, 2544, 1097, 353, 865, 762, 1277, 1918, 1095, 644, 1569, 1108, 0, 2006, 1613, 1650, 1514, 502, 1568, 837, 716, 803, 1469, 488, 1791]</v>
      </c>
      <c r="J53" t="s">
        <v>70</v>
      </c>
      <c r="K53" s="1">
        <f>SQRT((SUMIFS(coordinate[longitude], coordinate[City, State], K$15) - SUMIFS(coordinate[longitude], coordinate[City, State], $J53))^2 + (SUMIFS(coordinate[latitude], coordinate[City, State], K$15) - SUMIFS(coordinate[latitude], coordinate[City, State], $J53))^2)</f>
        <v>1838.6301056533753</v>
      </c>
      <c r="L53" s="1">
        <f>SQRT((SUMIFS(coordinate[longitude], coordinate[City, State], L$15) - SUMIFS(coordinate[longitude], coordinate[City, State], $J53))^2 + (SUMIFS(coordinate[latitude], coordinate[City, State], L$15) - SUMIFS(coordinate[latitude], coordinate[City, State], $J53))^2)</f>
        <v>1688.571413345903</v>
      </c>
      <c r="M53" s="1">
        <f>SQRT((SUMIFS(coordinate[longitude], coordinate[City, State], M$15) - SUMIFS(coordinate[longitude], coordinate[City, State], $J53))^2 + (SUMIFS(coordinate[latitude], coordinate[City, State], M$15) - SUMIFS(coordinate[latitude], coordinate[City, State], $J53))^2)</f>
        <v>1323.3505031398374</v>
      </c>
      <c r="N53" s="1">
        <f>SQRT((SUMIFS(coordinate[longitude], coordinate[City, State], N$15) - SUMIFS(coordinate[longitude], coordinate[City, State], $J53))^2 + (SUMIFS(coordinate[latitude], coordinate[City, State], N$15) - SUMIFS(coordinate[latitude], coordinate[City, State], $J53))^2)</f>
        <v>2112.3338966711467</v>
      </c>
      <c r="O53" s="1">
        <f>SQRT((SUMIFS(coordinate[longitude], coordinate[City, State], O$15) - SUMIFS(coordinate[longitude], coordinate[City, State], $J53))^2 + (SUMIFS(coordinate[latitude], coordinate[City, State], O$15) - SUMIFS(coordinate[latitude], coordinate[City, State], $J53))^2)</f>
        <v>990.59181759686157</v>
      </c>
      <c r="P53" s="1">
        <f>SQRT((SUMIFS(coordinate[longitude], coordinate[City, State], P$15) - SUMIFS(coordinate[longitude], coordinate[City, State], $J53))^2 + (SUMIFS(coordinate[latitude], coordinate[City, State], P$15) - SUMIFS(coordinate[latitude], coordinate[City, State], $J53))^2)</f>
        <v>1152.1664505287172</v>
      </c>
      <c r="Q53" s="1">
        <f>SQRT((SUMIFS(coordinate[longitude], coordinate[City, State], Q$15) - SUMIFS(coordinate[longitude], coordinate[City, State], $J53))^2 + (SUMIFS(coordinate[latitude], coordinate[City, State], Q$15) - SUMIFS(coordinate[latitude], coordinate[City, State], $J53))^2)</f>
        <v>308.67512653537119</v>
      </c>
      <c r="R53" s="1">
        <f>SQRT((SUMIFS(coordinate[longitude], coordinate[City, State], R$15) - SUMIFS(coordinate[longitude], coordinate[City, State], $J53))^2 + (SUMIFS(coordinate[latitude], coordinate[City, State], R$15) - SUMIFS(coordinate[latitude], coordinate[City, State], $J53))^2)</f>
        <v>1099.9442691802956</v>
      </c>
      <c r="S53" s="1">
        <f>SQRT((SUMIFS(coordinate[longitude], coordinate[City, State], S$15) - SUMIFS(coordinate[longitude], coordinate[City, State], $J53))^2 + (SUMIFS(coordinate[latitude], coordinate[City, State], S$15) - SUMIFS(coordinate[latitude], coordinate[City, State], $J53))^2)</f>
        <v>2030.471111272446</v>
      </c>
      <c r="T53" s="1">
        <f>SQRT((SUMIFS(coordinate[longitude], coordinate[City, State], T$15) - SUMIFS(coordinate[longitude], coordinate[City, State], $J53))^2 + (SUMIFS(coordinate[latitude], coordinate[City, State], T$15) - SUMIFS(coordinate[latitude], coordinate[City, State], $J53))^2)</f>
        <v>1389.0674231289497</v>
      </c>
      <c r="U53" s="1">
        <f>SQRT((SUMIFS(coordinate[longitude], coordinate[City, State], U$15) - SUMIFS(coordinate[longitude], coordinate[City, State], $J53))^2 + (SUMIFS(coordinate[latitude], coordinate[City, State], U$15) - SUMIFS(coordinate[latitude], coordinate[City, State], $J53))^2)</f>
        <v>1357.562470107729</v>
      </c>
      <c r="V53" s="1">
        <f>SQRT((SUMIFS(coordinate[longitude], coordinate[City, State], V$15) - SUMIFS(coordinate[longitude], coordinate[City, State], $J53))^2 + (SUMIFS(coordinate[latitude], coordinate[City, State], V$15) - SUMIFS(coordinate[latitude], coordinate[City, State], $J53))^2)</f>
        <v>380.50408016712692</v>
      </c>
      <c r="W53" s="1">
        <f>SQRT((SUMIFS(coordinate[longitude], coordinate[City, State], W$15) - SUMIFS(coordinate[longitude], coordinate[City, State], $J53))^2 + (SUMIFS(coordinate[latitude], coordinate[City, State], W$15) - SUMIFS(coordinate[latitude], coordinate[City, State], $J53))^2)</f>
        <v>1513.8699599622314</v>
      </c>
      <c r="X53" s="1">
        <f>SQRT((SUMIFS(coordinate[longitude], coordinate[City, State], X$15) - SUMIFS(coordinate[longitude], coordinate[City, State], $J53))^2 + (SUMIFS(coordinate[latitude], coordinate[City, State], X$15) - SUMIFS(coordinate[latitude], coordinate[City, State], $J53))^2)</f>
        <v>1235.9009871294525</v>
      </c>
      <c r="Y53" s="1">
        <f>SQRT((SUMIFS(coordinate[longitude], coordinate[City, State], Y$15) - SUMIFS(coordinate[longitude], coordinate[City, State], $J53))^2 + (SUMIFS(coordinate[latitude], coordinate[City, State], Y$15) - SUMIFS(coordinate[latitude], coordinate[City, State], $J53))^2)</f>
        <v>1990.6549080144446</v>
      </c>
      <c r="Z53" s="1">
        <f>SQRT((SUMIFS(coordinate[longitude], coordinate[City, State], Z$15) - SUMIFS(coordinate[longitude], coordinate[City, State], $J53))^2 + (SUMIFS(coordinate[latitude], coordinate[City, State], Z$15) - SUMIFS(coordinate[latitude], coordinate[City, State], $J53))^2)</f>
        <v>453.23662537980721</v>
      </c>
      <c r="AA53" s="1">
        <f>SQRT((SUMIFS(coordinate[longitude], coordinate[City, State], AA$15) - SUMIFS(coordinate[longitude], coordinate[City, State], $J53))^2 + (SUMIFS(coordinate[latitude], coordinate[City, State], AA$15) - SUMIFS(coordinate[latitude], coordinate[City, State], $J53))^2)</f>
        <v>502.1214860476988</v>
      </c>
      <c r="AB53" s="1">
        <f>SQRT((SUMIFS(coordinate[longitude], coordinate[City, State], AB$15) - SUMIFS(coordinate[longitude], coordinate[City, State], $J53))^2 + (SUMIFS(coordinate[latitude], coordinate[City, State], AB$15) - SUMIFS(coordinate[latitude], coordinate[City, State], $J53))^2)</f>
        <v>1751.5721123971196</v>
      </c>
      <c r="AC53" s="1">
        <f>SQRT((SUMIFS(coordinate[longitude], coordinate[City, State], AC$15) - SUMIFS(coordinate[longitude], coordinate[City, State], $J53))^2 + (SUMIFS(coordinate[latitude], coordinate[City, State], AC$15) - SUMIFS(coordinate[latitude], coordinate[City, State], $J53))^2)</f>
        <v>1151.0173641544027</v>
      </c>
      <c r="AD53" s="1">
        <f>SQRT((SUMIFS(coordinate[longitude], coordinate[City, State], AD$15) - SUMIFS(coordinate[longitude], coordinate[City, State], $J53))^2 + (SUMIFS(coordinate[latitude], coordinate[City, State], AD$15) - SUMIFS(coordinate[latitude], coordinate[City, State], $J53))^2)</f>
        <v>1645.5833684143606</v>
      </c>
      <c r="AE53" s="1">
        <f>SQRT((SUMIFS(coordinate[longitude], coordinate[City, State], AE$15) - SUMIFS(coordinate[longitude], coordinate[City, State], $J53))^2 + (SUMIFS(coordinate[latitude], coordinate[City, State], AE$15) - SUMIFS(coordinate[latitude], coordinate[City, State], $J53))^2)</f>
        <v>1919.5743505717023</v>
      </c>
      <c r="AF53" s="1">
        <f>SQRT((SUMIFS(coordinate[longitude], coordinate[City, State], AF$15) - SUMIFS(coordinate[longitude], coordinate[City, State], $J53))^2 + (SUMIFS(coordinate[latitude], coordinate[City, State], AF$15) - SUMIFS(coordinate[latitude], coordinate[City, State], $J53))^2)</f>
        <v>822.30993048752657</v>
      </c>
      <c r="AG53" s="1">
        <f>SQRT((SUMIFS(coordinate[longitude], coordinate[City, State], AG$15) - SUMIFS(coordinate[longitude], coordinate[City, State], $J53))^2 + (SUMIFS(coordinate[latitude], coordinate[City, State], AG$15) - SUMIFS(coordinate[latitude], coordinate[City, State], $J53))^2)</f>
        <v>4279.9150050051048</v>
      </c>
      <c r="AH53" s="1">
        <f>SQRT((SUMIFS(coordinate[longitude], coordinate[City, State], AH$15) - SUMIFS(coordinate[longitude], coordinate[City, State], $J53))^2 + (SUMIFS(coordinate[latitude], coordinate[City, State], AH$15) - SUMIFS(coordinate[latitude], coordinate[City, State], $J53))^2)</f>
        <v>1030.1238144809622</v>
      </c>
      <c r="AI53" s="1">
        <f>SQRT((SUMIFS(coordinate[longitude], coordinate[City, State], AI$15) - SUMIFS(coordinate[longitude], coordinate[City, State], $J53))^2 + (SUMIFS(coordinate[latitude], coordinate[City, State], AI$15) - SUMIFS(coordinate[latitude], coordinate[City, State], $J53))^2)</f>
        <v>1087.5881220229649</v>
      </c>
      <c r="AJ53" s="1">
        <f>SQRT((SUMIFS(coordinate[longitude], coordinate[City, State], AJ$15) - SUMIFS(coordinate[longitude], coordinate[City, State], $J53))^2 + (SUMIFS(coordinate[latitude], coordinate[City, State], AJ$15) - SUMIFS(coordinate[latitude], coordinate[City, State], $J53))^2)</f>
        <v>690.80918987866596</v>
      </c>
      <c r="AK53" s="1">
        <f>SQRT((SUMIFS(coordinate[longitude], coordinate[City, State], AK$15) - SUMIFS(coordinate[longitude], coordinate[City, State], $J53))^2 + (SUMIFS(coordinate[latitude], coordinate[City, State], AK$15) - SUMIFS(coordinate[latitude], coordinate[City, State], $J53))^2)</f>
        <v>2544.2137260782306</v>
      </c>
      <c r="AL53" s="1">
        <f>SQRT((SUMIFS(coordinate[longitude], coordinate[City, State], AL$15) - SUMIFS(coordinate[longitude], coordinate[City, State], $J53))^2 + (SUMIFS(coordinate[latitude], coordinate[City, State], AL$15) - SUMIFS(coordinate[latitude], coordinate[City, State], $J53))^2)</f>
        <v>1096.8279293066018</v>
      </c>
      <c r="AM53" s="1">
        <f>SQRT((SUMIFS(coordinate[longitude], coordinate[City, State], AM$15) - SUMIFS(coordinate[longitude], coordinate[City, State], $J53))^2 + (SUMIFS(coordinate[latitude], coordinate[City, State], AM$15) - SUMIFS(coordinate[latitude], coordinate[City, State], $J53))^2)</f>
        <v>352.74825231050198</v>
      </c>
      <c r="AN53" s="1">
        <f>SQRT((SUMIFS(coordinate[longitude], coordinate[City, State], AN$15) - SUMIFS(coordinate[longitude], coordinate[City, State], $J53))^2 + (SUMIFS(coordinate[latitude], coordinate[City, State], AN$15) - SUMIFS(coordinate[latitude], coordinate[City, State], $J53))^2)</f>
        <v>865.37657444864305</v>
      </c>
      <c r="AO53" s="1">
        <f>SQRT((SUMIFS(coordinate[longitude], coordinate[City, State], AO$15) - SUMIFS(coordinate[longitude], coordinate[City, State], $J53))^2 + (SUMIFS(coordinate[latitude], coordinate[City, State], AO$15) - SUMIFS(coordinate[latitude], coordinate[City, State], $J53))^2)</f>
        <v>761.98873283074283</v>
      </c>
      <c r="AP53" s="1">
        <f>SQRT((SUMIFS(coordinate[longitude], coordinate[City, State], AP$15) - SUMIFS(coordinate[longitude], coordinate[City, State], $J53))^2 + (SUMIFS(coordinate[latitude], coordinate[City, State], AP$15) - SUMIFS(coordinate[latitude], coordinate[City, State], $J53))^2)</f>
        <v>1277.3560578256208</v>
      </c>
      <c r="AQ53" s="1">
        <f>SQRT((SUMIFS(coordinate[longitude], coordinate[City, State], AQ$15) - SUMIFS(coordinate[longitude], coordinate[City, State], $J53))^2 + (SUMIFS(coordinate[latitude], coordinate[City, State], AQ$15) - SUMIFS(coordinate[latitude], coordinate[City, State], $J53))^2)</f>
        <v>1918.4151516407601</v>
      </c>
      <c r="AR53" s="1">
        <f>SQRT((SUMIFS(coordinate[longitude], coordinate[City, State], AR$15) - SUMIFS(coordinate[longitude], coordinate[City, State], $J53))^2 + (SUMIFS(coordinate[latitude], coordinate[City, State], AR$15) - SUMIFS(coordinate[latitude], coordinate[City, State], $J53))^2)</f>
        <v>1094.5843856440938</v>
      </c>
      <c r="AS53" s="1">
        <f>SQRT((SUMIFS(coordinate[longitude], coordinate[City, State], AS$15) - SUMIFS(coordinate[longitude], coordinate[City, State], $J53))^2 + (SUMIFS(coordinate[latitude], coordinate[City, State], AS$15) - SUMIFS(coordinate[latitude], coordinate[City, State], $J53))^2)</f>
        <v>643.75008734050789</v>
      </c>
      <c r="AT53" s="1">
        <f>SQRT((SUMIFS(coordinate[longitude], coordinate[City, State], AT$15) - SUMIFS(coordinate[longitude], coordinate[City, State], $J53))^2 + (SUMIFS(coordinate[latitude], coordinate[City, State], AT$15) - SUMIFS(coordinate[latitude], coordinate[City, State], $J53))^2)</f>
        <v>1569.486952773721</v>
      </c>
      <c r="AU53" s="1">
        <f>SQRT((SUMIFS(coordinate[longitude], coordinate[City, State], AU$15) - SUMIFS(coordinate[longitude], coordinate[City, State], $J53))^2 + (SUMIFS(coordinate[latitude], coordinate[City, State], AU$15) - SUMIFS(coordinate[latitude], coordinate[City, State], $J53))^2)</f>
        <v>1107.6959351679548</v>
      </c>
      <c r="AV53" s="1">
        <f>SQRT((SUMIFS(coordinate[longitude], coordinate[City, State], AV$15) - SUMIFS(coordinate[longitude], coordinate[City, State], $J53))^2 + (SUMIFS(coordinate[latitude], coordinate[City, State], AV$15) - SUMIFS(coordinate[latitude], coordinate[City, State], $J53))^2)</f>
        <v>0</v>
      </c>
      <c r="AW53" s="1">
        <f>SQRT((SUMIFS(coordinate[longitude], coordinate[City, State], AW$15) - SUMIFS(coordinate[longitude], coordinate[City, State], $J53))^2 + (SUMIFS(coordinate[latitude], coordinate[City, State], AW$15) - SUMIFS(coordinate[latitude], coordinate[City, State], $J53))^2)</f>
        <v>2005.5695868119276</v>
      </c>
      <c r="AX53" s="1">
        <f>SQRT((SUMIFS(coordinate[longitude], coordinate[City, State], AX$15) - SUMIFS(coordinate[longitude], coordinate[City, State], $J53))^2 + (SUMIFS(coordinate[latitude], coordinate[City, State], AX$15) - SUMIFS(coordinate[latitude], coordinate[City, State], $J53))^2)</f>
        <v>1612.6511319141748</v>
      </c>
      <c r="AY53" s="1">
        <f>SQRT((SUMIFS(coordinate[longitude], coordinate[City, State], AY$15) - SUMIFS(coordinate[longitude], coordinate[City, State], $J53))^2 + (SUMIFS(coordinate[latitude], coordinate[City, State], AY$15) - SUMIFS(coordinate[latitude], coordinate[City, State], $J53))^2)</f>
        <v>1649.5637394215344</v>
      </c>
      <c r="AZ53" s="1">
        <f>SQRT((SUMIFS(coordinate[longitude], coordinate[City, State], AZ$15) - SUMIFS(coordinate[longitude], coordinate[City, State], $J53))^2 + (SUMIFS(coordinate[latitude], coordinate[City, State], AZ$15) - SUMIFS(coordinate[latitude], coordinate[City, State], $J53))^2)</f>
        <v>1514.3905591010514</v>
      </c>
      <c r="BA53" s="1">
        <f>SQRT((SUMIFS(coordinate[longitude], coordinate[City, State], BA$15) - SUMIFS(coordinate[longitude], coordinate[City, State], $J53))^2 + (SUMIFS(coordinate[latitude], coordinate[City, State], BA$15) - SUMIFS(coordinate[latitude], coordinate[City, State], $J53))^2)</f>
        <v>502.030306180011</v>
      </c>
      <c r="BB53" s="1">
        <f>SQRT((SUMIFS(coordinate[longitude], coordinate[City, State], BB$15) - SUMIFS(coordinate[longitude], coordinate[City, State], $J53))^2 + (SUMIFS(coordinate[latitude], coordinate[City, State], BB$15) - SUMIFS(coordinate[latitude], coordinate[City, State], $J53))^2)</f>
        <v>1568.4555282367103</v>
      </c>
      <c r="BC53" s="1">
        <f>SQRT((SUMIFS(coordinate[longitude], coordinate[City, State], BC$15) - SUMIFS(coordinate[longitude], coordinate[City, State], $J53))^2 + (SUMIFS(coordinate[latitude], coordinate[City, State], BC$15) - SUMIFS(coordinate[latitude], coordinate[City, State], $J53))^2)</f>
        <v>836.60689790627191</v>
      </c>
      <c r="BD53" s="1">
        <f>SQRT((SUMIFS(coordinate[longitude], coordinate[City, State], BD$15) - SUMIFS(coordinate[longitude], coordinate[City, State], $J53))^2 + (SUMIFS(coordinate[latitude], coordinate[City, State], BD$15) - SUMIFS(coordinate[latitude], coordinate[City, State], $J53))^2)</f>
        <v>715.99711219272433</v>
      </c>
      <c r="BE53" s="1">
        <f>SQRT((SUMIFS(coordinate[longitude], coordinate[City, State], BE$15) - SUMIFS(coordinate[longitude], coordinate[City, State], $J53))^2 + (SUMIFS(coordinate[latitude], coordinate[City, State], BE$15) - SUMIFS(coordinate[latitude], coordinate[City, State], $J53))^2)</f>
        <v>803.44421595435506</v>
      </c>
      <c r="BF53" s="1">
        <f>SQRT((SUMIFS(coordinate[longitude], coordinate[City, State], BF$15) - SUMIFS(coordinate[longitude], coordinate[City, State], $J53))^2 + (SUMIFS(coordinate[latitude], coordinate[City, State], BF$15) - SUMIFS(coordinate[latitude], coordinate[City, State], $J53))^2)</f>
        <v>1468.5050778024136</v>
      </c>
      <c r="BG53" s="1">
        <f>SQRT((SUMIFS(coordinate[longitude], coordinate[City, State], BG$15) - SUMIFS(coordinate[longitude], coordinate[City, State], $J53))^2 + (SUMIFS(coordinate[latitude], coordinate[City, State], BG$15) - SUMIFS(coordinate[latitude], coordinate[City, State], $J53))^2)</f>
        <v>488.46310640454607</v>
      </c>
      <c r="BH53" s="1">
        <f>SQRT((SUMIFS(coordinate[longitude], coordinate[City, State], BH$15) - SUMIFS(coordinate[longitude], coordinate[City, State], $J53))^2 + (SUMIFS(coordinate[latitude], coordinate[City, State], BH$15) - SUMIFS(coordinate[latitude], coordinate[City, State], $J53))^2)</f>
        <v>1790.5510201717721</v>
      </c>
    </row>
    <row r="54" spans="1:60" x14ac:dyDescent="0.25">
      <c r="A54" t="s">
        <v>68</v>
      </c>
      <c r="B54">
        <v>-4934.9597222762104</v>
      </c>
      <c r="C54">
        <v>2889.8260092908599</v>
      </c>
      <c r="D54" t="str">
        <f t="shared" si="1"/>
        <v>[-4934.96, 2889.83]</v>
      </c>
      <c r="G54" t="str" cm="1">
        <f t="array" ref="G54">"[" &amp; _xlfn.TEXTJOIN(", ", TRUE, ROUND(K54:BH54, 0)) &amp; "]"</f>
        <v>[173, 402, 1055, 207, 1987, 1573, 2085, 3099, 39, 3345, 745, 2307, 856, 810, 97, 2323, 1534, 338, 962, 392, 87, 2825, 6136, 1027, 1455, 1452, 4499, 909, 1746, 1525, 1244, 1217, 187, 1131, 1857, 3575, 2868, 2006, 0, 651, 512, 3465, 1513, 3572, 2797, 2424, 1267, 1186, 1688, 256]</v>
      </c>
      <c r="J54" t="s">
        <v>68</v>
      </c>
      <c r="K54" s="1">
        <f>SQRT((SUMIFS(coordinate[longitude], coordinate[City, State], K$15) - SUMIFS(coordinate[longitude], coordinate[City, State], $J54))^2 + (SUMIFS(coordinate[latitude], coordinate[City, State], K$15) - SUMIFS(coordinate[latitude], coordinate[City, State], $J54))^2)</f>
        <v>172.94936561337786</v>
      </c>
      <c r="L54" s="1">
        <f>SQRT((SUMIFS(coordinate[longitude], coordinate[City, State], L$15) - SUMIFS(coordinate[longitude], coordinate[City, State], $J54))^2 + (SUMIFS(coordinate[latitude], coordinate[City, State], L$15) - SUMIFS(coordinate[latitude], coordinate[City, State], $J54))^2)</f>
        <v>402.43372474818858</v>
      </c>
      <c r="M54" s="1">
        <f>SQRT((SUMIFS(coordinate[longitude], coordinate[City, State], M$15) - SUMIFS(coordinate[longitude], coordinate[City, State], $J54))^2 + (SUMIFS(coordinate[latitude], coordinate[City, State], M$15) - SUMIFS(coordinate[latitude], coordinate[City, State], $J54))^2)</f>
        <v>1055.1214391903613</v>
      </c>
      <c r="N54" s="1">
        <f>SQRT((SUMIFS(coordinate[longitude], coordinate[City, State], N$15) - SUMIFS(coordinate[longitude], coordinate[City, State], $J54))^2 + (SUMIFS(coordinate[latitude], coordinate[City, State], N$15) - SUMIFS(coordinate[latitude], coordinate[City, State], $J54))^2)</f>
        <v>207.2310956253653</v>
      </c>
      <c r="O54" s="1">
        <f>SQRT((SUMIFS(coordinate[longitude], coordinate[City, State], O$15) - SUMIFS(coordinate[longitude], coordinate[City, State], $J54))^2 + (SUMIFS(coordinate[latitude], coordinate[City, State], O$15) - SUMIFS(coordinate[latitude], coordinate[City, State], $J54))^2)</f>
        <v>1986.6874391200131</v>
      </c>
      <c r="P54" s="1">
        <f>SQRT((SUMIFS(coordinate[longitude], coordinate[City, State], P$15) - SUMIFS(coordinate[longitude], coordinate[City, State], $J54))^2 + (SUMIFS(coordinate[latitude], coordinate[City, State], P$15) - SUMIFS(coordinate[latitude], coordinate[City, State], $J54))^2)</f>
        <v>1572.5557578069245</v>
      </c>
      <c r="Q54" s="1">
        <f>SQRT((SUMIFS(coordinate[longitude], coordinate[City, State], Q$15) - SUMIFS(coordinate[longitude], coordinate[City, State], $J54))^2 + (SUMIFS(coordinate[latitude], coordinate[City, State], Q$15) - SUMIFS(coordinate[latitude], coordinate[City, State], $J54))^2)</f>
        <v>2085.1363074352748</v>
      </c>
      <c r="R54" s="1">
        <f>SQRT((SUMIFS(coordinate[longitude], coordinate[City, State], R$15) - SUMIFS(coordinate[longitude], coordinate[City, State], $J54))^2 + (SUMIFS(coordinate[latitude], coordinate[City, State], R$15) - SUMIFS(coordinate[latitude], coordinate[City, State], $J54))^2)</f>
        <v>3099.0276430028139</v>
      </c>
      <c r="S54" s="1">
        <f>SQRT((SUMIFS(coordinate[longitude], coordinate[City, State], S$15) - SUMIFS(coordinate[longitude], coordinate[City, State], $J54))^2 + (SUMIFS(coordinate[latitude], coordinate[City, State], S$15) - SUMIFS(coordinate[latitude], coordinate[City, State], $J54))^2)</f>
        <v>39.402110580710726</v>
      </c>
      <c r="T54" s="1">
        <f>SQRT((SUMIFS(coordinate[longitude], coordinate[City, State], T$15) - SUMIFS(coordinate[longitude], coordinate[City, State], $J54))^2 + (SUMIFS(coordinate[latitude], coordinate[City, State], T$15) - SUMIFS(coordinate[latitude], coordinate[City, State], $J54))^2)</f>
        <v>3344.5778119503811</v>
      </c>
      <c r="U54" s="1">
        <f>SQRT((SUMIFS(coordinate[longitude], coordinate[City, State], U$15) - SUMIFS(coordinate[longitude], coordinate[City, State], $J54))^2 + (SUMIFS(coordinate[latitude], coordinate[City, State], U$15) - SUMIFS(coordinate[latitude], coordinate[City, State], $J54))^2)</f>
        <v>745.26289075120496</v>
      </c>
      <c r="V54" s="1">
        <f>SQRT((SUMIFS(coordinate[longitude], coordinate[City, State], V$15) - SUMIFS(coordinate[longitude], coordinate[City, State], $J54))^2 + (SUMIFS(coordinate[latitude], coordinate[City, State], V$15) - SUMIFS(coordinate[latitude], coordinate[City, State], $J54))^2)</f>
        <v>2306.8828081083316</v>
      </c>
      <c r="W54" s="1">
        <f>SQRT((SUMIFS(coordinate[longitude], coordinate[City, State], W$15) - SUMIFS(coordinate[longitude], coordinate[City, State], $J54))^2 + (SUMIFS(coordinate[latitude], coordinate[City, State], W$15) - SUMIFS(coordinate[latitude], coordinate[City, State], $J54))^2)</f>
        <v>856.38262886321615</v>
      </c>
      <c r="X54" s="1">
        <f>SQRT((SUMIFS(coordinate[longitude], coordinate[City, State], X$15) - SUMIFS(coordinate[longitude], coordinate[City, State], $J54))^2 + (SUMIFS(coordinate[latitude], coordinate[City, State], X$15) - SUMIFS(coordinate[latitude], coordinate[City, State], $J54))^2)</f>
        <v>810.29646416423509</v>
      </c>
      <c r="Y54" s="1">
        <f>SQRT((SUMIFS(coordinate[longitude], coordinate[City, State], Y$15) - SUMIFS(coordinate[longitude], coordinate[City, State], $J54))^2 + (SUMIFS(coordinate[latitude], coordinate[City, State], Y$15) - SUMIFS(coordinate[latitude], coordinate[City, State], $J54))^2)</f>
        <v>96.893215739412668</v>
      </c>
      <c r="Z54" s="1">
        <f>SQRT((SUMIFS(coordinate[longitude], coordinate[City, State], Z$15) - SUMIFS(coordinate[longitude], coordinate[City, State], $J54))^2 + (SUMIFS(coordinate[latitude], coordinate[City, State], Z$15) - SUMIFS(coordinate[latitude], coordinate[City, State], $J54))^2)</f>
        <v>2323.4590970914069</v>
      </c>
      <c r="AA54" s="1">
        <f>SQRT((SUMIFS(coordinate[longitude], coordinate[City, State], AA$15) - SUMIFS(coordinate[longitude], coordinate[City, State], $J54))^2 + (SUMIFS(coordinate[latitude], coordinate[City, State], AA$15) - SUMIFS(coordinate[latitude], coordinate[City, State], $J54))^2)</f>
        <v>1533.9204985056867</v>
      </c>
      <c r="AB54" s="1">
        <f>SQRT((SUMIFS(coordinate[longitude], coordinate[City, State], AB$15) - SUMIFS(coordinate[longitude], coordinate[City, State], $J54))^2 + (SUMIFS(coordinate[latitude], coordinate[City, State], AB$15) - SUMIFS(coordinate[latitude], coordinate[City, State], $J54))^2)</f>
        <v>338.01977181840556</v>
      </c>
      <c r="AC54" s="1">
        <f>SQRT((SUMIFS(coordinate[longitude], coordinate[City, State], AC$15) - SUMIFS(coordinate[longitude], coordinate[City, State], $J54))^2 + (SUMIFS(coordinate[latitude], coordinate[City, State], AC$15) - SUMIFS(coordinate[latitude], coordinate[City, State], $J54))^2)</f>
        <v>961.91928634412238</v>
      </c>
      <c r="AD54" s="1">
        <f>SQRT((SUMIFS(coordinate[longitude], coordinate[City, State], AD$15) - SUMIFS(coordinate[longitude], coordinate[City, State], $J54))^2 + (SUMIFS(coordinate[latitude], coordinate[City, State], AD$15) - SUMIFS(coordinate[latitude], coordinate[City, State], $J54))^2)</f>
        <v>391.80732309833985</v>
      </c>
      <c r="AE54" s="1">
        <f>SQRT((SUMIFS(coordinate[longitude], coordinate[City, State], AE$15) - SUMIFS(coordinate[longitude], coordinate[City, State], $J54))^2 + (SUMIFS(coordinate[latitude], coordinate[City, State], AE$15) - SUMIFS(coordinate[latitude], coordinate[City, State], $J54))^2)</f>
        <v>86.793936186034088</v>
      </c>
      <c r="AF54" s="1">
        <f>SQRT((SUMIFS(coordinate[longitude], coordinate[City, State], AF$15) - SUMIFS(coordinate[longitude], coordinate[City, State], $J54))^2 + (SUMIFS(coordinate[latitude], coordinate[City, State], AF$15) - SUMIFS(coordinate[latitude], coordinate[City, State], $J54))^2)</f>
        <v>2824.9331905261279</v>
      </c>
      <c r="AG54" s="1">
        <f>SQRT((SUMIFS(coordinate[longitude], coordinate[City, State], AG$15) - SUMIFS(coordinate[longitude], coordinate[City, State], $J54))^2 + (SUMIFS(coordinate[latitude], coordinate[City, State], AG$15) - SUMIFS(coordinate[latitude], coordinate[City, State], $J54))^2)</f>
        <v>6136.110826041464</v>
      </c>
      <c r="AH54" s="1">
        <f>SQRT((SUMIFS(coordinate[longitude], coordinate[City, State], AH$15) - SUMIFS(coordinate[longitude], coordinate[City, State], $J54))^2 + (SUMIFS(coordinate[latitude], coordinate[City, State], AH$15) - SUMIFS(coordinate[latitude], coordinate[City, State], $J54))^2)</f>
        <v>1027.1191056971531</v>
      </c>
      <c r="AI54" s="1">
        <f>SQRT((SUMIFS(coordinate[longitude], coordinate[City, State], AI$15) - SUMIFS(coordinate[longitude], coordinate[City, State], $J54))^2 + (SUMIFS(coordinate[latitude], coordinate[City, State], AI$15) - SUMIFS(coordinate[latitude], coordinate[City, State], $J54))^2)</f>
        <v>1454.60526644947</v>
      </c>
      <c r="AJ54" s="1">
        <f>SQRT((SUMIFS(coordinate[longitude], coordinate[City, State], AJ$15) - SUMIFS(coordinate[longitude], coordinate[City, State], $J54))^2 + (SUMIFS(coordinate[latitude], coordinate[City, State], AJ$15) - SUMIFS(coordinate[latitude], coordinate[City, State], $J54))^2)</f>
        <v>1452.3917623435441</v>
      </c>
      <c r="AK54" s="1">
        <f>SQRT((SUMIFS(coordinate[longitude], coordinate[City, State], AK$15) - SUMIFS(coordinate[longitude], coordinate[City, State], $J54))^2 + (SUMIFS(coordinate[latitude], coordinate[City, State], AK$15) - SUMIFS(coordinate[latitude], coordinate[City, State], $J54))^2)</f>
        <v>4499.3088504324423</v>
      </c>
      <c r="AL54" s="1">
        <f>SQRT((SUMIFS(coordinate[longitude], coordinate[City, State], AL$15) - SUMIFS(coordinate[longitude], coordinate[City, State], $J54))^2 + (SUMIFS(coordinate[latitude], coordinate[City, State], AL$15) - SUMIFS(coordinate[latitude], coordinate[City, State], $J54))^2)</f>
        <v>909.02771390699206</v>
      </c>
      <c r="AM54" s="1">
        <f>SQRT((SUMIFS(coordinate[longitude], coordinate[City, State], AM$15) - SUMIFS(coordinate[longitude], coordinate[City, State], $J54))^2 + (SUMIFS(coordinate[latitude], coordinate[City, State], AM$15) - SUMIFS(coordinate[latitude], coordinate[City, State], $J54))^2)</f>
        <v>1746.2927339969608</v>
      </c>
      <c r="AN54" s="1">
        <f>SQRT((SUMIFS(coordinate[longitude], coordinate[City, State], AN$15) - SUMIFS(coordinate[longitude], coordinate[City, State], $J54))^2 + (SUMIFS(coordinate[latitude], coordinate[City, State], AN$15) - SUMIFS(coordinate[latitude], coordinate[City, State], $J54))^2)</f>
        <v>1525.4643906021047</v>
      </c>
      <c r="AO54" s="1">
        <f>SQRT((SUMIFS(coordinate[longitude], coordinate[City, State], AO$15) - SUMIFS(coordinate[longitude], coordinate[City, State], $J54))^2 + (SUMIFS(coordinate[latitude], coordinate[City, State], AO$15) - SUMIFS(coordinate[latitude], coordinate[City, State], $J54))^2)</f>
        <v>1244.1251275034192</v>
      </c>
      <c r="AP54" s="1">
        <f>SQRT((SUMIFS(coordinate[longitude], coordinate[City, State], AP$15) - SUMIFS(coordinate[longitude], coordinate[City, State], $J54))^2 + (SUMIFS(coordinate[latitude], coordinate[City, State], AP$15) - SUMIFS(coordinate[latitude], coordinate[City, State], $J54))^2)</f>
        <v>1217.0642043399537</v>
      </c>
      <c r="AQ54" s="1">
        <f>SQRT((SUMIFS(coordinate[longitude], coordinate[City, State], AQ$15) - SUMIFS(coordinate[longitude], coordinate[City, State], $J54))^2 + (SUMIFS(coordinate[latitude], coordinate[City, State], AQ$15) - SUMIFS(coordinate[latitude], coordinate[City, State], $J54))^2)</f>
        <v>186.55222713577351</v>
      </c>
      <c r="AR54" s="1">
        <f>SQRT((SUMIFS(coordinate[longitude], coordinate[City, State], AR$15) - SUMIFS(coordinate[longitude], coordinate[City, State], $J54))^2 + (SUMIFS(coordinate[latitude], coordinate[City, State], AR$15) - SUMIFS(coordinate[latitude], coordinate[City, State], $J54))^2)</f>
        <v>1131.1578243146982</v>
      </c>
      <c r="AS54" s="1">
        <f>SQRT((SUMIFS(coordinate[longitude], coordinate[City, State], AS$15) - SUMIFS(coordinate[longitude], coordinate[City, State], $J54))^2 + (SUMIFS(coordinate[latitude], coordinate[City, State], AS$15) - SUMIFS(coordinate[latitude], coordinate[City, State], $J54))^2)</f>
        <v>1856.7239505466057</v>
      </c>
      <c r="AT54" s="1">
        <f>SQRT((SUMIFS(coordinate[longitude], coordinate[City, State], AT$15) - SUMIFS(coordinate[longitude], coordinate[City, State], $J54))^2 + (SUMIFS(coordinate[latitude], coordinate[City, State], AT$15) - SUMIFS(coordinate[latitude], coordinate[City, State], $J54))^2)</f>
        <v>3574.6539146743576</v>
      </c>
      <c r="AU54" s="1">
        <f>SQRT((SUMIFS(coordinate[longitude], coordinate[City, State], AU$15) - SUMIFS(coordinate[longitude], coordinate[City, State], $J54))^2 + (SUMIFS(coordinate[latitude], coordinate[City, State], AU$15) - SUMIFS(coordinate[latitude], coordinate[City, State], $J54))^2)</f>
        <v>2867.8479197329912</v>
      </c>
      <c r="AV54" s="1">
        <f>SQRT((SUMIFS(coordinate[longitude], coordinate[City, State], AV$15) - SUMIFS(coordinate[longitude], coordinate[City, State], $J54))^2 + (SUMIFS(coordinate[latitude], coordinate[City, State], AV$15) - SUMIFS(coordinate[latitude], coordinate[City, State], $J54))^2)</f>
        <v>2005.5695868119276</v>
      </c>
      <c r="AW54" s="1">
        <f>SQRT((SUMIFS(coordinate[longitude], coordinate[City, State], AW$15) - SUMIFS(coordinate[longitude], coordinate[City, State], $J54))^2 + (SUMIFS(coordinate[latitude], coordinate[City, State], AW$15) - SUMIFS(coordinate[latitude], coordinate[City, State], $J54))^2)</f>
        <v>0</v>
      </c>
      <c r="AX54" s="1">
        <f>SQRT((SUMIFS(coordinate[longitude], coordinate[City, State], AX$15) - SUMIFS(coordinate[longitude], coordinate[City, State], $J54))^2 + (SUMIFS(coordinate[latitude], coordinate[City, State], AX$15) - SUMIFS(coordinate[latitude], coordinate[City, State], $J54))^2)</f>
        <v>650.7554049051422</v>
      </c>
      <c r="AY54" s="1">
        <f>SQRT((SUMIFS(coordinate[longitude], coordinate[City, State], AY$15) - SUMIFS(coordinate[longitude], coordinate[City, State], $J54))^2 + (SUMIFS(coordinate[latitude], coordinate[City, State], AY$15) - SUMIFS(coordinate[latitude], coordinate[City, State], $J54))^2)</f>
        <v>511.51633708069375</v>
      </c>
      <c r="AZ54" s="1">
        <f>SQRT((SUMIFS(coordinate[longitude], coordinate[City, State], AZ$15) - SUMIFS(coordinate[longitude], coordinate[City, State], $J54))^2 + (SUMIFS(coordinate[latitude], coordinate[City, State], AZ$15) - SUMIFS(coordinate[latitude], coordinate[City, State], $J54))^2)</f>
        <v>3465.3808297471151</v>
      </c>
      <c r="BA54" s="1">
        <f>SQRT((SUMIFS(coordinate[longitude], coordinate[City, State], BA$15) - SUMIFS(coordinate[longitude], coordinate[City, State], $J54))^2 + (SUMIFS(coordinate[latitude], coordinate[City, State], BA$15) - SUMIFS(coordinate[latitude], coordinate[City, State], $J54))^2)</f>
        <v>1512.9340476119667</v>
      </c>
      <c r="BB54" s="1">
        <f>SQRT((SUMIFS(coordinate[longitude], coordinate[City, State], BB$15) - SUMIFS(coordinate[longitude], coordinate[City, State], $J54))^2 + (SUMIFS(coordinate[latitude], coordinate[City, State], BB$15) - SUMIFS(coordinate[latitude], coordinate[City, State], $J54))^2)</f>
        <v>3572.2807462893948</v>
      </c>
      <c r="BC54" s="1">
        <f>SQRT((SUMIFS(coordinate[longitude], coordinate[City, State], BC$15) - SUMIFS(coordinate[longitude], coordinate[City, State], $J54))^2 + (SUMIFS(coordinate[latitude], coordinate[City, State], BC$15) - SUMIFS(coordinate[latitude], coordinate[City, State], $J54))^2)</f>
        <v>2797.3105082916413</v>
      </c>
      <c r="BD54" s="1">
        <f>SQRT((SUMIFS(coordinate[longitude], coordinate[City, State], BD$15) - SUMIFS(coordinate[longitude], coordinate[City, State], $J54))^2 + (SUMIFS(coordinate[latitude], coordinate[City, State], BD$15) - SUMIFS(coordinate[latitude], coordinate[City, State], $J54))^2)</f>
        <v>2424.342928968184</v>
      </c>
      <c r="BE54" s="1">
        <f>SQRT((SUMIFS(coordinate[longitude], coordinate[City, State], BE$15) - SUMIFS(coordinate[longitude], coordinate[City, State], $J54))^2 + (SUMIFS(coordinate[latitude], coordinate[City, State], BE$15) - SUMIFS(coordinate[latitude], coordinate[City, State], $J54))^2)</f>
        <v>1267.3576453189285</v>
      </c>
      <c r="BF54" s="1">
        <f>SQRT((SUMIFS(coordinate[longitude], coordinate[City, State], BF$15) - SUMIFS(coordinate[longitude], coordinate[City, State], $J54))^2 + (SUMIFS(coordinate[latitude], coordinate[City, State], BF$15) - SUMIFS(coordinate[latitude], coordinate[City, State], $J54))^2)</f>
        <v>1185.6614723815594</v>
      </c>
      <c r="BG54" s="1">
        <f>SQRT((SUMIFS(coordinate[longitude], coordinate[City, State], BG$15) - SUMIFS(coordinate[longitude], coordinate[City, State], $J54))^2 + (SUMIFS(coordinate[latitude], coordinate[City, State], BG$15) - SUMIFS(coordinate[latitude], coordinate[City, State], $J54))^2)</f>
        <v>1687.7987379413737</v>
      </c>
      <c r="BH54" s="1">
        <f>SQRT((SUMIFS(coordinate[longitude], coordinate[City, State], BH$15) - SUMIFS(coordinate[longitude], coordinate[City, State], $J54))^2 + (SUMIFS(coordinate[latitude], coordinate[City, State], BH$15) - SUMIFS(coordinate[latitude], coordinate[City, State], $J54))^2)</f>
        <v>255.5735370168762</v>
      </c>
    </row>
    <row r="55" spans="1:60" x14ac:dyDescent="0.25">
      <c r="A55" t="s">
        <v>62</v>
      </c>
      <c r="B55">
        <v>-5433.5449219067896</v>
      </c>
      <c r="C55">
        <v>2471.6210407376502</v>
      </c>
      <c r="D55" t="str">
        <f t="shared" si="1"/>
        <v>[-5433.54, 2471.62]</v>
      </c>
      <c r="G55" t="str" cm="1">
        <f t="array" ref="G55">"[" &amp; _xlfn.TEXTJOIN(", ", TRUE, ROUND(K55:BH55, 0)) &amp; "]"</f>
        <v>[582, 266, 421, 852, 1374, 939, 1776, 2654, 690, 2851, 273, 1846, 206, 418, 711, 1841, 1111, 318, 462, 334, 584, 2425, 5562, 589, 834, 956, 4157, 631, 1294, 949, 898, 578, 721, 564, 1306, 3155, 2316, 1613, 651, 0, 147, 2966, 1183, 3132, 2323, 1888, 810, 535, 1200, 408]</v>
      </c>
      <c r="J55" t="s">
        <v>62</v>
      </c>
      <c r="K55" s="1">
        <f>SQRT((SUMIFS(coordinate[longitude], coordinate[City, State], K$15) - SUMIFS(coordinate[longitude], coordinate[City, State], $J55))^2 + (SUMIFS(coordinate[latitude], coordinate[City, State], K$15) - SUMIFS(coordinate[latitude], coordinate[City, State], $J55))^2)</f>
        <v>582.3871965329464</v>
      </c>
      <c r="L55" s="1">
        <f>SQRT((SUMIFS(coordinate[longitude], coordinate[City, State], L$15) - SUMIFS(coordinate[longitude], coordinate[City, State], $J55))^2 + (SUMIFS(coordinate[latitude], coordinate[City, State], L$15) - SUMIFS(coordinate[latitude], coordinate[City, State], $J55))^2)</f>
        <v>265.982861685226</v>
      </c>
      <c r="M55" s="1">
        <f>SQRT((SUMIFS(coordinate[longitude], coordinate[City, State], M$15) - SUMIFS(coordinate[longitude], coordinate[City, State], $J55))^2 + (SUMIFS(coordinate[latitude], coordinate[City, State], M$15) - SUMIFS(coordinate[latitude], coordinate[City, State], $J55))^2)</f>
        <v>421.02810161296895</v>
      </c>
      <c r="N55" s="1">
        <f>SQRT((SUMIFS(coordinate[longitude], coordinate[City, State], N$15) - SUMIFS(coordinate[longitude], coordinate[City, State], $J55))^2 + (SUMIFS(coordinate[latitude], coordinate[City, State], N$15) - SUMIFS(coordinate[latitude], coordinate[City, State], $J55))^2)</f>
        <v>851.50799967433272</v>
      </c>
      <c r="O55" s="1">
        <f>SQRT((SUMIFS(coordinate[longitude], coordinate[City, State], O$15) - SUMIFS(coordinate[longitude], coordinate[City, State], $J55))^2 + (SUMIFS(coordinate[latitude], coordinate[City, State], O$15) - SUMIFS(coordinate[latitude], coordinate[City, State], $J55))^2)</f>
        <v>1374.2330980028521</v>
      </c>
      <c r="P55" s="1">
        <f>SQRT((SUMIFS(coordinate[longitude], coordinate[City, State], P$15) - SUMIFS(coordinate[longitude], coordinate[City, State], $J55))^2 + (SUMIFS(coordinate[latitude], coordinate[City, State], P$15) - SUMIFS(coordinate[latitude], coordinate[City, State], $J55))^2)</f>
        <v>938.6150654250871</v>
      </c>
      <c r="Q55" s="1">
        <f>SQRT((SUMIFS(coordinate[longitude], coordinate[City, State], Q$15) - SUMIFS(coordinate[longitude], coordinate[City, State], $J55))^2 + (SUMIFS(coordinate[latitude], coordinate[City, State], Q$15) - SUMIFS(coordinate[latitude], coordinate[City, State], $J55))^2)</f>
        <v>1775.5391556517709</v>
      </c>
      <c r="R55" s="1">
        <f>SQRT((SUMIFS(coordinate[longitude], coordinate[City, State], R$15) - SUMIFS(coordinate[longitude], coordinate[City, State], $J55))^2 + (SUMIFS(coordinate[latitude], coordinate[City, State], R$15) - SUMIFS(coordinate[latitude], coordinate[City, State], $J55))^2)</f>
        <v>2653.8873367301517</v>
      </c>
      <c r="S55" s="1">
        <f>SQRT((SUMIFS(coordinate[longitude], coordinate[City, State], S$15) - SUMIFS(coordinate[longitude], coordinate[City, State], $J55))^2 + (SUMIFS(coordinate[latitude], coordinate[City, State], S$15) - SUMIFS(coordinate[latitude], coordinate[City, State], $J55))^2)</f>
        <v>689.93878631020823</v>
      </c>
      <c r="T55" s="1">
        <f>SQRT((SUMIFS(coordinate[longitude], coordinate[City, State], T$15) - SUMIFS(coordinate[longitude], coordinate[City, State], $J55))^2 + (SUMIFS(coordinate[latitude], coordinate[City, State], T$15) - SUMIFS(coordinate[latitude], coordinate[City, State], $J55))^2)</f>
        <v>2850.5685254029499</v>
      </c>
      <c r="U55" s="1">
        <f>SQRT((SUMIFS(coordinate[longitude], coordinate[City, State], U$15) - SUMIFS(coordinate[longitude], coordinate[City, State], $J55))^2 + (SUMIFS(coordinate[latitude], coordinate[City, State], U$15) - SUMIFS(coordinate[latitude], coordinate[City, State], $J55))^2)</f>
        <v>273.08467910139717</v>
      </c>
      <c r="V55" s="1">
        <f>SQRT((SUMIFS(coordinate[longitude], coordinate[City, State], V$15) - SUMIFS(coordinate[longitude], coordinate[City, State], $J55))^2 + (SUMIFS(coordinate[latitude], coordinate[City, State], V$15) - SUMIFS(coordinate[latitude], coordinate[City, State], $J55))^2)</f>
        <v>1845.5694829274371</v>
      </c>
      <c r="W55" s="1">
        <f>SQRT((SUMIFS(coordinate[longitude], coordinate[City, State], W$15) - SUMIFS(coordinate[longitude], coordinate[City, State], $J55))^2 + (SUMIFS(coordinate[latitude], coordinate[City, State], W$15) - SUMIFS(coordinate[latitude], coordinate[City, State], $J55))^2)</f>
        <v>205.92421031337938</v>
      </c>
      <c r="X55" s="1">
        <f>SQRT((SUMIFS(coordinate[longitude], coordinate[City, State], X$15) - SUMIFS(coordinate[longitude], coordinate[City, State], $J55))^2 + (SUMIFS(coordinate[latitude], coordinate[City, State], X$15) - SUMIFS(coordinate[latitude], coordinate[City, State], $J55))^2)</f>
        <v>418.01006409067099</v>
      </c>
      <c r="Y55" s="1">
        <f>SQRT((SUMIFS(coordinate[longitude], coordinate[City, State], Y$15) - SUMIFS(coordinate[longitude], coordinate[City, State], $J55))^2 + (SUMIFS(coordinate[latitude], coordinate[City, State], Y$15) - SUMIFS(coordinate[latitude], coordinate[City, State], $J55))^2)</f>
        <v>710.51414544549039</v>
      </c>
      <c r="Z55" s="1">
        <f>SQRT((SUMIFS(coordinate[longitude], coordinate[City, State], Z$15) - SUMIFS(coordinate[longitude], coordinate[City, State], $J55))^2 + (SUMIFS(coordinate[latitude], coordinate[City, State], Z$15) - SUMIFS(coordinate[latitude], coordinate[City, State], $J55))^2)</f>
        <v>1840.9383884883048</v>
      </c>
      <c r="AA55" s="1">
        <f>SQRT((SUMIFS(coordinate[longitude], coordinate[City, State], AA$15) - SUMIFS(coordinate[longitude], coordinate[City, State], $J55))^2 + (SUMIFS(coordinate[latitude], coordinate[City, State], AA$15) - SUMIFS(coordinate[latitude], coordinate[City, State], $J55))^2)</f>
        <v>1110.6103813943798</v>
      </c>
      <c r="AB55" s="1">
        <f>SQRT((SUMIFS(coordinate[longitude], coordinate[City, State], AB$15) - SUMIFS(coordinate[longitude], coordinate[City, State], $J55))^2 + (SUMIFS(coordinate[latitude], coordinate[City, State], AB$15) - SUMIFS(coordinate[latitude], coordinate[City, State], $J55))^2)</f>
        <v>317.97664992316732</v>
      </c>
      <c r="AC55" s="1">
        <f>SQRT((SUMIFS(coordinate[longitude], coordinate[City, State], AC$15) - SUMIFS(coordinate[longitude], coordinate[City, State], $J55))^2 + (SUMIFS(coordinate[latitude], coordinate[City, State], AC$15) - SUMIFS(coordinate[latitude], coordinate[City, State], $J55))^2)</f>
        <v>461.64385412041059</v>
      </c>
      <c r="AD55" s="1">
        <f>SQRT((SUMIFS(coordinate[longitude], coordinate[City, State], AD$15) - SUMIFS(coordinate[longitude], coordinate[City, State], $J55))^2 + (SUMIFS(coordinate[latitude], coordinate[City, State], AD$15) - SUMIFS(coordinate[latitude], coordinate[City, State], $J55))^2)</f>
        <v>333.8479920355241</v>
      </c>
      <c r="AE55" s="1">
        <f>SQRT((SUMIFS(coordinate[longitude], coordinate[City, State], AE$15) - SUMIFS(coordinate[longitude], coordinate[City, State], $J55))^2 + (SUMIFS(coordinate[latitude], coordinate[City, State], AE$15) - SUMIFS(coordinate[latitude], coordinate[City, State], $J55))^2)</f>
        <v>584.19776934798324</v>
      </c>
      <c r="AF55" s="1">
        <f>SQRT((SUMIFS(coordinate[longitude], coordinate[City, State], AF$15) - SUMIFS(coordinate[longitude], coordinate[City, State], $J55))^2 + (SUMIFS(coordinate[latitude], coordinate[City, State], AF$15) - SUMIFS(coordinate[latitude], coordinate[City, State], $J55))^2)</f>
        <v>2425.251741393291</v>
      </c>
      <c r="AG55" s="1">
        <f>SQRT((SUMIFS(coordinate[longitude], coordinate[City, State], AG$15) - SUMIFS(coordinate[longitude], coordinate[City, State], $J55))^2 + (SUMIFS(coordinate[latitude], coordinate[City, State], AG$15) - SUMIFS(coordinate[latitude], coordinate[City, State], $J55))^2)</f>
        <v>5562.0590200980996</v>
      </c>
      <c r="AH55" s="1">
        <f>SQRT((SUMIFS(coordinate[longitude], coordinate[City, State], AH$15) - SUMIFS(coordinate[longitude], coordinate[City, State], $J55))^2 + (SUMIFS(coordinate[latitude], coordinate[City, State], AH$15) - SUMIFS(coordinate[latitude], coordinate[City, State], $J55))^2)</f>
        <v>588.55273323216568</v>
      </c>
      <c r="AI55" s="1">
        <f>SQRT((SUMIFS(coordinate[longitude], coordinate[City, State], AI$15) - SUMIFS(coordinate[longitude], coordinate[City, State], $J55))^2 + (SUMIFS(coordinate[latitude], coordinate[City, State], AI$15) - SUMIFS(coordinate[latitude], coordinate[City, State], $J55))^2)</f>
        <v>834.1743187137962</v>
      </c>
      <c r="AJ55" s="1">
        <f>SQRT((SUMIFS(coordinate[longitude], coordinate[City, State], AJ$15) - SUMIFS(coordinate[longitude], coordinate[City, State], $J55))^2 + (SUMIFS(coordinate[latitude], coordinate[City, State], AJ$15) - SUMIFS(coordinate[latitude], coordinate[City, State], $J55))^2)</f>
        <v>956.14075517924505</v>
      </c>
      <c r="AK55" s="1">
        <f>SQRT((SUMIFS(coordinate[longitude], coordinate[City, State], AK$15) - SUMIFS(coordinate[longitude], coordinate[City, State], $J55))^2 + (SUMIFS(coordinate[latitude], coordinate[City, State], AK$15) - SUMIFS(coordinate[latitude], coordinate[City, State], $J55))^2)</f>
        <v>4156.8066761366927</v>
      </c>
      <c r="AL55" s="1">
        <f>SQRT((SUMIFS(coordinate[longitude], coordinate[City, State], AL$15) - SUMIFS(coordinate[longitude], coordinate[City, State], $J55))^2 + (SUMIFS(coordinate[latitude], coordinate[City, State], AL$15) - SUMIFS(coordinate[latitude], coordinate[City, State], $J55))^2)</f>
        <v>630.96541489478204</v>
      </c>
      <c r="AM55" s="1">
        <f>SQRT((SUMIFS(coordinate[longitude], coordinate[City, State], AM$15) - SUMIFS(coordinate[longitude], coordinate[City, State], $J55))^2 + (SUMIFS(coordinate[latitude], coordinate[City, State], AM$15) - SUMIFS(coordinate[latitude], coordinate[City, State], $J55))^2)</f>
        <v>1294.0199683064582</v>
      </c>
      <c r="AN55" s="1">
        <f>SQRT((SUMIFS(coordinate[longitude], coordinate[City, State], AN$15) - SUMIFS(coordinate[longitude], coordinate[City, State], $J55))^2 + (SUMIFS(coordinate[latitude], coordinate[City, State], AN$15) - SUMIFS(coordinate[latitude], coordinate[City, State], $J55))^2)</f>
        <v>948.83418484882077</v>
      </c>
      <c r="AO55" s="1">
        <f>SQRT((SUMIFS(coordinate[longitude], coordinate[City, State], AO$15) - SUMIFS(coordinate[longitude], coordinate[City, State], $J55))^2 + (SUMIFS(coordinate[latitude], coordinate[City, State], AO$15) - SUMIFS(coordinate[latitude], coordinate[City, State], $J55))^2)</f>
        <v>897.79285486259232</v>
      </c>
      <c r="AP55" s="1">
        <f>SQRT((SUMIFS(coordinate[longitude], coordinate[City, State], AP$15) - SUMIFS(coordinate[longitude], coordinate[City, State], $J55))^2 + (SUMIFS(coordinate[latitude], coordinate[City, State], AP$15) - SUMIFS(coordinate[latitude], coordinate[City, State], $J55))^2)</f>
        <v>578.1417075872306</v>
      </c>
      <c r="AQ55" s="1">
        <f>SQRT((SUMIFS(coordinate[longitude], coordinate[City, State], AQ$15) - SUMIFS(coordinate[longitude], coordinate[City, State], $J55))^2 + (SUMIFS(coordinate[latitude], coordinate[City, State], AQ$15) - SUMIFS(coordinate[latitude], coordinate[City, State], $J55))^2)</f>
        <v>721.27645808456714</v>
      </c>
      <c r="AR55" s="1">
        <f>SQRT((SUMIFS(coordinate[longitude], coordinate[City, State], AR$15) - SUMIFS(coordinate[longitude], coordinate[City, State], $J55))^2 + (SUMIFS(coordinate[latitude], coordinate[City, State], AR$15) - SUMIFS(coordinate[latitude], coordinate[City, State], $J55))^2)</f>
        <v>563.51127251911919</v>
      </c>
      <c r="AS55" s="1">
        <f>SQRT((SUMIFS(coordinate[longitude], coordinate[City, State], AS$15) - SUMIFS(coordinate[longitude], coordinate[City, State], $J55))^2 + (SUMIFS(coordinate[latitude], coordinate[City, State], AS$15) - SUMIFS(coordinate[latitude], coordinate[City, State], $J55))^2)</f>
        <v>1305.8527305621401</v>
      </c>
      <c r="AT55" s="1">
        <f>SQRT((SUMIFS(coordinate[longitude], coordinate[City, State], AT$15) - SUMIFS(coordinate[longitude], coordinate[City, State], $J55))^2 + (SUMIFS(coordinate[latitude], coordinate[City, State], AT$15) - SUMIFS(coordinate[latitude], coordinate[City, State], $J55))^2)</f>
        <v>3155.4536375811167</v>
      </c>
      <c r="AU55" s="1">
        <f>SQRT((SUMIFS(coordinate[longitude], coordinate[City, State], AU$15) - SUMIFS(coordinate[longitude], coordinate[City, State], $J55))^2 + (SUMIFS(coordinate[latitude], coordinate[City, State], AU$15) - SUMIFS(coordinate[latitude], coordinate[City, State], $J55))^2)</f>
        <v>2315.8387795925833</v>
      </c>
      <c r="AV55" s="1">
        <f>SQRT((SUMIFS(coordinate[longitude], coordinate[City, State], AV$15) - SUMIFS(coordinate[longitude], coordinate[City, State], $J55))^2 + (SUMIFS(coordinate[latitude], coordinate[City, State], AV$15) - SUMIFS(coordinate[latitude], coordinate[City, State], $J55))^2)</f>
        <v>1612.6511319141748</v>
      </c>
      <c r="AW55" s="1">
        <f>SQRT((SUMIFS(coordinate[longitude], coordinate[City, State], AW$15) - SUMIFS(coordinate[longitude], coordinate[City, State], $J55))^2 + (SUMIFS(coordinate[latitude], coordinate[City, State], AW$15) - SUMIFS(coordinate[latitude], coordinate[City, State], $J55))^2)</f>
        <v>650.7554049051422</v>
      </c>
      <c r="AX55" s="1">
        <f>SQRT((SUMIFS(coordinate[longitude], coordinate[City, State], AX$15) - SUMIFS(coordinate[longitude], coordinate[City, State], $J55))^2 + (SUMIFS(coordinate[latitude], coordinate[City, State], AX$15) - SUMIFS(coordinate[latitude], coordinate[City, State], $J55))^2)</f>
        <v>0</v>
      </c>
      <c r="AY55" s="1">
        <f>SQRT((SUMIFS(coordinate[longitude], coordinate[City, State], AY$15) - SUMIFS(coordinate[longitude], coordinate[City, State], $J55))^2 + (SUMIFS(coordinate[latitude], coordinate[City, State], AY$15) - SUMIFS(coordinate[latitude], coordinate[City, State], $J55))^2)</f>
        <v>146.85137286803126</v>
      </c>
      <c r="AZ55" s="1">
        <f>SQRT((SUMIFS(coordinate[longitude], coordinate[City, State], AZ$15) - SUMIFS(coordinate[longitude], coordinate[City, State], $J55))^2 + (SUMIFS(coordinate[latitude], coordinate[City, State], AZ$15) - SUMIFS(coordinate[latitude], coordinate[City, State], $J55))^2)</f>
        <v>2965.6791993443717</v>
      </c>
      <c r="BA55" s="1">
        <f>SQRT((SUMIFS(coordinate[longitude], coordinate[City, State], BA$15) - SUMIFS(coordinate[longitude], coordinate[City, State], $J55))^2 + (SUMIFS(coordinate[latitude], coordinate[City, State], BA$15) - SUMIFS(coordinate[latitude], coordinate[City, State], $J55))^2)</f>
        <v>1183.1913488013977</v>
      </c>
      <c r="BB55" s="1">
        <f>SQRT((SUMIFS(coordinate[longitude], coordinate[City, State], BB$15) - SUMIFS(coordinate[longitude], coordinate[City, State], $J55))^2 + (SUMIFS(coordinate[latitude], coordinate[City, State], BB$15) - SUMIFS(coordinate[latitude], coordinate[City, State], $J55))^2)</f>
        <v>3131.8578038921651</v>
      </c>
      <c r="BC55" s="1">
        <f>SQRT((SUMIFS(coordinate[longitude], coordinate[City, State], BC$15) - SUMIFS(coordinate[longitude], coordinate[City, State], $J55))^2 + (SUMIFS(coordinate[latitude], coordinate[City, State], BC$15) - SUMIFS(coordinate[latitude], coordinate[City, State], $J55))^2)</f>
        <v>2323.4100929830292</v>
      </c>
      <c r="BD55" s="1">
        <f>SQRT((SUMIFS(coordinate[longitude], coordinate[City, State], BD$15) - SUMIFS(coordinate[longitude], coordinate[City, State], $J55))^2 + (SUMIFS(coordinate[latitude], coordinate[City, State], BD$15) - SUMIFS(coordinate[latitude], coordinate[City, State], $J55))^2)</f>
        <v>1888.1614914106585</v>
      </c>
      <c r="BE55" s="1">
        <f>SQRT((SUMIFS(coordinate[longitude], coordinate[City, State], BE$15) - SUMIFS(coordinate[longitude], coordinate[City, State], $J55))^2 + (SUMIFS(coordinate[latitude], coordinate[City, State], BE$15) - SUMIFS(coordinate[latitude], coordinate[City, State], $J55))^2)</f>
        <v>809.83689060883489</v>
      </c>
      <c r="BF55" s="1">
        <f>SQRT((SUMIFS(coordinate[longitude], coordinate[City, State], BF$15) - SUMIFS(coordinate[longitude], coordinate[City, State], $J55))^2 + (SUMIFS(coordinate[latitude], coordinate[City, State], BF$15) - SUMIFS(coordinate[latitude], coordinate[City, State], $J55))^2)</f>
        <v>535.41125561907427</v>
      </c>
      <c r="BG55" s="1">
        <f>SQRT((SUMIFS(coordinate[longitude], coordinate[City, State], BG$15) - SUMIFS(coordinate[longitude], coordinate[City, State], $J55))^2 + (SUMIFS(coordinate[latitude], coordinate[City, State], BG$15) - SUMIFS(coordinate[latitude], coordinate[City, State], $J55))^2)</f>
        <v>1199.674798233922</v>
      </c>
      <c r="BH55" s="1">
        <f>SQRT((SUMIFS(coordinate[longitude], coordinate[City, State], BH$15) - SUMIFS(coordinate[longitude], coordinate[City, State], $J55))^2 + (SUMIFS(coordinate[latitude], coordinate[City, State], BH$15) - SUMIFS(coordinate[latitude], coordinate[City, State], $J55))^2)</f>
        <v>408.06210498495085</v>
      </c>
    </row>
    <row r="56" spans="1:60" x14ac:dyDescent="0.25">
      <c r="A56" t="s">
        <v>75</v>
      </c>
      <c r="B56">
        <v>-5352.1502282725896</v>
      </c>
      <c r="C56">
        <v>2593.8512725194</v>
      </c>
      <c r="D56" t="str">
        <f t="shared" si="1"/>
        <v>[-5352.15, 2593.85]</v>
      </c>
      <c r="G56" t="str" cm="1">
        <f t="array" ref="G56">"[" &amp; _xlfn.TEXTJOIN(", ", TRUE, ROUND(K56:BH56, 0)) &amp; "]"</f>
        <v>[436, 119, 545, 709, 1489, 1064, 1790, 2712, 550, 2924, 294, 1906, 348, 418, 566, 1908, 1151, 174, 514, 193, 441, 2469, 5665, 620, 952, 1020, 4189, 607, 1347, 1046, 908, 707, 575, 651, 1394, 3207, 2408, 1650, 512, 147, 0, 3042, 1195, 3190, 2389, 1974, 856, 679, 1264, 263]</v>
      </c>
      <c r="J56" t="s">
        <v>75</v>
      </c>
      <c r="K56" s="1">
        <f>SQRT((SUMIFS(coordinate[longitude], coordinate[City, State], K$15) - SUMIFS(coordinate[longitude], coordinate[City, State], $J56))^2 + (SUMIFS(coordinate[latitude], coordinate[City, State], K$15) - SUMIFS(coordinate[latitude], coordinate[City, State], $J56))^2)</f>
        <v>435.60526722348237</v>
      </c>
      <c r="L56" s="1">
        <f>SQRT((SUMIFS(coordinate[longitude], coordinate[City, State], L$15) - SUMIFS(coordinate[longitude], coordinate[City, State], $J56))^2 + (SUMIFS(coordinate[latitude], coordinate[City, State], L$15) - SUMIFS(coordinate[latitude], coordinate[City, State], $J56))^2)</f>
        <v>119.13165285807079</v>
      </c>
      <c r="M56" s="1">
        <f>SQRT((SUMIFS(coordinate[longitude], coordinate[City, State], M$15) - SUMIFS(coordinate[longitude], coordinate[City, State], $J56))^2 + (SUMIFS(coordinate[latitude], coordinate[City, State], M$15) - SUMIFS(coordinate[latitude], coordinate[City, State], $J56))^2)</f>
        <v>545.43270837401417</v>
      </c>
      <c r="N56" s="1">
        <f>SQRT((SUMIFS(coordinate[longitude], coordinate[City, State], N$15) - SUMIFS(coordinate[longitude], coordinate[City, State], $J56))^2 + (SUMIFS(coordinate[latitude], coordinate[City, State], N$15) - SUMIFS(coordinate[latitude], coordinate[City, State], $J56))^2)</f>
        <v>708.77926333870721</v>
      </c>
      <c r="O56" s="1">
        <f>SQRT((SUMIFS(coordinate[longitude], coordinate[City, State], O$15) - SUMIFS(coordinate[longitude], coordinate[City, State], $J56))^2 + (SUMIFS(coordinate[latitude], coordinate[City, State], O$15) - SUMIFS(coordinate[latitude], coordinate[City, State], $J56))^2)</f>
        <v>1489.3048893232562</v>
      </c>
      <c r="P56" s="1">
        <f>SQRT((SUMIFS(coordinate[longitude], coordinate[City, State], P$15) - SUMIFS(coordinate[longitude], coordinate[City, State], $J56))^2 + (SUMIFS(coordinate[latitude], coordinate[City, State], P$15) - SUMIFS(coordinate[latitude], coordinate[City, State], $J56))^2)</f>
        <v>1064.3920120488858</v>
      </c>
      <c r="Q56" s="1">
        <f>SQRT((SUMIFS(coordinate[longitude], coordinate[City, State], Q$15) - SUMIFS(coordinate[longitude], coordinate[City, State], $J56))^2 + (SUMIFS(coordinate[latitude], coordinate[City, State], Q$15) - SUMIFS(coordinate[latitude], coordinate[City, State], $J56))^2)</f>
        <v>1789.6500381258818</v>
      </c>
      <c r="R56" s="1">
        <f>SQRT((SUMIFS(coordinate[longitude], coordinate[City, State], R$15) - SUMIFS(coordinate[longitude], coordinate[City, State], $J56))^2 + (SUMIFS(coordinate[latitude], coordinate[City, State], R$15) - SUMIFS(coordinate[latitude], coordinate[City, State], $J56))^2)</f>
        <v>2712.0348064927998</v>
      </c>
      <c r="S56" s="1">
        <f>SQRT((SUMIFS(coordinate[longitude], coordinate[City, State], S$15) - SUMIFS(coordinate[longitude], coordinate[City, State], $J56))^2 + (SUMIFS(coordinate[latitude], coordinate[City, State], S$15) - SUMIFS(coordinate[latitude], coordinate[City, State], $J56))^2)</f>
        <v>550.26340300753748</v>
      </c>
      <c r="T56" s="1">
        <f>SQRT((SUMIFS(coordinate[longitude], coordinate[City, State], T$15) - SUMIFS(coordinate[longitude], coordinate[City, State], $J56))^2 + (SUMIFS(coordinate[latitude], coordinate[City, State], T$15) - SUMIFS(coordinate[latitude], coordinate[City, State], $J56))^2)</f>
        <v>2924.4690370754984</v>
      </c>
      <c r="U56" s="1">
        <f>SQRT((SUMIFS(coordinate[longitude], coordinate[City, State], U$15) - SUMIFS(coordinate[longitude], coordinate[City, State], $J56))^2 + (SUMIFS(coordinate[latitude], coordinate[City, State], U$15) - SUMIFS(coordinate[latitude], coordinate[City, State], $J56))^2)</f>
        <v>293.73109517379004</v>
      </c>
      <c r="V56" s="1">
        <f>SQRT((SUMIFS(coordinate[longitude], coordinate[City, State], V$15) - SUMIFS(coordinate[longitude], coordinate[City, State], $J56))^2 + (SUMIFS(coordinate[latitude], coordinate[City, State], V$15) - SUMIFS(coordinate[latitude], coordinate[City, State], $J56))^2)</f>
        <v>1905.5718086600139</v>
      </c>
      <c r="W56" s="1">
        <f>SQRT((SUMIFS(coordinate[longitude], coordinate[City, State], W$15) - SUMIFS(coordinate[longitude], coordinate[City, State], $J56))^2 + (SUMIFS(coordinate[latitude], coordinate[City, State], W$15) - SUMIFS(coordinate[latitude], coordinate[City, State], $J56))^2)</f>
        <v>347.62897151182909</v>
      </c>
      <c r="X56" s="1">
        <f>SQRT((SUMIFS(coordinate[longitude], coordinate[City, State], X$15) - SUMIFS(coordinate[longitude], coordinate[City, State], $J56))^2 + (SUMIFS(coordinate[latitude], coordinate[City, State], X$15) - SUMIFS(coordinate[latitude], coordinate[City, State], $J56))^2)</f>
        <v>417.82052218263095</v>
      </c>
      <c r="Y56" s="1">
        <f>SQRT((SUMIFS(coordinate[longitude], coordinate[City, State], Y$15) - SUMIFS(coordinate[longitude], coordinate[City, State], $J56))^2 + (SUMIFS(coordinate[latitude], coordinate[City, State], Y$15) - SUMIFS(coordinate[latitude], coordinate[City, State], $J56))^2)</f>
        <v>566.42381038919211</v>
      </c>
      <c r="Z56" s="1">
        <f>SQRT((SUMIFS(coordinate[longitude], coordinate[City, State], Z$15) - SUMIFS(coordinate[longitude], coordinate[City, State], $J56))^2 + (SUMIFS(coordinate[latitude], coordinate[City, State], Z$15) - SUMIFS(coordinate[latitude], coordinate[City, State], $J56))^2)</f>
        <v>1907.8614495200593</v>
      </c>
      <c r="AA56" s="1">
        <f>SQRT((SUMIFS(coordinate[longitude], coordinate[City, State], AA$15) - SUMIFS(coordinate[longitude], coordinate[City, State], $J56))^2 + (SUMIFS(coordinate[latitude], coordinate[City, State], AA$15) - SUMIFS(coordinate[latitude], coordinate[City, State], $J56))^2)</f>
        <v>1151.1920451728108</v>
      </c>
      <c r="AB56" s="1">
        <f>SQRT((SUMIFS(coordinate[longitude], coordinate[City, State], AB$15) - SUMIFS(coordinate[longitude], coordinate[City, State], $J56))^2 + (SUMIFS(coordinate[latitude], coordinate[City, State], AB$15) - SUMIFS(coordinate[latitude], coordinate[City, State], $J56))^2)</f>
        <v>174.36307151212253</v>
      </c>
      <c r="AC56" s="1">
        <f>SQRT((SUMIFS(coordinate[longitude], coordinate[City, State], AC$15) - SUMIFS(coordinate[longitude], coordinate[City, State], $J56))^2 + (SUMIFS(coordinate[latitude], coordinate[City, State], AC$15) - SUMIFS(coordinate[latitude], coordinate[City, State], $J56))^2)</f>
        <v>513.53489459113041</v>
      </c>
      <c r="AD56" s="1">
        <f>SQRT((SUMIFS(coordinate[longitude], coordinate[City, State], AD$15) - SUMIFS(coordinate[longitude], coordinate[City, State], $J56))^2 + (SUMIFS(coordinate[latitude], coordinate[City, State], AD$15) - SUMIFS(coordinate[latitude], coordinate[City, State], $J56))^2)</f>
        <v>192.89025084378596</v>
      </c>
      <c r="AE56" s="1">
        <f>SQRT((SUMIFS(coordinate[longitude], coordinate[City, State], AE$15) - SUMIFS(coordinate[longitude], coordinate[City, State], $J56))^2 + (SUMIFS(coordinate[latitude], coordinate[City, State], AE$15) - SUMIFS(coordinate[latitude], coordinate[City, State], $J56))^2)</f>
        <v>441.04807166868352</v>
      </c>
      <c r="AF56" s="1">
        <f>SQRT((SUMIFS(coordinate[longitude], coordinate[City, State], AF$15) - SUMIFS(coordinate[longitude], coordinate[City, State], $J56))^2 + (SUMIFS(coordinate[latitude], coordinate[City, State], AF$15) - SUMIFS(coordinate[latitude], coordinate[City, State], $J56))^2)</f>
        <v>2469.0340275639169</v>
      </c>
      <c r="AG56" s="1">
        <f>SQRT((SUMIFS(coordinate[longitude], coordinate[City, State], AG$15) - SUMIFS(coordinate[longitude], coordinate[City, State], $J56))^2 + (SUMIFS(coordinate[latitude], coordinate[City, State], AG$15) - SUMIFS(coordinate[latitude], coordinate[City, State], $J56))^2)</f>
        <v>5665.0735708926059</v>
      </c>
      <c r="AH56" s="1">
        <f>SQRT((SUMIFS(coordinate[longitude], coordinate[City, State], AH$15) - SUMIFS(coordinate[longitude], coordinate[City, State], $J56))^2 + (SUMIFS(coordinate[latitude], coordinate[City, State], AH$15) - SUMIFS(coordinate[latitude], coordinate[City, State], $J56))^2)</f>
        <v>620.1027442589442</v>
      </c>
      <c r="AI56" s="1">
        <f>SQRT((SUMIFS(coordinate[longitude], coordinate[City, State], AI$15) - SUMIFS(coordinate[longitude], coordinate[City, State], $J56))^2 + (SUMIFS(coordinate[latitude], coordinate[City, State], AI$15) - SUMIFS(coordinate[latitude], coordinate[City, State], $J56))^2)</f>
        <v>951.75211771138117</v>
      </c>
      <c r="AJ56" s="1">
        <f>SQRT((SUMIFS(coordinate[longitude], coordinate[City, State], AJ$15) - SUMIFS(coordinate[longitude], coordinate[City, State], $J56))^2 + (SUMIFS(coordinate[latitude], coordinate[City, State], AJ$15) - SUMIFS(coordinate[latitude], coordinate[City, State], $J56))^2)</f>
        <v>1020.2291936486695</v>
      </c>
      <c r="AK56" s="1">
        <f>SQRT((SUMIFS(coordinate[longitude], coordinate[City, State], AK$15) - SUMIFS(coordinate[longitude], coordinate[City, State], $J56))^2 + (SUMIFS(coordinate[latitude], coordinate[City, State], AK$15) - SUMIFS(coordinate[latitude], coordinate[City, State], $J56))^2)</f>
        <v>4188.96989443046</v>
      </c>
      <c r="AL56" s="1">
        <f>SQRT((SUMIFS(coordinate[longitude], coordinate[City, State], AL$15) - SUMIFS(coordinate[longitude], coordinate[City, State], $J56))^2 + (SUMIFS(coordinate[latitude], coordinate[City, State], AL$15) - SUMIFS(coordinate[latitude], coordinate[City, State], $J56))^2)</f>
        <v>607.07436972160576</v>
      </c>
      <c r="AM56" s="1">
        <f>SQRT((SUMIFS(coordinate[longitude], coordinate[City, State], AM$15) - SUMIFS(coordinate[longitude], coordinate[City, State], $J56))^2 + (SUMIFS(coordinate[latitude], coordinate[City, State], AM$15) - SUMIFS(coordinate[latitude], coordinate[City, State], $J56))^2)</f>
        <v>1346.7833838329616</v>
      </c>
      <c r="AN56" s="1">
        <f>SQRT((SUMIFS(coordinate[longitude], coordinate[City, State], AN$15) - SUMIFS(coordinate[longitude], coordinate[City, State], $J56))^2 + (SUMIFS(coordinate[latitude], coordinate[City, State], AN$15) - SUMIFS(coordinate[latitude], coordinate[City, State], $J56))^2)</f>
        <v>1045.635993385358</v>
      </c>
      <c r="AO56" s="1">
        <f>SQRT((SUMIFS(coordinate[longitude], coordinate[City, State], AO$15) - SUMIFS(coordinate[longitude], coordinate[City, State], $J56))^2 + (SUMIFS(coordinate[latitude], coordinate[City, State], AO$15) - SUMIFS(coordinate[latitude], coordinate[City, State], $J56))^2)</f>
        <v>908.35315481897192</v>
      </c>
      <c r="AP56" s="1">
        <f>SQRT((SUMIFS(coordinate[longitude], coordinate[City, State], AP$15) - SUMIFS(coordinate[longitude], coordinate[City, State], $J56))^2 + (SUMIFS(coordinate[latitude], coordinate[City, State], AP$15) - SUMIFS(coordinate[latitude], coordinate[City, State], $J56))^2)</f>
        <v>706.64738794175048</v>
      </c>
      <c r="AQ56" s="1">
        <f>SQRT((SUMIFS(coordinate[longitude], coordinate[City, State], AQ$15) - SUMIFS(coordinate[longitude], coordinate[City, State], $J56))^2 + (SUMIFS(coordinate[latitude], coordinate[City, State], AQ$15) - SUMIFS(coordinate[latitude], coordinate[City, State], $J56))^2)</f>
        <v>574.52309382632166</v>
      </c>
      <c r="AR56" s="1">
        <f>SQRT((SUMIFS(coordinate[longitude], coordinate[City, State], AR$15) - SUMIFS(coordinate[longitude], coordinate[City, State], $J56))^2 + (SUMIFS(coordinate[latitude], coordinate[City, State], AR$15) - SUMIFS(coordinate[latitude], coordinate[City, State], $J56))^2)</f>
        <v>651.2155600136274</v>
      </c>
      <c r="AS56" s="1">
        <f>SQRT((SUMIFS(coordinate[longitude], coordinate[City, State], AS$15) - SUMIFS(coordinate[longitude], coordinate[City, State], $J56))^2 + (SUMIFS(coordinate[latitude], coordinate[City, State], AS$15) - SUMIFS(coordinate[latitude], coordinate[City, State], $J56))^2)</f>
        <v>1394.3626387723082</v>
      </c>
      <c r="AT56" s="1">
        <f>SQRT((SUMIFS(coordinate[longitude], coordinate[City, State], AT$15) - SUMIFS(coordinate[longitude], coordinate[City, State], $J56))^2 + (SUMIFS(coordinate[latitude], coordinate[City, State], AT$15) - SUMIFS(coordinate[latitude], coordinate[City, State], $J56))^2)</f>
        <v>3207.1558426625056</v>
      </c>
      <c r="AU56" s="1">
        <f>SQRT((SUMIFS(coordinate[longitude], coordinate[City, State], AU$15) - SUMIFS(coordinate[longitude], coordinate[City, State], $J56))^2 + (SUMIFS(coordinate[latitude], coordinate[City, State], AU$15) - SUMIFS(coordinate[latitude], coordinate[City, State], $J56))^2)</f>
        <v>2408.3174136124262</v>
      </c>
      <c r="AV56" s="1">
        <f>SQRT((SUMIFS(coordinate[longitude], coordinate[City, State], AV$15) - SUMIFS(coordinate[longitude], coordinate[City, State], $J56))^2 + (SUMIFS(coordinate[latitude], coordinate[City, State], AV$15) - SUMIFS(coordinate[latitude], coordinate[City, State], $J56))^2)</f>
        <v>1649.5637394215344</v>
      </c>
      <c r="AW56" s="1">
        <f>SQRT((SUMIFS(coordinate[longitude], coordinate[City, State], AW$15) - SUMIFS(coordinate[longitude], coordinate[City, State], $J56))^2 + (SUMIFS(coordinate[latitude], coordinate[City, State], AW$15) - SUMIFS(coordinate[latitude], coordinate[City, State], $J56))^2)</f>
        <v>511.51633708069375</v>
      </c>
      <c r="AX56" s="1">
        <f>SQRT((SUMIFS(coordinate[longitude], coordinate[City, State], AX$15) - SUMIFS(coordinate[longitude], coordinate[City, State], $J56))^2 + (SUMIFS(coordinate[latitude], coordinate[City, State], AX$15) - SUMIFS(coordinate[latitude], coordinate[City, State], $J56))^2)</f>
        <v>146.85137286803126</v>
      </c>
      <c r="AY56" s="1">
        <f>SQRT((SUMIFS(coordinate[longitude], coordinate[City, State], AY$15) - SUMIFS(coordinate[longitude], coordinate[City, State], $J56))^2 + (SUMIFS(coordinate[latitude], coordinate[City, State], AY$15) - SUMIFS(coordinate[latitude], coordinate[City, State], $J56))^2)</f>
        <v>0</v>
      </c>
      <c r="AZ56" s="1">
        <f>SQRT((SUMIFS(coordinate[longitude], coordinate[City, State], AZ$15) - SUMIFS(coordinate[longitude], coordinate[City, State], $J56))^2 + (SUMIFS(coordinate[latitude], coordinate[City, State], AZ$15) - SUMIFS(coordinate[latitude], coordinate[City, State], $J56))^2)</f>
        <v>3041.6356203623723</v>
      </c>
      <c r="BA56" s="1">
        <f>SQRT((SUMIFS(coordinate[longitude], coordinate[City, State], BA$15) - SUMIFS(coordinate[longitude], coordinate[City, State], $J56))^2 + (SUMIFS(coordinate[latitude], coordinate[City, State], BA$15) - SUMIFS(coordinate[latitude], coordinate[City, State], $J56))^2)</f>
        <v>1195.4349969166558</v>
      </c>
      <c r="BB56" s="1">
        <f>SQRT((SUMIFS(coordinate[longitude], coordinate[City, State], BB$15) - SUMIFS(coordinate[longitude], coordinate[City, State], $J56))^2 + (SUMIFS(coordinate[latitude], coordinate[City, State], BB$15) - SUMIFS(coordinate[latitude], coordinate[City, State], $J56))^2)</f>
        <v>3189.7785745351371</v>
      </c>
      <c r="BC56" s="1">
        <f>SQRT((SUMIFS(coordinate[longitude], coordinate[City, State], BC$15) - SUMIFS(coordinate[longitude], coordinate[City, State], $J56))^2 + (SUMIFS(coordinate[latitude], coordinate[City, State], BC$15) - SUMIFS(coordinate[latitude], coordinate[City, State], $J56))^2)</f>
        <v>2389.4912998102468</v>
      </c>
      <c r="BD56" s="1">
        <f>SQRT((SUMIFS(coordinate[longitude], coordinate[City, State], BD$15) - SUMIFS(coordinate[longitude], coordinate[City, State], $J56))^2 + (SUMIFS(coordinate[latitude], coordinate[City, State], BD$15) - SUMIFS(coordinate[latitude], coordinate[City, State], $J56))^2)</f>
        <v>1973.7888332063264</v>
      </c>
      <c r="BE56" s="1">
        <f>SQRT((SUMIFS(coordinate[longitude], coordinate[City, State], BE$15) - SUMIFS(coordinate[longitude], coordinate[City, State], $J56))^2 + (SUMIFS(coordinate[latitude], coordinate[City, State], BE$15) - SUMIFS(coordinate[latitude], coordinate[City, State], $J56))^2)</f>
        <v>856.44450379130251</v>
      </c>
      <c r="BF56" s="1">
        <f>SQRT((SUMIFS(coordinate[longitude], coordinate[City, State], BF$15) - SUMIFS(coordinate[longitude], coordinate[City, State], $J56))^2 + (SUMIFS(coordinate[latitude], coordinate[City, State], BF$15) - SUMIFS(coordinate[latitude], coordinate[City, State], $J56))^2)</f>
        <v>679.30708215771529</v>
      </c>
      <c r="BG56" s="1">
        <f>SQRT((SUMIFS(coordinate[longitude], coordinate[City, State], BG$15) - SUMIFS(coordinate[longitude], coordinate[City, State], $J56))^2 + (SUMIFS(coordinate[latitude], coordinate[City, State], BG$15) - SUMIFS(coordinate[latitude], coordinate[City, State], $J56))^2)</f>
        <v>1263.8707789148259</v>
      </c>
      <c r="BH56" s="1">
        <f>SQRT((SUMIFS(coordinate[longitude], coordinate[City, State], BH$15) - SUMIFS(coordinate[longitude], coordinate[City, State], $J56))^2 + (SUMIFS(coordinate[latitude], coordinate[City, State], BH$15) - SUMIFS(coordinate[latitude], coordinate[City, State], $J56))^2)</f>
        <v>263.132083328992</v>
      </c>
    </row>
    <row r="57" spans="1:60" x14ac:dyDescent="0.25">
      <c r="A57" t="s">
        <v>34</v>
      </c>
      <c r="B57">
        <v>-8392.9762460486309</v>
      </c>
      <c r="C57">
        <v>2664.02517559951</v>
      </c>
      <c r="D57" t="str">
        <f t="shared" si="1"/>
        <v>[-8392.98, 2664.03]</v>
      </c>
      <c r="G57" t="str" cm="1">
        <f t="array" ref="G57">"[" &amp; _xlfn.TEXTJOIN(", ", TRUE, ROUND(K57:BH57, 0)) &amp; "]"</f>
        <v>[3307, 3107, 2583, 3595, 1736, 2169, 1596, 503, 3495, 126, 2753, 1165, 2811, 2660, 3464, 1142, 1936, 3175, 2529, 3083, 3379, 857, 2780, 2442, 2203, 2023, 1632, 2567, 1720, 2031, 2239, 2469, 3402, 2402, 1667, 595, 739, 1514, 3465, 2966, 3042, 0, 2010, 454, 679, 1090, 2200, 2630, 1782, 3230]</v>
      </c>
      <c r="J57" t="s">
        <v>34</v>
      </c>
      <c r="K57" s="1">
        <f>SQRT((SUMIFS(coordinate[longitude], coordinate[City, State], K$15) - SUMIFS(coordinate[longitude], coordinate[City, State], $J57))^2 + (SUMIFS(coordinate[latitude], coordinate[City, State], K$15) - SUMIFS(coordinate[latitude], coordinate[City, State], $J57))^2)</f>
        <v>3307.1863400040784</v>
      </c>
      <c r="L57" s="1">
        <f>SQRT((SUMIFS(coordinate[longitude], coordinate[City, State], L$15) - SUMIFS(coordinate[longitude], coordinate[City, State], $J57))^2 + (SUMIFS(coordinate[latitude], coordinate[City, State], L$15) - SUMIFS(coordinate[latitude], coordinate[City, State], $J57))^2)</f>
        <v>3107.211723189334</v>
      </c>
      <c r="M57" s="1">
        <f>SQRT((SUMIFS(coordinate[longitude], coordinate[City, State], M$15) - SUMIFS(coordinate[longitude], coordinate[City, State], $J57))^2 + (SUMIFS(coordinate[latitude], coordinate[City, State], M$15) - SUMIFS(coordinate[latitude], coordinate[City, State], $J57))^2)</f>
        <v>2583.3321325631532</v>
      </c>
      <c r="N57" s="1">
        <f>SQRT((SUMIFS(coordinate[longitude], coordinate[City, State], N$15) - SUMIFS(coordinate[longitude], coordinate[City, State], $J57))^2 + (SUMIFS(coordinate[latitude], coordinate[City, State], N$15) - SUMIFS(coordinate[latitude], coordinate[City, State], $J57))^2)</f>
        <v>3594.6603901296089</v>
      </c>
      <c r="O57" s="1">
        <f>SQRT((SUMIFS(coordinate[longitude], coordinate[City, State], O$15) - SUMIFS(coordinate[longitude], coordinate[City, State], $J57))^2 + (SUMIFS(coordinate[latitude], coordinate[City, State], O$15) - SUMIFS(coordinate[latitude], coordinate[City, State], $J57))^2)</f>
        <v>1736.0675276994489</v>
      </c>
      <c r="P57" s="1">
        <f>SQRT((SUMIFS(coordinate[longitude], coordinate[City, State], P$15) - SUMIFS(coordinate[longitude], coordinate[City, State], $J57))^2 + (SUMIFS(coordinate[latitude], coordinate[City, State], P$15) - SUMIFS(coordinate[latitude], coordinate[City, State], $J57))^2)</f>
        <v>2168.9872326033028</v>
      </c>
      <c r="Q57" s="1">
        <f>SQRT((SUMIFS(coordinate[longitude], coordinate[City, State], Q$15) - SUMIFS(coordinate[longitude], coordinate[City, State], $J57))^2 + (SUMIFS(coordinate[latitude], coordinate[City, State], Q$15) - SUMIFS(coordinate[latitude], coordinate[City, State], $J57))^2)</f>
        <v>1595.6372859270073</v>
      </c>
      <c r="R57" s="1">
        <f>SQRT((SUMIFS(coordinate[longitude], coordinate[City, State], R$15) - SUMIFS(coordinate[longitude], coordinate[City, State], $J57))^2 + (SUMIFS(coordinate[latitude], coordinate[City, State], R$15) - SUMIFS(coordinate[latitude], coordinate[City, State], $J57))^2)</f>
        <v>502.79125106999356</v>
      </c>
      <c r="S57" s="1">
        <f>SQRT((SUMIFS(coordinate[longitude], coordinate[City, State], S$15) - SUMIFS(coordinate[longitude], coordinate[City, State], $J57))^2 + (SUMIFS(coordinate[latitude], coordinate[City, State], S$15) - SUMIFS(coordinate[latitude], coordinate[City, State], $J57))^2)</f>
        <v>3494.5448628685449</v>
      </c>
      <c r="T57" s="1">
        <f>SQRT((SUMIFS(coordinate[longitude], coordinate[City, State], T$15) - SUMIFS(coordinate[longitude], coordinate[City, State], $J57))^2 + (SUMIFS(coordinate[latitude], coordinate[City, State], T$15) - SUMIFS(coordinate[latitude], coordinate[City, State], $J57))^2)</f>
        <v>125.66741570202116</v>
      </c>
      <c r="U57" s="1">
        <f>SQRT((SUMIFS(coordinate[longitude], coordinate[City, State], U$15) - SUMIFS(coordinate[longitude], coordinate[City, State], $J57))^2 + (SUMIFS(coordinate[latitude], coordinate[City, State], U$15) - SUMIFS(coordinate[latitude], coordinate[City, State], $J57))^2)</f>
        <v>2752.5063340493052</v>
      </c>
      <c r="V57" s="1">
        <f>SQRT((SUMIFS(coordinate[longitude], coordinate[City, State], V$15) - SUMIFS(coordinate[longitude], coordinate[City, State], $J57))^2 + (SUMIFS(coordinate[latitude], coordinate[City, State], V$15) - SUMIFS(coordinate[latitude], coordinate[City, State], $J57))^2)</f>
        <v>1165.4307232577053</v>
      </c>
      <c r="W57" s="1">
        <f>SQRT((SUMIFS(coordinate[longitude], coordinate[City, State], W$15) - SUMIFS(coordinate[longitude], coordinate[City, State], $J57))^2 + (SUMIFS(coordinate[latitude], coordinate[City, State], W$15) - SUMIFS(coordinate[latitude], coordinate[City, State], $J57))^2)</f>
        <v>2811.4854744973359</v>
      </c>
      <c r="X57" s="1">
        <f>SQRT((SUMIFS(coordinate[longitude], coordinate[City, State], X$15) - SUMIFS(coordinate[longitude], coordinate[City, State], $J57))^2 + (SUMIFS(coordinate[latitude], coordinate[City, State], X$15) - SUMIFS(coordinate[latitude], coordinate[City, State], $J57))^2)</f>
        <v>2659.7677198128522</v>
      </c>
      <c r="Y57" s="1">
        <f>SQRT((SUMIFS(coordinate[longitude], coordinate[City, State], Y$15) - SUMIFS(coordinate[longitude], coordinate[City, State], $J57))^2 + (SUMIFS(coordinate[latitude], coordinate[City, State], Y$15) - SUMIFS(coordinate[latitude], coordinate[City, State], $J57))^2)</f>
        <v>3464.2666019479175</v>
      </c>
      <c r="Z57" s="1">
        <f>SQRT((SUMIFS(coordinate[longitude], coordinate[City, State], Z$15) - SUMIFS(coordinate[longitude], coordinate[City, State], $J57))^2 + (SUMIFS(coordinate[latitude], coordinate[City, State], Z$15) - SUMIFS(coordinate[latitude], coordinate[City, State], $J57))^2)</f>
        <v>1141.9573718955564</v>
      </c>
      <c r="AA57" s="1">
        <f>SQRT((SUMIFS(coordinate[longitude], coordinate[City, State], AA$15) - SUMIFS(coordinate[longitude], coordinate[City, State], $J57))^2 + (SUMIFS(coordinate[latitude], coordinate[City, State], AA$15) - SUMIFS(coordinate[latitude], coordinate[City, State], $J57))^2)</f>
        <v>1935.5762893680881</v>
      </c>
      <c r="AB57" s="1">
        <f>SQRT((SUMIFS(coordinate[longitude], coordinate[City, State], AB$15) - SUMIFS(coordinate[longitude], coordinate[City, State], $J57))^2 + (SUMIFS(coordinate[latitude], coordinate[City, State], AB$15) - SUMIFS(coordinate[latitude], coordinate[City, State], $J57))^2)</f>
        <v>3174.6812991725124</v>
      </c>
      <c r="AC57" s="1">
        <f>SQRT((SUMIFS(coordinate[longitude], coordinate[City, State], AC$15) - SUMIFS(coordinate[longitude], coordinate[City, State], $J57))^2 + (SUMIFS(coordinate[latitude], coordinate[City, State], AC$15) - SUMIFS(coordinate[latitude], coordinate[City, State], $J57))^2)</f>
        <v>2529.4243870745922</v>
      </c>
      <c r="AD57" s="1">
        <f>SQRT((SUMIFS(coordinate[longitude], coordinate[City, State], AD$15) - SUMIFS(coordinate[longitude], coordinate[City, State], $J57))^2 + (SUMIFS(coordinate[latitude], coordinate[City, State], AD$15) - SUMIFS(coordinate[latitude], coordinate[City, State], $J57))^2)</f>
        <v>3083.4802769618245</v>
      </c>
      <c r="AE57" s="1">
        <f>SQRT((SUMIFS(coordinate[longitude], coordinate[City, State], AE$15) - SUMIFS(coordinate[longitude], coordinate[City, State], $J57))^2 + (SUMIFS(coordinate[latitude], coordinate[City, State], AE$15) - SUMIFS(coordinate[latitude], coordinate[City, State], $J57))^2)</f>
        <v>3378.6050037229866</v>
      </c>
      <c r="AF57" s="1">
        <f>SQRT((SUMIFS(coordinate[longitude], coordinate[City, State], AF$15) - SUMIFS(coordinate[longitude], coordinate[City, State], $J57))^2 + (SUMIFS(coordinate[latitude], coordinate[City, State], AF$15) - SUMIFS(coordinate[latitude], coordinate[City, State], $J57))^2)</f>
        <v>856.88152092061182</v>
      </c>
      <c r="AG57" s="1">
        <f>SQRT((SUMIFS(coordinate[longitude], coordinate[City, State], AG$15) - SUMIFS(coordinate[longitude], coordinate[City, State], $J57))^2 + (SUMIFS(coordinate[latitude], coordinate[City, State], AG$15) - SUMIFS(coordinate[latitude], coordinate[City, State], $J57))^2)</f>
        <v>2780.4435432046084</v>
      </c>
      <c r="AH57" s="1">
        <f>SQRT((SUMIFS(coordinate[longitude], coordinate[City, State], AH$15) - SUMIFS(coordinate[longitude], coordinate[City, State], $J57))^2 + (SUMIFS(coordinate[latitude], coordinate[City, State], AH$15) - SUMIFS(coordinate[latitude], coordinate[City, State], $J57))^2)</f>
        <v>2442.0368295916028</v>
      </c>
      <c r="AI57" s="1">
        <f>SQRT((SUMIFS(coordinate[longitude], coordinate[City, State], AI$15) - SUMIFS(coordinate[longitude], coordinate[City, State], $J57))^2 + (SUMIFS(coordinate[latitude], coordinate[City, State], AI$15) - SUMIFS(coordinate[latitude], coordinate[City, State], $J57))^2)</f>
        <v>2202.6141707423403</v>
      </c>
      <c r="AJ57" s="1">
        <f>SQRT((SUMIFS(coordinate[longitude], coordinate[City, State], AJ$15) - SUMIFS(coordinate[longitude], coordinate[City, State], $J57))^2 + (SUMIFS(coordinate[latitude], coordinate[City, State], AJ$15) - SUMIFS(coordinate[latitude], coordinate[City, State], $J57))^2)</f>
        <v>2023.0967657578933</v>
      </c>
      <c r="AK57" s="1">
        <f>SQRT((SUMIFS(coordinate[longitude], coordinate[City, State], AK$15) - SUMIFS(coordinate[longitude], coordinate[City, State], $J57))^2 + (SUMIFS(coordinate[latitude], coordinate[City, State], AK$15) - SUMIFS(coordinate[latitude], coordinate[City, State], $J57))^2)</f>
        <v>1631.6544973848563</v>
      </c>
      <c r="AL57" s="1">
        <f>SQRT((SUMIFS(coordinate[longitude], coordinate[City, State], AL$15) - SUMIFS(coordinate[longitude], coordinate[City, State], $J57))^2 + (SUMIFS(coordinate[latitude], coordinate[City, State], AL$15) - SUMIFS(coordinate[latitude], coordinate[City, State], $J57))^2)</f>
        <v>2567.4461435185312</v>
      </c>
      <c r="AM57" s="1">
        <f>SQRT((SUMIFS(coordinate[longitude], coordinate[City, State], AM$15) - SUMIFS(coordinate[longitude], coordinate[City, State], $J57))^2 + (SUMIFS(coordinate[latitude], coordinate[City, State], AM$15) - SUMIFS(coordinate[latitude], coordinate[City, State], $J57))^2)</f>
        <v>1720.1953354666734</v>
      </c>
      <c r="AN57" s="1">
        <f>SQRT((SUMIFS(coordinate[longitude], coordinate[City, State], AN$15) - SUMIFS(coordinate[longitude], coordinate[City, State], $J57))^2 + (SUMIFS(coordinate[latitude], coordinate[City, State], AN$15) - SUMIFS(coordinate[latitude], coordinate[City, State], $J57))^2)</f>
        <v>2030.5203878114137</v>
      </c>
      <c r="AO57" s="1">
        <f>SQRT((SUMIFS(coordinate[longitude], coordinate[City, State], AO$15) - SUMIFS(coordinate[longitude], coordinate[City, State], $J57))^2 + (SUMIFS(coordinate[latitude], coordinate[City, State], AO$15) - SUMIFS(coordinate[latitude], coordinate[City, State], $J57))^2)</f>
        <v>2238.7810203378081</v>
      </c>
      <c r="AP57" s="1">
        <f>SQRT((SUMIFS(coordinate[longitude], coordinate[City, State], AP$15) - SUMIFS(coordinate[longitude], coordinate[City, State], $J57))^2 + (SUMIFS(coordinate[latitude], coordinate[City, State], AP$15) - SUMIFS(coordinate[latitude], coordinate[City, State], $J57))^2)</f>
        <v>2468.8424130558242</v>
      </c>
      <c r="AQ57" s="1">
        <f>SQRT((SUMIFS(coordinate[longitude], coordinate[City, State], AQ$15) - SUMIFS(coordinate[longitude], coordinate[City, State], $J57))^2 + (SUMIFS(coordinate[latitude], coordinate[City, State], AQ$15) - SUMIFS(coordinate[latitude], coordinate[City, State], $J57))^2)</f>
        <v>3401.5342683961917</v>
      </c>
      <c r="AR57" s="1">
        <f>SQRT((SUMIFS(coordinate[longitude], coordinate[City, State], AR$15) - SUMIFS(coordinate[longitude], coordinate[City, State], $J57))^2 + (SUMIFS(coordinate[latitude], coordinate[City, State], AR$15) - SUMIFS(coordinate[latitude], coordinate[City, State], $J57))^2)</f>
        <v>2402.2636944336164</v>
      </c>
      <c r="AS57" s="1">
        <f>SQRT((SUMIFS(coordinate[longitude], coordinate[City, State], AS$15) - SUMIFS(coordinate[longitude], coordinate[City, State], $J57))^2 + (SUMIFS(coordinate[latitude], coordinate[City, State], AS$15) - SUMIFS(coordinate[latitude], coordinate[City, State], $J57))^2)</f>
        <v>1667.3089681584543</v>
      </c>
      <c r="AT57" s="1">
        <f>SQRT((SUMIFS(coordinate[longitude], coordinate[City, State], AT$15) - SUMIFS(coordinate[longitude], coordinate[City, State], $J57))^2 + (SUMIFS(coordinate[latitude], coordinate[City, State], AT$15) - SUMIFS(coordinate[latitude], coordinate[City, State], $J57))^2)</f>
        <v>594.60102367899208</v>
      </c>
      <c r="AU57" s="1">
        <f>SQRT((SUMIFS(coordinate[longitude], coordinate[City, State], AU$15) - SUMIFS(coordinate[longitude], coordinate[City, State], $J57))^2 + (SUMIFS(coordinate[latitude], coordinate[City, State], AU$15) - SUMIFS(coordinate[latitude], coordinate[City, State], $J57))^2)</f>
        <v>738.87315283518762</v>
      </c>
      <c r="AV57" s="1">
        <f>SQRT((SUMIFS(coordinate[longitude], coordinate[City, State], AV$15) - SUMIFS(coordinate[longitude], coordinate[City, State], $J57))^2 + (SUMIFS(coordinate[latitude], coordinate[City, State], AV$15) - SUMIFS(coordinate[latitude], coordinate[City, State], $J57))^2)</f>
        <v>1514.3905591010514</v>
      </c>
      <c r="AW57" s="1">
        <f>SQRT((SUMIFS(coordinate[longitude], coordinate[City, State], AW$15) - SUMIFS(coordinate[longitude], coordinate[City, State], $J57))^2 + (SUMIFS(coordinate[latitude], coordinate[City, State], AW$15) - SUMIFS(coordinate[latitude], coordinate[City, State], $J57))^2)</f>
        <v>3465.3808297471151</v>
      </c>
      <c r="AX57" s="1">
        <f>SQRT((SUMIFS(coordinate[longitude], coordinate[City, State], AX$15) - SUMIFS(coordinate[longitude], coordinate[City, State], $J57))^2 + (SUMIFS(coordinate[latitude], coordinate[City, State], AX$15) - SUMIFS(coordinate[latitude], coordinate[City, State], $J57))^2)</f>
        <v>2965.6791993443717</v>
      </c>
      <c r="AY57" s="1">
        <f>SQRT((SUMIFS(coordinate[longitude], coordinate[City, State], AY$15) - SUMIFS(coordinate[longitude], coordinate[City, State], $J57))^2 + (SUMIFS(coordinate[latitude], coordinate[City, State], AY$15) - SUMIFS(coordinate[latitude], coordinate[City, State], $J57))^2)</f>
        <v>3041.6356203623723</v>
      </c>
      <c r="AZ57" s="1">
        <f>SQRT((SUMIFS(coordinate[longitude], coordinate[City, State], AZ$15) - SUMIFS(coordinate[longitude], coordinate[City, State], $J57))^2 + (SUMIFS(coordinate[latitude], coordinate[City, State], AZ$15) - SUMIFS(coordinate[latitude], coordinate[City, State], $J57))^2)</f>
        <v>0</v>
      </c>
      <c r="BA57" s="1">
        <f>SQRT((SUMIFS(coordinate[longitude], coordinate[City, State], BA$15) - SUMIFS(coordinate[longitude], coordinate[City, State], $J57))^2 + (SUMIFS(coordinate[latitude], coordinate[City, State], BA$15) - SUMIFS(coordinate[latitude], coordinate[City, State], $J57))^2)</f>
        <v>2009.7513405287425</v>
      </c>
      <c r="BB57" s="1">
        <f>SQRT((SUMIFS(coordinate[longitude], coordinate[City, State], BB$15) - SUMIFS(coordinate[longitude], coordinate[City, State], $J57))^2 + (SUMIFS(coordinate[latitude], coordinate[City, State], BB$15) - SUMIFS(coordinate[latitude], coordinate[City, State], $J57))^2)</f>
        <v>453.51911535196797</v>
      </c>
      <c r="BC57" s="1">
        <f>SQRT((SUMIFS(coordinate[longitude], coordinate[City, State], BC$15) - SUMIFS(coordinate[longitude], coordinate[City, State], $J57))^2 + (SUMIFS(coordinate[latitude], coordinate[City, State], BC$15) - SUMIFS(coordinate[latitude], coordinate[City, State], $J57))^2)</f>
        <v>678.90356152495383</v>
      </c>
      <c r="BD57" s="1">
        <f>SQRT((SUMIFS(coordinate[longitude], coordinate[City, State], BD$15) - SUMIFS(coordinate[longitude], coordinate[City, State], $J57))^2 + (SUMIFS(coordinate[latitude], coordinate[City, State], BD$15) - SUMIFS(coordinate[latitude], coordinate[City, State], $J57))^2)</f>
        <v>1089.7146657201861</v>
      </c>
      <c r="BE57" s="1">
        <f>SQRT((SUMIFS(coordinate[longitude], coordinate[City, State], BE$15) - SUMIFS(coordinate[longitude], coordinate[City, State], $J57))^2 + (SUMIFS(coordinate[latitude], coordinate[City, State], BE$15) - SUMIFS(coordinate[latitude], coordinate[City, State], $J57))^2)</f>
        <v>2200.1598643174966</v>
      </c>
      <c r="BF57" s="1">
        <f>SQRT((SUMIFS(coordinate[longitude], coordinate[City, State], BF$15) - SUMIFS(coordinate[longitude], coordinate[City, State], $J57))^2 + (SUMIFS(coordinate[latitude], coordinate[City, State], BF$15) - SUMIFS(coordinate[latitude], coordinate[City, State], $J57))^2)</f>
        <v>2630.3819301655217</v>
      </c>
      <c r="BG57" s="1">
        <f>SQRT((SUMIFS(coordinate[longitude], coordinate[City, State], BG$15) - SUMIFS(coordinate[longitude], coordinate[City, State], $J57))^2 + (SUMIFS(coordinate[latitude], coordinate[City, State], BG$15) - SUMIFS(coordinate[latitude], coordinate[City, State], $J57))^2)</f>
        <v>1781.5264656583659</v>
      </c>
      <c r="BH57" s="1">
        <f>SQRT((SUMIFS(coordinate[longitude], coordinate[City, State], BH$15) - SUMIFS(coordinate[longitude], coordinate[City, State], $J57))^2 + (SUMIFS(coordinate[latitude], coordinate[City, State], BH$15) - SUMIFS(coordinate[latitude], coordinate[City, State], $J57))^2)</f>
        <v>3229.7035889831532</v>
      </c>
    </row>
    <row r="58" spans="1:60" x14ac:dyDescent="0.25">
      <c r="A58" t="s">
        <v>52</v>
      </c>
      <c r="B58">
        <v>-6432.3918583889599</v>
      </c>
      <c r="C58">
        <v>3105.8501518313101</v>
      </c>
      <c r="D58" t="str">
        <f t="shared" si="1"/>
        <v>[-6432.39, 3105.85]</v>
      </c>
      <c r="G58" t="str" cm="1">
        <f t="array" ref="G58">"[" &amp; _xlfn.TEXTJOIN(", ", TRUE, ROUND(K58:BH58, 0)) &amp; "]"</f>
        <v>[1344, 1219, 980, 1612, 1064, 1010, 594, 1602, 1536, 1885, 914, 851, 1125, 778, 1493, 897, 235, 1278, 736, 1166, 1428, 1313, 4762, 598, 895, 445, 3001, 610, 378, 708, 287, 989, 1419, 747, 723, 2064, 1533, 502, 1513, 1183, 1195, 2010, 0, 2068, 1331, 1096, 429, 1173, 446, 1309]</v>
      </c>
      <c r="J58" t="s">
        <v>52</v>
      </c>
      <c r="K58" s="1">
        <f>SQRT((SUMIFS(coordinate[longitude], coordinate[City, State], K$15) - SUMIFS(coordinate[longitude], coordinate[City, State], $J58))^2 + (SUMIFS(coordinate[latitude], coordinate[City, State], K$15) - SUMIFS(coordinate[latitude], coordinate[City, State], $J58))^2)</f>
        <v>1343.7708169822918</v>
      </c>
      <c r="L58" s="1">
        <f>SQRT((SUMIFS(coordinate[longitude], coordinate[City, State], L$15) - SUMIFS(coordinate[longitude], coordinate[City, State], $J58))^2 + (SUMIFS(coordinate[latitude], coordinate[City, State], L$15) - SUMIFS(coordinate[latitude], coordinate[City, State], $J58))^2)</f>
        <v>1218.6086244256364</v>
      </c>
      <c r="M58" s="1">
        <f>SQRT((SUMIFS(coordinate[longitude], coordinate[City, State], M$15) - SUMIFS(coordinate[longitude], coordinate[City, State], $J58))^2 + (SUMIFS(coordinate[latitude], coordinate[City, State], M$15) - SUMIFS(coordinate[latitude], coordinate[City, State], $J58))^2)</f>
        <v>979.54094583694007</v>
      </c>
      <c r="N58" s="1">
        <f>SQRT((SUMIFS(coordinate[longitude], coordinate[City, State], N$15) - SUMIFS(coordinate[longitude], coordinate[City, State], $J58))^2 + (SUMIFS(coordinate[latitude], coordinate[City, State], N$15) - SUMIFS(coordinate[latitude], coordinate[City, State], $J58))^2)</f>
        <v>1612.4958320441076</v>
      </c>
      <c r="O58" s="1">
        <f>SQRT((SUMIFS(coordinate[longitude], coordinate[City, State], O$15) - SUMIFS(coordinate[longitude], coordinate[City, State], $J58))^2 + (SUMIFS(coordinate[latitude], coordinate[City, State], O$15) - SUMIFS(coordinate[latitude], coordinate[City, State], $J58))^2)</f>
        <v>1064.3392833234245</v>
      </c>
      <c r="P58" s="1">
        <f>SQRT((SUMIFS(coordinate[longitude], coordinate[City, State], P$15) - SUMIFS(coordinate[longitude], coordinate[City, State], $J58))^2 + (SUMIFS(coordinate[latitude], coordinate[City, State], P$15) - SUMIFS(coordinate[latitude], coordinate[City, State], $J58))^2)</f>
        <v>1010.3872062417428</v>
      </c>
      <c r="Q58" s="1">
        <f>SQRT((SUMIFS(coordinate[longitude], coordinate[City, State], Q$15) - SUMIFS(coordinate[longitude], coordinate[City, State], $J58))^2 + (SUMIFS(coordinate[latitude], coordinate[City, State], Q$15) - SUMIFS(coordinate[latitude], coordinate[City, State], $J58))^2)</f>
        <v>594.32195979024448</v>
      </c>
      <c r="R58" s="1">
        <f>SQRT((SUMIFS(coordinate[longitude], coordinate[City, State], R$15) - SUMIFS(coordinate[longitude], coordinate[City, State], $J58))^2 + (SUMIFS(coordinate[latitude], coordinate[City, State], R$15) - SUMIFS(coordinate[latitude], coordinate[City, State], $J58))^2)</f>
        <v>1601.7891998640296</v>
      </c>
      <c r="S58" s="1">
        <f>SQRT((SUMIFS(coordinate[longitude], coordinate[City, State], S$15) - SUMIFS(coordinate[longitude], coordinate[City, State], $J58))^2 + (SUMIFS(coordinate[latitude], coordinate[City, State], S$15) - SUMIFS(coordinate[latitude], coordinate[City, State], $J58))^2)</f>
        <v>1536.1950246237525</v>
      </c>
      <c r="T58" s="1">
        <f>SQRT((SUMIFS(coordinate[longitude], coordinate[City, State], T$15) - SUMIFS(coordinate[longitude], coordinate[City, State], $J58))^2 + (SUMIFS(coordinate[latitude], coordinate[City, State], T$15) - SUMIFS(coordinate[latitude], coordinate[City, State], $J58))^2)</f>
        <v>1885.0104835900436</v>
      </c>
      <c r="U58" s="1">
        <f>SQRT((SUMIFS(coordinate[longitude], coordinate[City, State], U$15) - SUMIFS(coordinate[longitude], coordinate[City, State], $J58))^2 + (SUMIFS(coordinate[latitude], coordinate[City, State], U$15) - SUMIFS(coordinate[latitude], coordinate[City, State], $J58))^2)</f>
        <v>913.82621361986151</v>
      </c>
      <c r="V58" s="1">
        <f>SQRT((SUMIFS(coordinate[longitude], coordinate[City, State], V$15) - SUMIFS(coordinate[longitude], coordinate[City, State], $J58))^2 + (SUMIFS(coordinate[latitude], coordinate[City, State], V$15) - SUMIFS(coordinate[latitude], coordinate[City, State], $J58))^2)</f>
        <v>850.61254848777037</v>
      </c>
      <c r="W58" s="1">
        <f>SQRT((SUMIFS(coordinate[longitude], coordinate[City, State], W$15) - SUMIFS(coordinate[longitude], coordinate[City, State], $J58))^2 + (SUMIFS(coordinate[latitude], coordinate[City, State], W$15) - SUMIFS(coordinate[latitude], coordinate[City, State], $J58))^2)</f>
        <v>1125.4790569819404</v>
      </c>
      <c r="X58" s="1">
        <f>SQRT((SUMIFS(coordinate[longitude], coordinate[City, State], X$15) - SUMIFS(coordinate[longitude], coordinate[City, State], $J58))^2 + (SUMIFS(coordinate[latitude], coordinate[City, State], X$15) - SUMIFS(coordinate[latitude], coordinate[City, State], $J58))^2)</f>
        <v>777.91248050434092</v>
      </c>
      <c r="Y58" s="1">
        <f>SQRT((SUMIFS(coordinate[longitude], coordinate[City, State], Y$15) - SUMIFS(coordinate[longitude], coordinate[City, State], $J58))^2 + (SUMIFS(coordinate[latitude], coordinate[City, State], Y$15) - SUMIFS(coordinate[latitude], coordinate[City, State], $J58))^2)</f>
        <v>1493.4483091804593</v>
      </c>
      <c r="Z58" s="1">
        <f>SQRT((SUMIFS(coordinate[longitude], coordinate[City, State], Z$15) - SUMIFS(coordinate[longitude], coordinate[City, State], $J58))^2 + (SUMIFS(coordinate[latitude], coordinate[City, State], Z$15) - SUMIFS(coordinate[latitude], coordinate[City, State], $J58))^2)</f>
        <v>896.99069407099341</v>
      </c>
      <c r="AA58" s="1">
        <f>SQRT((SUMIFS(coordinate[longitude], coordinate[City, State], AA$15) - SUMIFS(coordinate[longitude], coordinate[City, State], $J58))^2 + (SUMIFS(coordinate[latitude], coordinate[City, State], AA$15) - SUMIFS(coordinate[latitude], coordinate[City, State], $J58))^2)</f>
        <v>234.93418899346071</v>
      </c>
      <c r="AB58" s="1">
        <f>SQRT((SUMIFS(coordinate[longitude], coordinate[City, State], AB$15) - SUMIFS(coordinate[longitude], coordinate[City, State], $J58))^2 + (SUMIFS(coordinate[latitude], coordinate[City, State], AB$15) - SUMIFS(coordinate[latitude], coordinate[City, State], $J58))^2)</f>
        <v>1278.0082535449196</v>
      </c>
      <c r="AC58" s="1">
        <f>SQRT((SUMIFS(coordinate[longitude], coordinate[City, State], AC$15) - SUMIFS(coordinate[longitude], coordinate[City, State], $J58))^2 + (SUMIFS(coordinate[latitude], coordinate[City, State], AC$15) - SUMIFS(coordinate[latitude], coordinate[City, State], $J58))^2)</f>
        <v>735.62341853872567</v>
      </c>
      <c r="AD58" s="1">
        <f>SQRT((SUMIFS(coordinate[longitude], coordinate[City, State], AD$15) - SUMIFS(coordinate[longitude], coordinate[City, State], $J58))^2 + (SUMIFS(coordinate[latitude], coordinate[City, State], AD$15) - SUMIFS(coordinate[latitude], coordinate[City, State], $J58))^2)</f>
        <v>1166.3472151495871</v>
      </c>
      <c r="AE58" s="1">
        <f>SQRT((SUMIFS(coordinate[longitude], coordinate[City, State], AE$15) - SUMIFS(coordinate[longitude], coordinate[City, State], $J58))^2 + (SUMIFS(coordinate[latitude], coordinate[City, State], AE$15) - SUMIFS(coordinate[latitude], coordinate[City, State], $J58))^2)</f>
        <v>1427.7668816466071</v>
      </c>
      <c r="AF58" s="1">
        <f>SQRT((SUMIFS(coordinate[longitude], coordinate[City, State], AF$15) - SUMIFS(coordinate[longitude], coordinate[City, State], $J58))^2 + (SUMIFS(coordinate[latitude], coordinate[City, State], AF$15) - SUMIFS(coordinate[latitude], coordinate[City, State], $J58))^2)</f>
        <v>1313.1236918287948</v>
      </c>
      <c r="AG58" s="1">
        <f>SQRT((SUMIFS(coordinate[longitude], coordinate[City, State], AG$15) - SUMIFS(coordinate[longitude], coordinate[City, State], $J58))^2 + (SUMIFS(coordinate[latitude], coordinate[City, State], AG$15) - SUMIFS(coordinate[latitude], coordinate[City, State], $J58))^2)</f>
        <v>4761.6663111329653</v>
      </c>
      <c r="AH58" s="1">
        <f>SQRT((SUMIFS(coordinate[longitude], coordinate[City, State], AH$15) - SUMIFS(coordinate[longitude], coordinate[City, State], $J58))^2 + (SUMIFS(coordinate[latitude], coordinate[City, State], AH$15) - SUMIFS(coordinate[latitude], coordinate[City, State], $J58))^2)</f>
        <v>597.85589426409126</v>
      </c>
      <c r="AI58" s="1">
        <f>SQRT((SUMIFS(coordinate[longitude], coordinate[City, State], AI$15) - SUMIFS(coordinate[longitude], coordinate[City, State], $J58))^2 + (SUMIFS(coordinate[latitude], coordinate[City, State], AI$15) - SUMIFS(coordinate[latitude], coordinate[City, State], $J58))^2)</f>
        <v>895.18672721569192</v>
      </c>
      <c r="AJ58" s="1">
        <f>SQRT((SUMIFS(coordinate[longitude], coordinate[City, State], AJ$15) - SUMIFS(coordinate[longitude], coordinate[City, State], $J58))^2 + (SUMIFS(coordinate[latitude], coordinate[City, State], AJ$15) - SUMIFS(coordinate[latitude], coordinate[City, State], $J58))^2)</f>
        <v>445.03846177197636</v>
      </c>
      <c r="AK58" s="1">
        <f>SQRT((SUMIFS(coordinate[longitude], coordinate[City, State], AK$15) - SUMIFS(coordinate[longitude], coordinate[City, State], $J58))^2 + (SUMIFS(coordinate[latitude], coordinate[City, State], AK$15) - SUMIFS(coordinate[latitude], coordinate[City, State], $J58))^2)</f>
        <v>3000.7659179477623</v>
      </c>
      <c r="AL58" s="1">
        <f>SQRT((SUMIFS(coordinate[longitude], coordinate[City, State], AL$15) - SUMIFS(coordinate[longitude], coordinate[City, State], $J58))^2 + (SUMIFS(coordinate[latitude], coordinate[City, State], AL$15) - SUMIFS(coordinate[latitude], coordinate[City, State], $J58))^2)</f>
        <v>610.11593502046492</v>
      </c>
      <c r="AM58" s="1">
        <f>SQRT((SUMIFS(coordinate[longitude], coordinate[City, State], AM$15) - SUMIFS(coordinate[longitude], coordinate[City, State], $J58))^2 + (SUMIFS(coordinate[latitude], coordinate[City, State], AM$15) - SUMIFS(coordinate[latitude], coordinate[City, State], $J58))^2)</f>
        <v>378.2426029011275</v>
      </c>
      <c r="AN58" s="1">
        <f>SQRT((SUMIFS(coordinate[longitude], coordinate[City, State], AN$15) - SUMIFS(coordinate[longitude], coordinate[City, State], $J58))^2 + (SUMIFS(coordinate[latitude], coordinate[City, State], AN$15) - SUMIFS(coordinate[latitude], coordinate[City, State], $J58))^2)</f>
        <v>707.70826548533887</v>
      </c>
      <c r="AO58" s="1">
        <f>SQRT((SUMIFS(coordinate[longitude], coordinate[City, State], AO$15) - SUMIFS(coordinate[longitude], coordinate[City, State], $J58))^2 + (SUMIFS(coordinate[latitude], coordinate[City, State], AO$15) - SUMIFS(coordinate[latitude], coordinate[City, State], $J58))^2)</f>
        <v>287.20428659523799</v>
      </c>
      <c r="AP58" s="1">
        <f>SQRT((SUMIFS(coordinate[longitude], coordinate[City, State], AP$15) - SUMIFS(coordinate[longitude], coordinate[City, State], $J58))^2 + (SUMIFS(coordinate[latitude], coordinate[City, State], AP$15) - SUMIFS(coordinate[latitude], coordinate[City, State], $J58))^2)</f>
        <v>989.08699188460162</v>
      </c>
      <c r="AQ58" s="1">
        <f>SQRT((SUMIFS(coordinate[longitude], coordinate[City, State], AQ$15) - SUMIFS(coordinate[longitude], coordinate[City, State], $J58))^2 + (SUMIFS(coordinate[latitude], coordinate[City, State], AQ$15) - SUMIFS(coordinate[latitude], coordinate[City, State], $J58))^2)</f>
        <v>1418.7718829728524</v>
      </c>
      <c r="AR58" s="1">
        <f>SQRT((SUMIFS(coordinate[longitude], coordinate[City, State], AR$15) - SUMIFS(coordinate[longitude], coordinate[City, State], $J58))^2 + (SUMIFS(coordinate[latitude], coordinate[City, State], AR$15) - SUMIFS(coordinate[latitude], coordinate[City, State], $J58))^2)</f>
        <v>747.35937768041413</v>
      </c>
      <c r="AS58" s="1">
        <f>SQRT((SUMIFS(coordinate[longitude], coordinate[City, State], AS$15) - SUMIFS(coordinate[longitude], coordinate[City, State], $J58))^2 + (SUMIFS(coordinate[latitude], coordinate[City, State], AS$15) - SUMIFS(coordinate[latitude], coordinate[City, State], $J58))^2)</f>
        <v>722.56889144149648</v>
      </c>
      <c r="AT58" s="1">
        <f>SQRT((SUMIFS(coordinate[longitude], coordinate[City, State], AT$15) - SUMIFS(coordinate[longitude], coordinate[City, State], $J58))^2 + (SUMIFS(coordinate[latitude], coordinate[City, State], AT$15) - SUMIFS(coordinate[latitude], coordinate[City, State], $J58))^2)</f>
        <v>2064.0567284566919</v>
      </c>
      <c r="AU58" s="1">
        <f>SQRT((SUMIFS(coordinate[longitude], coordinate[City, State], AU$15) - SUMIFS(coordinate[longitude], coordinate[City, State], $J58))^2 + (SUMIFS(coordinate[latitude], coordinate[City, State], AU$15) - SUMIFS(coordinate[latitude], coordinate[City, State], $J58))^2)</f>
        <v>1533.4256530871214</v>
      </c>
      <c r="AV58" s="1">
        <f>SQRT((SUMIFS(coordinate[longitude], coordinate[City, State], AV$15) - SUMIFS(coordinate[longitude], coordinate[City, State], $J58))^2 + (SUMIFS(coordinate[latitude], coordinate[City, State], AV$15) - SUMIFS(coordinate[latitude], coordinate[City, State], $J58))^2)</f>
        <v>502.030306180011</v>
      </c>
      <c r="AW58" s="1">
        <f>SQRT((SUMIFS(coordinate[longitude], coordinate[City, State], AW$15) - SUMIFS(coordinate[longitude], coordinate[City, State], $J58))^2 + (SUMIFS(coordinate[latitude], coordinate[City, State], AW$15) - SUMIFS(coordinate[latitude], coordinate[City, State], $J58))^2)</f>
        <v>1512.9340476119667</v>
      </c>
      <c r="AX58" s="1">
        <f>SQRT((SUMIFS(coordinate[longitude], coordinate[City, State], AX$15) - SUMIFS(coordinate[longitude], coordinate[City, State], $J58))^2 + (SUMIFS(coordinate[latitude], coordinate[City, State], AX$15) - SUMIFS(coordinate[latitude], coordinate[City, State], $J58))^2)</f>
        <v>1183.1913488013977</v>
      </c>
      <c r="AY58" s="1">
        <f>SQRT((SUMIFS(coordinate[longitude], coordinate[City, State], AY$15) - SUMIFS(coordinate[longitude], coordinate[City, State], $J58))^2 + (SUMIFS(coordinate[latitude], coordinate[City, State], AY$15) - SUMIFS(coordinate[latitude], coordinate[City, State], $J58))^2)</f>
        <v>1195.4349969166558</v>
      </c>
      <c r="AZ58" s="1">
        <f>SQRT((SUMIFS(coordinate[longitude], coordinate[City, State], AZ$15) - SUMIFS(coordinate[longitude], coordinate[City, State], $J58))^2 + (SUMIFS(coordinate[latitude], coordinate[City, State], AZ$15) - SUMIFS(coordinate[latitude], coordinate[City, State], $J58))^2)</f>
        <v>2009.7513405287425</v>
      </c>
      <c r="BA58" s="1">
        <f>SQRT((SUMIFS(coordinate[longitude], coordinate[City, State], BA$15) - SUMIFS(coordinate[longitude], coordinate[City, State], $J58))^2 + (SUMIFS(coordinate[latitude], coordinate[City, State], BA$15) - SUMIFS(coordinate[latitude], coordinate[City, State], $J58))^2)</f>
        <v>0</v>
      </c>
      <c r="BB58" s="1">
        <f>SQRT((SUMIFS(coordinate[longitude], coordinate[City, State], BB$15) - SUMIFS(coordinate[longitude], coordinate[City, State], $J58))^2 + (SUMIFS(coordinate[latitude], coordinate[City, State], BB$15) - SUMIFS(coordinate[latitude], coordinate[City, State], $J58))^2)</f>
        <v>2068.3901365590418</v>
      </c>
      <c r="BC58" s="1">
        <f>SQRT((SUMIFS(coordinate[longitude], coordinate[City, State], BC$15) - SUMIFS(coordinate[longitude], coordinate[City, State], $J58))^2 + (SUMIFS(coordinate[latitude], coordinate[City, State], BC$15) - SUMIFS(coordinate[latitude], coordinate[City, State], $J58))^2)</f>
        <v>1330.85628968795</v>
      </c>
      <c r="BD58" s="1">
        <f>SQRT((SUMIFS(coordinate[longitude], coordinate[City, State], BD$15) - SUMIFS(coordinate[longitude], coordinate[City, State], $J58))^2 + (SUMIFS(coordinate[latitude], coordinate[City, State], BD$15) - SUMIFS(coordinate[latitude], coordinate[City, State], $J58))^2)</f>
        <v>1096.47114366037</v>
      </c>
      <c r="BE58" s="1">
        <f>SQRT((SUMIFS(coordinate[longitude], coordinate[City, State], BE$15) - SUMIFS(coordinate[longitude], coordinate[City, State], $J58))^2 + (SUMIFS(coordinate[latitude], coordinate[City, State], BE$15) - SUMIFS(coordinate[latitude], coordinate[City, State], $J58))^2)</f>
        <v>429.02717892342849</v>
      </c>
      <c r="BF58" s="1">
        <f>SQRT((SUMIFS(coordinate[longitude], coordinate[City, State], BF$15) - SUMIFS(coordinate[longitude], coordinate[City, State], $J58))^2 + (SUMIFS(coordinate[latitude], coordinate[City, State], BF$15) - SUMIFS(coordinate[latitude], coordinate[City, State], $J58))^2)</f>
        <v>1172.6165514933459</v>
      </c>
      <c r="BG58" s="1">
        <f>SQRT((SUMIFS(coordinate[longitude], coordinate[City, State], BG$15) - SUMIFS(coordinate[longitude], coordinate[City, State], $J58))^2 + (SUMIFS(coordinate[latitude], coordinate[City, State], BG$15) - SUMIFS(coordinate[latitude], coordinate[City, State], $J58))^2)</f>
        <v>446.01407648232583</v>
      </c>
      <c r="BH58" s="1">
        <f>SQRT((SUMIFS(coordinate[longitude], coordinate[City, State], BH$15) - SUMIFS(coordinate[longitude], coordinate[City, State], $J58))^2 + (SUMIFS(coordinate[latitude], coordinate[City, State], BH$15) - SUMIFS(coordinate[latitude], coordinate[City, State], $J58))^2)</f>
        <v>1308.5077520125751</v>
      </c>
    </row>
    <row r="59" spans="1:60" x14ac:dyDescent="0.25">
      <c r="A59" t="s">
        <v>66</v>
      </c>
      <c r="B59">
        <v>-8500.7815830884992</v>
      </c>
      <c r="C59">
        <v>3104.5448656195499</v>
      </c>
      <c r="D59" t="str">
        <f t="shared" si="1"/>
        <v>[-8500.78, 3104.54]</v>
      </c>
      <c r="G59" t="str" cm="1">
        <f t="array" ref="G59">"[" &amp; _xlfn.TEXTJOIN(", ", TRUE, ROUND(K59:BH59, 0)) &amp; "]"</f>
        <v>[3406, 3241, 2779, 3681, 2019, 2420, 1561, 478, 3598, 458, 2896, 1286, 2998, 2787, 3559, 1297, 2045, 3306, 2678, 3205, 3486, 769, 2906, 2573, 2430, 2176, 1214, 2663, 1843, 2235, 2328, 2684, 3487, 2577, 1879, 146, 1097, 1568, 3572, 3132, 3190, 454, 2068, 0, 822, 1342, 2334, 2859, 1932, 3351]</v>
      </c>
      <c r="J59" t="s">
        <v>66</v>
      </c>
      <c r="K59" s="1">
        <f>SQRT((SUMIFS(coordinate[longitude], coordinate[City, State], K$15) - SUMIFS(coordinate[longitude], coordinate[City, State], $J59))^2 + (SUMIFS(coordinate[latitude], coordinate[City, State], K$15) - SUMIFS(coordinate[latitude], coordinate[City, State], $J59))^2)</f>
        <v>3406.427849503395</v>
      </c>
      <c r="L59" s="1">
        <f>SQRT((SUMIFS(coordinate[longitude], coordinate[City, State], L$15) - SUMIFS(coordinate[longitude], coordinate[City, State], $J59))^2 + (SUMIFS(coordinate[latitude], coordinate[City, State], L$15) - SUMIFS(coordinate[latitude], coordinate[City, State], $J59))^2)</f>
        <v>3241.1352105697711</v>
      </c>
      <c r="M59" s="1">
        <f>SQRT((SUMIFS(coordinate[longitude], coordinate[City, State], M$15) - SUMIFS(coordinate[longitude], coordinate[City, State], $J59))^2 + (SUMIFS(coordinate[latitude], coordinate[City, State], M$15) - SUMIFS(coordinate[latitude], coordinate[City, State], $J59))^2)</f>
        <v>2779.1392201759936</v>
      </c>
      <c r="N59" s="1">
        <f>SQRT((SUMIFS(coordinate[longitude], coordinate[City, State], N$15) - SUMIFS(coordinate[longitude], coordinate[City, State], $J59))^2 + (SUMIFS(coordinate[latitude], coordinate[City, State], N$15) - SUMIFS(coordinate[latitude], coordinate[City, State], $J59))^2)</f>
        <v>3680.5438911812016</v>
      </c>
      <c r="O59" s="1">
        <f>SQRT((SUMIFS(coordinate[longitude], coordinate[City, State], O$15) - SUMIFS(coordinate[longitude], coordinate[City, State], $J59))^2 + (SUMIFS(coordinate[latitude], coordinate[City, State], O$15) - SUMIFS(coordinate[latitude], coordinate[City, State], $J59))^2)</f>
        <v>2019.2984901988848</v>
      </c>
      <c r="P59" s="1">
        <f>SQRT((SUMIFS(coordinate[longitude], coordinate[City, State], P$15) - SUMIFS(coordinate[longitude], coordinate[City, State], $J59))^2 + (SUMIFS(coordinate[latitude], coordinate[City, State], P$15) - SUMIFS(coordinate[latitude], coordinate[City, State], $J59))^2)</f>
        <v>2419.7023125969499</v>
      </c>
      <c r="Q59" s="1">
        <f>SQRT((SUMIFS(coordinate[longitude], coordinate[City, State], Q$15) - SUMIFS(coordinate[longitude], coordinate[City, State], $J59))^2 + (SUMIFS(coordinate[latitude], coordinate[City, State], Q$15) - SUMIFS(coordinate[latitude], coordinate[City, State], $J59))^2)</f>
        <v>1560.6157150944855</v>
      </c>
      <c r="R59" s="1">
        <f>SQRT((SUMIFS(coordinate[longitude], coordinate[City, State], R$15) - SUMIFS(coordinate[longitude], coordinate[City, State], $J59))^2 + (SUMIFS(coordinate[latitude], coordinate[City, State], R$15) - SUMIFS(coordinate[latitude], coordinate[City, State], $J59))^2)</f>
        <v>478.01040708120973</v>
      </c>
      <c r="S59" s="1">
        <f>SQRT((SUMIFS(coordinate[longitude], coordinate[City, State], S$15) - SUMIFS(coordinate[longitude], coordinate[City, State], $J59))^2 + (SUMIFS(coordinate[latitude], coordinate[City, State], S$15) - SUMIFS(coordinate[latitude], coordinate[City, State], $J59))^2)</f>
        <v>3597.9145016908797</v>
      </c>
      <c r="T59" s="1">
        <f>SQRT((SUMIFS(coordinate[longitude], coordinate[City, State], T$15) - SUMIFS(coordinate[longitude], coordinate[City, State], $J59))^2 + (SUMIFS(coordinate[latitude], coordinate[City, State], T$15) - SUMIFS(coordinate[latitude], coordinate[City, State], $J59))^2)</f>
        <v>458.44449852790081</v>
      </c>
      <c r="U59" s="1">
        <f>SQRT((SUMIFS(coordinate[longitude], coordinate[City, State], U$15) - SUMIFS(coordinate[longitude], coordinate[City, State], $J59))^2 + (SUMIFS(coordinate[latitude], coordinate[City, State], U$15) - SUMIFS(coordinate[latitude], coordinate[City, State], $J59))^2)</f>
        <v>2896.2008805848814</v>
      </c>
      <c r="V59" s="1">
        <f>SQRT((SUMIFS(coordinate[longitude], coordinate[City, State], V$15) - SUMIFS(coordinate[longitude], coordinate[City, State], $J59))^2 + (SUMIFS(coordinate[latitude], coordinate[City, State], V$15) - SUMIFS(coordinate[latitude], coordinate[City, State], $J59))^2)</f>
        <v>1286.2901190434229</v>
      </c>
      <c r="W59" s="1">
        <f>SQRT((SUMIFS(coordinate[longitude], coordinate[City, State], W$15) - SUMIFS(coordinate[longitude], coordinate[City, State], $J59))^2 + (SUMIFS(coordinate[latitude], coordinate[City, State], W$15) - SUMIFS(coordinate[latitude], coordinate[City, State], $J59))^2)</f>
        <v>2998.3048920211595</v>
      </c>
      <c r="X59" s="1">
        <f>SQRT((SUMIFS(coordinate[longitude], coordinate[City, State], X$15) - SUMIFS(coordinate[longitude], coordinate[City, State], $J59))^2 + (SUMIFS(coordinate[latitude], coordinate[City, State], X$15) - SUMIFS(coordinate[latitude], coordinate[City, State], $J59))^2)</f>
        <v>2787.024325988084</v>
      </c>
      <c r="Y59" s="1">
        <f>SQRT((SUMIFS(coordinate[longitude], coordinate[City, State], Y$15) - SUMIFS(coordinate[longitude], coordinate[City, State], $J59))^2 + (SUMIFS(coordinate[latitude], coordinate[City, State], Y$15) - SUMIFS(coordinate[latitude], coordinate[City, State], $J59))^2)</f>
        <v>3559.0111869115826</v>
      </c>
      <c r="Z59" s="1">
        <f>SQRT((SUMIFS(coordinate[longitude], coordinate[City, State], Z$15) - SUMIFS(coordinate[longitude], coordinate[City, State], $J59))^2 + (SUMIFS(coordinate[latitude], coordinate[City, State], Z$15) - SUMIFS(coordinate[latitude], coordinate[City, State], $J59))^2)</f>
        <v>1297.4134863989248</v>
      </c>
      <c r="AA59" s="1">
        <f>SQRT((SUMIFS(coordinate[longitude], coordinate[City, State], AA$15) - SUMIFS(coordinate[longitude], coordinate[City, State], $J59))^2 + (SUMIFS(coordinate[latitude], coordinate[City, State], AA$15) - SUMIFS(coordinate[latitude], coordinate[City, State], $J59))^2)</f>
        <v>2045.0501113115874</v>
      </c>
      <c r="AB59" s="1">
        <f>SQRT((SUMIFS(coordinate[longitude], coordinate[City, State], AB$15) - SUMIFS(coordinate[longitude], coordinate[City, State], $J59))^2 + (SUMIFS(coordinate[latitude], coordinate[City, State], AB$15) - SUMIFS(coordinate[latitude], coordinate[City, State], $J59))^2)</f>
        <v>3306.328238157937</v>
      </c>
      <c r="AC59" s="1">
        <f>SQRT((SUMIFS(coordinate[longitude], coordinate[City, State], AC$15) - SUMIFS(coordinate[longitude], coordinate[City, State], $J59))^2 + (SUMIFS(coordinate[latitude], coordinate[City, State], AC$15) - SUMIFS(coordinate[latitude], coordinate[City, State], $J59))^2)</f>
        <v>2677.8397723073317</v>
      </c>
      <c r="AD59" s="1">
        <f>SQRT((SUMIFS(coordinate[longitude], coordinate[City, State], AD$15) - SUMIFS(coordinate[longitude], coordinate[City, State], $J59))^2 + (SUMIFS(coordinate[latitude], coordinate[City, State], AD$15) - SUMIFS(coordinate[latitude], coordinate[City, State], $J59))^2)</f>
        <v>3205.2329313407863</v>
      </c>
      <c r="AE59" s="1">
        <f>SQRT((SUMIFS(coordinate[longitude], coordinate[City, State], AE$15) - SUMIFS(coordinate[longitude], coordinate[City, State], $J59))^2 + (SUMIFS(coordinate[latitude], coordinate[City, State], AE$15) - SUMIFS(coordinate[latitude], coordinate[City, State], $J59))^2)</f>
        <v>3485.9783444860036</v>
      </c>
      <c r="AF59" s="1">
        <f>SQRT((SUMIFS(coordinate[longitude], coordinate[City, State], AF$15) - SUMIFS(coordinate[longitude], coordinate[City, State], $J59))^2 + (SUMIFS(coordinate[latitude], coordinate[City, State], AF$15) - SUMIFS(coordinate[latitude], coordinate[City, State], $J59))^2)</f>
        <v>768.85200834558918</v>
      </c>
      <c r="AG59" s="1">
        <f>SQRT((SUMIFS(coordinate[longitude], coordinate[City, State], AG$15) - SUMIFS(coordinate[longitude], coordinate[City, State], $J59))^2 + (SUMIFS(coordinate[latitude], coordinate[City, State], AG$15) - SUMIFS(coordinate[latitude], coordinate[City, State], $J59))^2)</f>
        <v>2905.9957860494596</v>
      </c>
      <c r="AH59" s="1">
        <f>SQRT((SUMIFS(coordinate[longitude], coordinate[City, State], AH$15) - SUMIFS(coordinate[longitude], coordinate[City, State], $J59))^2 + (SUMIFS(coordinate[latitude], coordinate[City, State], AH$15) - SUMIFS(coordinate[latitude], coordinate[City, State], $J59))^2)</f>
        <v>2572.9804824401508</v>
      </c>
      <c r="AI59" s="1">
        <f>SQRT((SUMIFS(coordinate[longitude], coordinate[City, State], AI$15) - SUMIFS(coordinate[longitude], coordinate[City, State], $J59))^2 + (SUMIFS(coordinate[latitude], coordinate[City, State], AI$15) - SUMIFS(coordinate[latitude], coordinate[City, State], $J59))^2)</f>
        <v>2429.5102878952225</v>
      </c>
      <c r="AJ59" s="1">
        <f>SQRT((SUMIFS(coordinate[longitude], coordinate[City, State], AJ$15) - SUMIFS(coordinate[longitude], coordinate[City, State], $J59))^2 + (SUMIFS(coordinate[latitude], coordinate[City, State], AJ$15) - SUMIFS(coordinate[latitude], coordinate[City, State], $J59))^2)</f>
        <v>2175.7171587021453</v>
      </c>
      <c r="AK59" s="1">
        <f>SQRT((SUMIFS(coordinate[longitude], coordinate[City, State], AK$15) - SUMIFS(coordinate[longitude], coordinate[City, State], $J59))^2 + (SUMIFS(coordinate[latitude], coordinate[City, State], AK$15) - SUMIFS(coordinate[latitude], coordinate[City, State], $J59))^2)</f>
        <v>1213.6557189612029</v>
      </c>
      <c r="AL59" s="1">
        <f>SQRT((SUMIFS(coordinate[longitude], coordinate[City, State], AL$15) - SUMIFS(coordinate[longitude], coordinate[City, State], $J59))^2 + (SUMIFS(coordinate[latitude], coordinate[City, State], AL$15) - SUMIFS(coordinate[latitude], coordinate[City, State], $J59))^2)</f>
        <v>2663.3032711241826</v>
      </c>
      <c r="AM59" s="1">
        <f>SQRT((SUMIFS(coordinate[longitude], coordinate[City, State], AM$15) - SUMIFS(coordinate[longitude], coordinate[City, State], $J59))^2 + (SUMIFS(coordinate[latitude], coordinate[City, State], AM$15) - SUMIFS(coordinate[latitude], coordinate[City, State], $J59))^2)</f>
        <v>1843.0653688025202</v>
      </c>
      <c r="AN59" s="1">
        <f>SQRT((SUMIFS(coordinate[longitude], coordinate[City, State], AN$15) - SUMIFS(coordinate[longitude], coordinate[City, State], $J59))^2 + (SUMIFS(coordinate[latitude], coordinate[City, State], AN$15) - SUMIFS(coordinate[latitude], coordinate[City, State], $J59))^2)</f>
        <v>2235.017329745981</v>
      </c>
      <c r="AO59" s="1">
        <f>SQRT((SUMIFS(coordinate[longitude], coordinate[City, State], AO$15) - SUMIFS(coordinate[longitude], coordinate[City, State], $J59))^2 + (SUMIFS(coordinate[latitude], coordinate[City, State], AO$15) - SUMIFS(coordinate[latitude], coordinate[City, State], $J59))^2)</f>
        <v>2328.2399525426995</v>
      </c>
      <c r="AP59" s="1">
        <f>SQRT((SUMIFS(coordinate[longitude], coordinate[City, State], AP$15) - SUMIFS(coordinate[longitude], coordinate[City, State], $J59))^2 + (SUMIFS(coordinate[latitude], coordinate[City, State], AP$15) - SUMIFS(coordinate[latitude], coordinate[City, State], $J59))^2)</f>
        <v>2683.6881156190611</v>
      </c>
      <c r="AQ59" s="1">
        <f>SQRT((SUMIFS(coordinate[longitude], coordinate[City, State], AQ$15) - SUMIFS(coordinate[longitude], coordinate[City, State], $J59))^2 + (SUMIFS(coordinate[latitude], coordinate[City, State], AQ$15) - SUMIFS(coordinate[latitude], coordinate[City, State], $J59))^2)</f>
        <v>3486.6776326931426</v>
      </c>
      <c r="AR59" s="1">
        <f>SQRT((SUMIFS(coordinate[longitude], coordinate[City, State], AR$15) - SUMIFS(coordinate[longitude], coordinate[City, State], $J59))^2 + (SUMIFS(coordinate[latitude], coordinate[City, State], AR$15) - SUMIFS(coordinate[latitude], coordinate[City, State], $J59))^2)</f>
        <v>2576.5885830163293</v>
      </c>
      <c r="AS59" s="1">
        <f>SQRT((SUMIFS(coordinate[longitude], coordinate[City, State], AS$15) - SUMIFS(coordinate[longitude], coordinate[City, State], $J59))^2 + (SUMIFS(coordinate[latitude], coordinate[City, State], AS$15) - SUMIFS(coordinate[latitude], coordinate[City, State], $J59))^2)</f>
        <v>1878.6300334053587</v>
      </c>
      <c r="AT59" s="1">
        <f>SQRT((SUMIFS(coordinate[longitude], coordinate[City, State], AT$15) - SUMIFS(coordinate[longitude], coordinate[City, State], $J59))^2 + (SUMIFS(coordinate[latitude], coordinate[City, State], AT$15) - SUMIFS(coordinate[latitude], coordinate[City, State], $J59))^2)</f>
        <v>146.1850051514246</v>
      </c>
      <c r="AU59" s="1">
        <f>SQRT((SUMIFS(coordinate[longitude], coordinate[City, State], AU$15) - SUMIFS(coordinate[longitude], coordinate[City, State], $J59))^2 + (SUMIFS(coordinate[latitude], coordinate[City, State], AU$15) - SUMIFS(coordinate[latitude], coordinate[City, State], $J59))^2)</f>
        <v>1096.5772114539848</v>
      </c>
      <c r="AV59" s="1">
        <f>SQRT((SUMIFS(coordinate[longitude], coordinate[City, State], AV$15) - SUMIFS(coordinate[longitude], coordinate[City, State], $J59))^2 + (SUMIFS(coordinate[latitude], coordinate[City, State], AV$15) - SUMIFS(coordinate[latitude], coordinate[City, State], $J59))^2)</f>
        <v>1568.4555282367103</v>
      </c>
      <c r="AW59" s="1">
        <f>SQRT((SUMIFS(coordinate[longitude], coordinate[City, State], AW$15) - SUMIFS(coordinate[longitude], coordinate[City, State], $J59))^2 + (SUMIFS(coordinate[latitude], coordinate[City, State], AW$15) - SUMIFS(coordinate[latitude], coordinate[City, State], $J59))^2)</f>
        <v>3572.2807462893948</v>
      </c>
      <c r="AX59" s="1">
        <f>SQRT((SUMIFS(coordinate[longitude], coordinate[City, State], AX$15) - SUMIFS(coordinate[longitude], coordinate[City, State], $J59))^2 + (SUMIFS(coordinate[latitude], coordinate[City, State], AX$15) - SUMIFS(coordinate[latitude], coordinate[City, State], $J59))^2)</f>
        <v>3131.8578038921651</v>
      </c>
      <c r="AY59" s="1">
        <f>SQRT((SUMIFS(coordinate[longitude], coordinate[City, State], AY$15) - SUMIFS(coordinate[longitude], coordinate[City, State], $J59))^2 + (SUMIFS(coordinate[latitude], coordinate[City, State], AY$15) - SUMIFS(coordinate[latitude], coordinate[City, State], $J59))^2)</f>
        <v>3189.7785745351371</v>
      </c>
      <c r="AZ59" s="1">
        <f>SQRT((SUMIFS(coordinate[longitude], coordinate[City, State], AZ$15) - SUMIFS(coordinate[longitude], coordinate[City, State], $J59))^2 + (SUMIFS(coordinate[latitude], coordinate[City, State], AZ$15) - SUMIFS(coordinate[latitude], coordinate[City, State], $J59))^2)</f>
        <v>453.51911535196797</v>
      </c>
      <c r="BA59" s="1">
        <f>SQRT((SUMIFS(coordinate[longitude], coordinate[City, State], BA$15) - SUMIFS(coordinate[longitude], coordinate[City, State], $J59))^2 + (SUMIFS(coordinate[latitude], coordinate[City, State], BA$15) - SUMIFS(coordinate[latitude], coordinate[City, State], $J59))^2)</f>
        <v>2068.3901365590418</v>
      </c>
      <c r="BB59" s="1">
        <f>SQRT((SUMIFS(coordinate[longitude], coordinate[City, State], BB$15) - SUMIFS(coordinate[longitude], coordinate[City, State], $J59))^2 + (SUMIFS(coordinate[latitude], coordinate[City, State], BB$15) - SUMIFS(coordinate[latitude], coordinate[City, State], $J59))^2)</f>
        <v>0</v>
      </c>
      <c r="BC59" s="1">
        <f>SQRT((SUMIFS(coordinate[longitude], coordinate[City, State], BC$15) - SUMIFS(coordinate[longitude], coordinate[City, State], $J59))^2 + (SUMIFS(coordinate[latitude], coordinate[City, State], BC$15) - SUMIFS(coordinate[latitude], coordinate[City, State], $J59))^2)</f>
        <v>821.81690727551029</v>
      </c>
      <c r="BD59" s="1">
        <f>SQRT((SUMIFS(coordinate[longitude], coordinate[City, State], BD$15) - SUMIFS(coordinate[longitude], coordinate[City, State], $J59))^2 + (SUMIFS(coordinate[latitude], coordinate[City, State], BD$15) - SUMIFS(coordinate[latitude], coordinate[City, State], $J59))^2)</f>
        <v>1341.6297731480006</v>
      </c>
      <c r="BE59" s="1">
        <f>SQRT((SUMIFS(coordinate[longitude], coordinate[City, State], BE$15) - SUMIFS(coordinate[longitude], coordinate[City, State], $J59))^2 + (SUMIFS(coordinate[latitude], coordinate[City, State], BE$15) - SUMIFS(coordinate[latitude], coordinate[City, State], $J59))^2)</f>
        <v>2333.596828324939</v>
      </c>
      <c r="BF59" s="1">
        <f>SQRT((SUMIFS(coordinate[longitude], coordinate[City, State], BF$15) - SUMIFS(coordinate[longitude], coordinate[City, State], $J59))^2 + (SUMIFS(coordinate[latitude], coordinate[City, State], BF$15) - SUMIFS(coordinate[latitude], coordinate[City, State], $J59))^2)</f>
        <v>2858.6807186655606</v>
      </c>
      <c r="BG59" s="1">
        <f>SQRT((SUMIFS(coordinate[longitude], coordinate[City, State], BG$15) - SUMIFS(coordinate[longitude], coordinate[City, State], $J59))^2 + (SUMIFS(coordinate[latitude], coordinate[City, State], BG$15) - SUMIFS(coordinate[latitude], coordinate[City, State], $J59))^2)</f>
        <v>1932.3758520533399</v>
      </c>
      <c r="BH59" s="1">
        <f>SQRT((SUMIFS(coordinate[longitude], coordinate[City, State], BH$15) - SUMIFS(coordinate[longitude], coordinate[City, State], $J59))^2 + (SUMIFS(coordinate[latitude], coordinate[City, State], BH$15) - SUMIFS(coordinate[latitude], coordinate[City, State], $J59))^2)</f>
        <v>3351.2912742277726</v>
      </c>
    </row>
    <row r="60" spans="1:60" x14ac:dyDescent="0.25">
      <c r="A60" t="s">
        <v>73</v>
      </c>
      <c r="B60">
        <v>-7731.2951507787102</v>
      </c>
      <c r="C60">
        <v>2815.9731075158902</v>
      </c>
      <c r="D60" t="str">
        <f t="shared" si="1"/>
        <v>[-7731.3, 2815.97]</v>
      </c>
      <c r="G60" t="str" cm="1">
        <f t="array" ref="G60">"[" &amp; _xlfn.TEXTJOIN(", ", TRUE, ROUND(K60:BH60, 0)) &amp; "]"</f>
        <v>[2637, 2448, 1961, 2921, 1217, 1601, 949, 359, 2825, 554, 2097, 491, 2183, 1997, 2793, 482, 1264, 2515, 1876, 2420, 2711, 404, 3447, 1780, 1608, 1370, 1973, 1894, 1051, 1414, 1563, 1862, 2728, 1764, 1057, 875, 505, 837, 2797, 2323, 2389, 679, 1331, 822, 0, 540, 1538, 2037, 1126, 2566]</v>
      </c>
      <c r="J60" t="s">
        <v>73</v>
      </c>
      <c r="K60" s="1">
        <f>SQRT((SUMIFS(coordinate[longitude], coordinate[City, State], K$15) - SUMIFS(coordinate[longitude], coordinate[City, State], $J60))^2 + (SUMIFS(coordinate[latitude], coordinate[City, State], K$15) - SUMIFS(coordinate[latitude], coordinate[City, State], $J60))^2)</f>
        <v>2636.6125509806352</v>
      </c>
      <c r="L60" s="1">
        <f>SQRT((SUMIFS(coordinate[longitude], coordinate[City, State], L$15) - SUMIFS(coordinate[longitude], coordinate[City, State], $J60))^2 + (SUMIFS(coordinate[latitude], coordinate[City, State], L$15) - SUMIFS(coordinate[latitude], coordinate[City, State], $J60))^2)</f>
        <v>2448.4938324881523</v>
      </c>
      <c r="M60" s="1">
        <f>SQRT((SUMIFS(coordinate[longitude], coordinate[City, State], M$15) - SUMIFS(coordinate[longitude], coordinate[City, State], $J60))^2 + (SUMIFS(coordinate[latitude], coordinate[City, State], M$15) - SUMIFS(coordinate[latitude], coordinate[City, State], $J60))^2)</f>
        <v>1960.8079404085167</v>
      </c>
      <c r="N60" s="1">
        <f>SQRT((SUMIFS(coordinate[longitude], coordinate[City, State], N$15) - SUMIFS(coordinate[longitude], coordinate[City, State], $J60))^2 + (SUMIFS(coordinate[latitude], coordinate[City, State], N$15) - SUMIFS(coordinate[latitude], coordinate[City, State], $J60))^2)</f>
        <v>2921.2443843772817</v>
      </c>
      <c r="O60" s="1">
        <f>SQRT((SUMIFS(coordinate[longitude], coordinate[City, State], O$15) - SUMIFS(coordinate[longitude], coordinate[City, State], $J60))^2 + (SUMIFS(coordinate[latitude], coordinate[City, State], O$15) - SUMIFS(coordinate[latitude], coordinate[City, State], $J60))^2)</f>
        <v>1216.5794335623198</v>
      </c>
      <c r="P60" s="1">
        <f>SQRT((SUMIFS(coordinate[longitude], coordinate[City, State], P$15) - SUMIFS(coordinate[longitude], coordinate[City, State], $J60))^2 + (SUMIFS(coordinate[latitude], coordinate[City, State], P$15) - SUMIFS(coordinate[latitude], coordinate[City, State], $J60))^2)</f>
        <v>1600.6976753277477</v>
      </c>
      <c r="Q60" s="1">
        <f>SQRT((SUMIFS(coordinate[longitude], coordinate[City, State], Q$15) - SUMIFS(coordinate[longitude], coordinate[City, State], $J60))^2 + (SUMIFS(coordinate[latitude], coordinate[City, State], Q$15) - SUMIFS(coordinate[latitude], coordinate[City, State], $J60))^2)</f>
        <v>948.53585001224076</v>
      </c>
      <c r="R60" s="1">
        <f>SQRT((SUMIFS(coordinate[longitude], coordinate[City, State], R$15) - SUMIFS(coordinate[longitude], coordinate[City, State], $J60))^2 + (SUMIFS(coordinate[latitude], coordinate[City, State], R$15) - SUMIFS(coordinate[latitude], coordinate[City, State], $J60))^2)</f>
        <v>359.38634914066313</v>
      </c>
      <c r="S60" s="1">
        <f>SQRT((SUMIFS(coordinate[longitude], coordinate[City, State], S$15) - SUMIFS(coordinate[longitude], coordinate[City, State], $J60))^2 + (SUMIFS(coordinate[latitude], coordinate[City, State], S$15) - SUMIFS(coordinate[latitude], coordinate[City, State], $J60))^2)</f>
        <v>2825.4552215689851</v>
      </c>
      <c r="T60" s="1">
        <f>SQRT((SUMIFS(coordinate[longitude], coordinate[City, State], T$15) - SUMIFS(coordinate[longitude], coordinate[City, State], $J60))^2 + (SUMIFS(coordinate[latitude], coordinate[City, State], T$15) - SUMIFS(coordinate[latitude], coordinate[City, State], $J60))^2)</f>
        <v>554.22895677410634</v>
      </c>
      <c r="U60" s="1">
        <f>SQRT((SUMIFS(coordinate[longitude], coordinate[City, State], U$15) - SUMIFS(coordinate[longitude], coordinate[City, State], $J60))^2 + (SUMIFS(coordinate[latitude], coordinate[City, State], U$15) - SUMIFS(coordinate[latitude], coordinate[City, State], $J60))^2)</f>
        <v>2097.3828787531002</v>
      </c>
      <c r="V60" s="1">
        <f>SQRT((SUMIFS(coordinate[longitude], coordinate[City, State], V$15) - SUMIFS(coordinate[longitude], coordinate[City, State], $J60))^2 + (SUMIFS(coordinate[latitude], coordinate[City, State], V$15) - SUMIFS(coordinate[latitude], coordinate[City, State], $J60))^2)</f>
        <v>490.67208907322811</v>
      </c>
      <c r="W60" s="1">
        <f>SQRT((SUMIFS(coordinate[longitude], coordinate[City, State], W$15) - SUMIFS(coordinate[longitude], coordinate[City, State], $J60))^2 + (SUMIFS(coordinate[latitude], coordinate[City, State], W$15) - SUMIFS(coordinate[latitude], coordinate[City, State], $J60))^2)</f>
        <v>2182.6125354874926</v>
      </c>
      <c r="X60" s="1">
        <f>SQRT((SUMIFS(coordinate[longitude], coordinate[City, State], X$15) - SUMIFS(coordinate[longitude], coordinate[City, State], $J60))^2 + (SUMIFS(coordinate[latitude], coordinate[City, State], X$15) - SUMIFS(coordinate[latitude], coordinate[City, State], $J60))^2)</f>
        <v>1997.0610095777095</v>
      </c>
      <c r="Y60" s="1">
        <f>SQRT((SUMIFS(coordinate[longitude], coordinate[City, State], Y$15) - SUMIFS(coordinate[longitude], coordinate[City, State], $J60))^2 + (SUMIFS(coordinate[latitude], coordinate[City, State], Y$15) - SUMIFS(coordinate[latitude], coordinate[City, State], $J60))^2)</f>
        <v>2792.7607605947819</v>
      </c>
      <c r="Z60" s="1">
        <f>SQRT((SUMIFS(coordinate[longitude], coordinate[City, State], Z$15) - SUMIFS(coordinate[longitude], coordinate[City, State], $J60))^2 + (SUMIFS(coordinate[latitude], coordinate[City, State], Z$15) - SUMIFS(coordinate[latitude], coordinate[City, State], $J60))^2)</f>
        <v>482.4740991065546</v>
      </c>
      <c r="AA60" s="1">
        <f>SQRT((SUMIFS(coordinate[longitude], coordinate[City, State], AA$15) - SUMIFS(coordinate[longitude], coordinate[City, State], $J60))^2 + (SUMIFS(coordinate[latitude], coordinate[City, State], AA$15) - SUMIFS(coordinate[latitude], coordinate[City, State], $J60))^2)</f>
        <v>1263.8206567802736</v>
      </c>
      <c r="AB60" s="1">
        <f>SQRT((SUMIFS(coordinate[longitude], coordinate[City, State], AB$15) - SUMIFS(coordinate[longitude], coordinate[City, State], $J60))^2 + (SUMIFS(coordinate[latitude], coordinate[City, State], AB$15) - SUMIFS(coordinate[latitude], coordinate[City, State], $J60))^2)</f>
        <v>2515.1327328423986</v>
      </c>
      <c r="AC60" s="1">
        <f>SQRT((SUMIFS(coordinate[longitude], coordinate[City, State], AC$15) - SUMIFS(coordinate[longitude], coordinate[City, State], $J60))^2 + (SUMIFS(coordinate[latitude], coordinate[City, State], AC$15) - SUMIFS(coordinate[latitude], coordinate[City, State], $J60))^2)</f>
        <v>1875.963148953997</v>
      </c>
      <c r="AD60" s="1">
        <f>SQRT((SUMIFS(coordinate[longitude], coordinate[City, State], AD$15) - SUMIFS(coordinate[longitude], coordinate[City, State], $J60))^2 + (SUMIFS(coordinate[latitude], coordinate[City, State], AD$15) - SUMIFS(coordinate[latitude], coordinate[City, State], $J60))^2)</f>
        <v>2419.7555080645684</v>
      </c>
      <c r="AE60" s="1">
        <f>SQRT((SUMIFS(coordinate[longitude], coordinate[City, State], AE$15) - SUMIFS(coordinate[longitude], coordinate[City, State], $J60))^2 + (SUMIFS(coordinate[latitude], coordinate[City, State], AE$15) - SUMIFS(coordinate[latitude], coordinate[City, State], $J60))^2)</f>
        <v>2710.5321152819815</v>
      </c>
      <c r="AF60" s="1">
        <f>SQRT((SUMIFS(coordinate[longitude], coordinate[City, State], AF$15) - SUMIFS(coordinate[longitude], coordinate[City, State], $J60))^2 + (SUMIFS(coordinate[latitude], coordinate[City, State], AF$15) - SUMIFS(coordinate[latitude], coordinate[City, State], $J60))^2)</f>
        <v>403.70187343918741</v>
      </c>
      <c r="AG60" s="1">
        <f>SQRT((SUMIFS(coordinate[longitude], coordinate[City, State], AG$15) - SUMIFS(coordinate[longitude], coordinate[City, State], $J60))^2 + (SUMIFS(coordinate[latitude], coordinate[City, State], AG$15) - SUMIFS(coordinate[latitude], coordinate[City, State], $J60))^2)</f>
        <v>3446.5019818037817</v>
      </c>
      <c r="AH60" s="1">
        <f>SQRT((SUMIFS(coordinate[longitude], coordinate[City, State], AH$15) - SUMIFS(coordinate[longitude], coordinate[City, State], $J60))^2 + (SUMIFS(coordinate[latitude], coordinate[City, State], AH$15) - SUMIFS(coordinate[latitude], coordinate[City, State], $J60))^2)</f>
        <v>1780.1095334008153</v>
      </c>
      <c r="AI60" s="1">
        <f>SQRT((SUMIFS(coordinate[longitude], coordinate[City, State], AI$15) - SUMIFS(coordinate[longitude], coordinate[City, State], $J60))^2 + (SUMIFS(coordinate[latitude], coordinate[City, State], AI$15) - SUMIFS(coordinate[latitude], coordinate[City, State], $J60))^2)</f>
        <v>1607.7335903313517</v>
      </c>
      <c r="AJ60" s="1">
        <f>SQRT((SUMIFS(coordinate[longitude], coordinate[City, State], AJ$15) - SUMIFS(coordinate[longitude], coordinate[City, State], $J60))^2 + (SUMIFS(coordinate[latitude], coordinate[City, State], AJ$15) - SUMIFS(coordinate[latitude], coordinate[City, State], $J60))^2)</f>
        <v>1369.736098490532</v>
      </c>
      <c r="AK60" s="1">
        <f>SQRT((SUMIFS(coordinate[longitude], coordinate[City, State], AK$15) - SUMIFS(coordinate[longitude], coordinate[City, State], $J60))^2 + (SUMIFS(coordinate[latitude], coordinate[City, State], AK$15) - SUMIFS(coordinate[latitude], coordinate[City, State], $J60))^2)</f>
        <v>1973.0127785328677</v>
      </c>
      <c r="AL60" s="1">
        <f>SQRT((SUMIFS(coordinate[longitude], coordinate[City, State], AL$15) - SUMIFS(coordinate[longitude], coordinate[City, State], $J60))^2 + (SUMIFS(coordinate[latitude], coordinate[City, State], AL$15) - SUMIFS(coordinate[latitude], coordinate[City, State], $J60))^2)</f>
        <v>1894.4251004630194</v>
      </c>
      <c r="AM60" s="1">
        <f>SQRT((SUMIFS(coordinate[longitude], coordinate[City, State], AM$15) - SUMIFS(coordinate[longitude], coordinate[City, State], $J60))^2 + (SUMIFS(coordinate[latitude], coordinate[City, State], AM$15) - SUMIFS(coordinate[latitude], coordinate[City, State], $J60))^2)</f>
        <v>1051.4547868808559</v>
      </c>
      <c r="AN60" s="1">
        <f>SQRT((SUMIFS(coordinate[longitude], coordinate[City, State], AN$15) - SUMIFS(coordinate[longitude], coordinate[City, State], $J60))^2 + (SUMIFS(coordinate[latitude], coordinate[City, State], AN$15) - SUMIFS(coordinate[latitude], coordinate[City, State], $J60))^2)</f>
        <v>1414.1452529838843</v>
      </c>
      <c r="AO60" s="1">
        <f>SQRT((SUMIFS(coordinate[longitude], coordinate[City, State], AO$15) - SUMIFS(coordinate[longitude], coordinate[City, State], $J60))^2 + (SUMIFS(coordinate[latitude], coordinate[City, State], AO$15) - SUMIFS(coordinate[latitude], coordinate[City, State], $J60))^2)</f>
        <v>1563.4573137454549</v>
      </c>
      <c r="AP60" s="1">
        <f>SQRT((SUMIFS(coordinate[longitude], coordinate[City, State], AP$15) - SUMIFS(coordinate[longitude], coordinate[City, State], $J60))^2 + (SUMIFS(coordinate[latitude], coordinate[City, State], AP$15) - SUMIFS(coordinate[latitude], coordinate[City, State], $J60))^2)</f>
        <v>1862.3771818159914</v>
      </c>
      <c r="AQ60" s="1">
        <f>SQRT((SUMIFS(coordinate[longitude], coordinate[City, State], AQ$15) - SUMIFS(coordinate[longitude], coordinate[City, State], $J60))^2 + (SUMIFS(coordinate[latitude], coordinate[City, State], AQ$15) - SUMIFS(coordinate[latitude], coordinate[City, State], $J60))^2)</f>
        <v>2727.7022398060335</v>
      </c>
      <c r="AR60" s="1">
        <f>SQRT((SUMIFS(coordinate[longitude], coordinate[City, State], AR$15) - SUMIFS(coordinate[longitude], coordinate[City, State], $J60))^2 + (SUMIFS(coordinate[latitude], coordinate[City, State], AR$15) - SUMIFS(coordinate[latitude], coordinate[City, State], $J60))^2)</f>
        <v>1763.6433308047713</v>
      </c>
      <c r="AS60" s="1">
        <f>SQRT((SUMIFS(coordinate[longitude], coordinate[City, State], AS$15) - SUMIFS(coordinate[longitude], coordinate[City, State], $J60))^2 + (SUMIFS(coordinate[latitude], coordinate[City, State], AS$15) - SUMIFS(coordinate[latitude], coordinate[City, State], $J60))^2)</f>
        <v>1056.8239902608254</v>
      </c>
      <c r="AT60" s="1">
        <f>SQRT((SUMIFS(coordinate[longitude], coordinate[City, State], AT$15) - SUMIFS(coordinate[longitude], coordinate[City, State], $J60))^2 + (SUMIFS(coordinate[latitude], coordinate[City, State], AT$15) - SUMIFS(coordinate[latitude], coordinate[City, State], $J60))^2)</f>
        <v>875.48708990973341</v>
      </c>
      <c r="AU60" s="1">
        <f>SQRT((SUMIFS(coordinate[longitude], coordinate[City, State], AU$15) - SUMIFS(coordinate[longitude], coordinate[City, State], $J60))^2 + (SUMIFS(coordinate[latitude], coordinate[City, State], AU$15) - SUMIFS(coordinate[latitude], coordinate[City, State], $J60))^2)</f>
        <v>504.98498830078</v>
      </c>
      <c r="AV60" s="1">
        <f>SQRT((SUMIFS(coordinate[longitude], coordinate[City, State], AV$15) - SUMIFS(coordinate[longitude], coordinate[City, State], $J60))^2 + (SUMIFS(coordinate[latitude], coordinate[City, State], AV$15) - SUMIFS(coordinate[latitude], coordinate[City, State], $J60))^2)</f>
        <v>836.60689790627191</v>
      </c>
      <c r="AW60" s="1">
        <f>SQRT((SUMIFS(coordinate[longitude], coordinate[City, State], AW$15) - SUMIFS(coordinate[longitude], coordinate[City, State], $J60))^2 + (SUMIFS(coordinate[latitude], coordinate[City, State], AW$15) - SUMIFS(coordinate[latitude], coordinate[City, State], $J60))^2)</f>
        <v>2797.3105082916413</v>
      </c>
      <c r="AX60" s="1">
        <f>SQRT((SUMIFS(coordinate[longitude], coordinate[City, State], AX$15) - SUMIFS(coordinate[longitude], coordinate[City, State], $J60))^2 + (SUMIFS(coordinate[latitude], coordinate[City, State], AX$15) - SUMIFS(coordinate[latitude], coordinate[City, State], $J60))^2)</f>
        <v>2323.4100929830292</v>
      </c>
      <c r="AY60" s="1">
        <f>SQRT((SUMIFS(coordinate[longitude], coordinate[City, State], AY$15) - SUMIFS(coordinate[longitude], coordinate[City, State], $J60))^2 + (SUMIFS(coordinate[latitude], coordinate[City, State], AY$15) - SUMIFS(coordinate[latitude], coordinate[City, State], $J60))^2)</f>
        <v>2389.4912998102468</v>
      </c>
      <c r="AZ60" s="1">
        <f>SQRT((SUMIFS(coordinate[longitude], coordinate[City, State], AZ$15) - SUMIFS(coordinate[longitude], coordinate[City, State], $J60))^2 + (SUMIFS(coordinate[latitude], coordinate[City, State], AZ$15) - SUMIFS(coordinate[latitude], coordinate[City, State], $J60))^2)</f>
        <v>678.90356152495383</v>
      </c>
      <c r="BA60" s="1">
        <f>SQRT((SUMIFS(coordinate[longitude], coordinate[City, State], BA$15) - SUMIFS(coordinate[longitude], coordinate[City, State], $J60))^2 + (SUMIFS(coordinate[latitude], coordinate[City, State], BA$15) - SUMIFS(coordinate[latitude], coordinate[City, State], $J60))^2)</f>
        <v>1330.85628968795</v>
      </c>
      <c r="BB60" s="1">
        <f>SQRT((SUMIFS(coordinate[longitude], coordinate[City, State], BB$15) - SUMIFS(coordinate[longitude], coordinate[City, State], $J60))^2 + (SUMIFS(coordinate[latitude], coordinate[City, State], BB$15) - SUMIFS(coordinate[latitude], coordinate[City, State], $J60))^2)</f>
        <v>821.81690727551029</v>
      </c>
      <c r="BC60" s="1">
        <f>SQRT((SUMIFS(coordinate[longitude], coordinate[City, State], BC$15) - SUMIFS(coordinate[longitude], coordinate[City, State], $J60))^2 + (SUMIFS(coordinate[latitude], coordinate[City, State], BC$15) - SUMIFS(coordinate[latitude], coordinate[City, State], $J60))^2)</f>
        <v>0</v>
      </c>
      <c r="BD60" s="1">
        <f>SQRT((SUMIFS(coordinate[longitude], coordinate[City, State], BD$15) - SUMIFS(coordinate[longitude], coordinate[City, State], $J60))^2 + (SUMIFS(coordinate[latitude], coordinate[City, State], BD$15) - SUMIFS(coordinate[latitude], coordinate[City, State], $J60))^2)</f>
        <v>539.76091091828687</v>
      </c>
      <c r="BE60" s="1">
        <f>SQRT((SUMIFS(coordinate[longitude], coordinate[City, State], BE$15) - SUMIFS(coordinate[longitude], coordinate[City, State], $J60))^2 + (SUMIFS(coordinate[latitude], coordinate[City, State], BE$15) - SUMIFS(coordinate[latitude], coordinate[City, State], $J60))^2)</f>
        <v>1538.3081203589809</v>
      </c>
      <c r="BF60" s="1">
        <f>SQRT((SUMIFS(coordinate[longitude], coordinate[City, State], BF$15) - SUMIFS(coordinate[longitude], coordinate[City, State], $J60))^2 + (SUMIFS(coordinate[latitude], coordinate[City, State], BF$15) - SUMIFS(coordinate[latitude], coordinate[City, State], $J60))^2)</f>
        <v>2036.8647068256789</v>
      </c>
      <c r="BG60" s="1">
        <f>SQRT((SUMIFS(coordinate[longitude], coordinate[City, State], BG$15) - SUMIFS(coordinate[longitude], coordinate[City, State], $J60))^2 + (SUMIFS(coordinate[latitude], coordinate[City, State], BG$15) - SUMIFS(coordinate[latitude], coordinate[City, State], $J60))^2)</f>
        <v>1125.7826851731263</v>
      </c>
      <c r="BH60" s="1">
        <f>SQRT((SUMIFS(coordinate[longitude], coordinate[City, State], BH$15) - SUMIFS(coordinate[longitude], coordinate[City, State], $J60))^2 + (SUMIFS(coordinate[latitude], coordinate[City, State], BH$15) - SUMIFS(coordinate[latitude], coordinate[City, State], $J60))^2)</f>
        <v>2566.2342979807809</v>
      </c>
    </row>
    <row r="61" spans="1:60" x14ac:dyDescent="0.25">
      <c r="A61" t="s">
        <v>60</v>
      </c>
      <c r="B61">
        <v>-7321.6927998329302</v>
      </c>
      <c r="C61">
        <v>2464.4510526529998</v>
      </c>
      <c r="D61" t="str">
        <f t="shared" si="1"/>
        <v>[-7321.69, 2464.45]</v>
      </c>
      <c r="G61" t="str" cm="1">
        <f t="array" ref="G61">"[" &amp; _xlfn.TEXTJOIN(", ", TRUE, ROUND(K61:BH61, 0)) &amp; "]"</f>
        <v>[2276, 2049, 1497, 2572, 679, 1086, 976, 897, 2456, 983, 1691, 387, 1726, 1614, 2435, 289, 946, 2117, 1468, 2035, 2338, 864, 3718, 1399, 1113, 973, 2512, 1558, 734, 944, 1255, 1379, 2383, 1326, 583, 1409, 449, 716, 2424, 1888, 1974, 1090, 1096, 1342, 540, 0, 1163, 1542, 747, 2179]</v>
      </c>
      <c r="J61" t="s">
        <v>60</v>
      </c>
      <c r="K61" s="1">
        <f>SQRT((SUMIFS(coordinate[longitude], coordinate[City, State], K$15) - SUMIFS(coordinate[longitude], coordinate[City, State], $J61))^2 + (SUMIFS(coordinate[latitude], coordinate[City, State], K$15) - SUMIFS(coordinate[latitude], coordinate[City, State], $J61))^2)</f>
        <v>2275.6058174777199</v>
      </c>
      <c r="L61" s="1">
        <f>SQRT((SUMIFS(coordinate[longitude], coordinate[City, State], L$15) - SUMIFS(coordinate[longitude], coordinate[City, State], $J61))^2 + (SUMIFS(coordinate[latitude], coordinate[City, State], L$15) - SUMIFS(coordinate[latitude], coordinate[City, State], $J61))^2)</f>
        <v>2048.5679070758865</v>
      </c>
      <c r="M61" s="1">
        <f>SQRT((SUMIFS(coordinate[longitude], coordinate[City, State], M$15) - SUMIFS(coordinate[longitude], coordinate[City, State], $J61))^2 + (SUMIFS(coordinate[latitude], coordinate[City, State], M$15) - SUMIFS(coordinate[latitude], coordinate[City, State], $J61))^2)</f>
        <v>1496.5231311175498</v>
      </c>
      <c r="N61" s="1">
        <f>SQRT((SUMIFS(coordinate[longitude], coordinate[City, State], N$15) - SUMIFS(coordinate[longitude], coordinate[City, State], $J61))^2 + (SUMIFS(coordinate[latitude], coordinate[City, State], N$15) - SUMIFS(coordinate[latitude], coordinate[City, State], $J61))^2)</f>
        <v>2571.7346569417418</v>
      </c>
      <c r="O61" s="1">
        <f>SQRT((SUMIFS(coordinate[longitude], coordinate[City, State], O$15) - SUMIFS(coordinate[longitude], coordinate[City, State], $J61))^2 + (SUMIFS(coordinate[latitude], coordinate[City, State], O$15) - SUMIFS(coordinate[latitude], coordinate[City, State], $J61))^2)</f>
        <v>679.26814430945126</v>
      </c>
      <c r="P61" s="1">
        <f>SQRT((SUMIFS(coordinate[longitude], coordinate[City, State], P$15) - SUMIFS(coordinate[longitude], coordinate[City, State], $J61))^2 + (SUMIFS(coordinate[latitude], coordinate[City, State], P$15) - SUMIFS(coordinate[latitude], coordinate[City, State], $J61))^2)</f>
        <v>1085.6958239117685</v>
      </c>
      <c r="Q61" s="1">
        <f>SQRT((SUMIFS(coordinate[longitude], coordinate[City, State], Q$15) - SUMIFS(coordinate[longitude], coordinate[City, State], $J61))^2 + (SUMIFS(coordinate[latitude], coordinate[City, State], Q$15) - SUMIFS(coordinate[latitude], coordinate[City, State], $J61))^2)</f>
        <v>976.45256616847212</v>
      </c>
      <c r="R61" s="1">
        <f>SQRT((SUMIFS(coordinate[longitude], coordinate[City, State], R$15) - SUMIFS(coordinate[longitude], coordinate[City, State], $J61))^2 + (SUMIFS(coordinate[latitude], coordinate[City, State], R$15) - SUMIFS(coordinate[latitude], coordinate[City, State], $J61))^2)</f>
        <v>897.40102941122223</v>
      </c>
      <c r="S61" s="1">
        <f>SQRT((SUMIFS(coordinate[longitude], coordinate[City, State], S$15) - SUMIFS(coordinate[longitude], coordinate[City, State], $J61))^2 + (SUMIFS(coordinate[latitude], coordinate[City, State], S$15) - SUMIFS(coordinate[latitude], coordinate[City, State], $J61))^2)</f>
        <v>2456.2876586996617</v>
      </c>
      <c r="T61" s="1">
        <f>SQRT((SUMIFS(coordinate[longitude], coordinate[City, State], T$15) - SUMIFS(coordinate[longitude], coordinate[City, State], $J61))^2 + (SUMIFS(coordinate[latitude], coordinate[City, State], T$15) - SUMIFS(coordinate[latitude], coordinate[City, State], $J61))^2)</f>
        <v>982.88654239836376</v>
      </c>
      <c r="U61" s="1">
        <f>SQRT((SUMIFS(coordinate[longitude], coordinate[City, State], U$15) - SUMIFS(coordinate[longitude], coordinate[City, State], $J61))^2 + (SUMIFS(coordinate[latitude], coordinate[City, State], U$15) - SUMIFS(coordinate[latitude], coordinate[City, State], $J61))^2)</f>
        <v>1691.370694576811</v>
      </c>
      <c r="V61" s="1">
        <f>SQRT((SUMIFS(coordinate[longitude], coordinate[City, State], V$15) - SUMIFS(coordinate[longitude], coordinate[City, State], $J61))^2 + (SUMIFS(coordinate[latitude], coordinate[City, State], V$15) - SUMIFS(coordinate[latitude], coordinate[City, State], $J61))^2)</f>
        <v>386.95694770722156</v>
      </c>
      <c r="W61" s="1">
        <f>SQRT((SUMIFS(coordinate[longitude], coordinate[City, State], W$15) - SUMIFS(coordinate[longitude], coordinate[City, State], $J61))^2 + (SUMIFS(coordinate[latitude], coordinate[City, State], W$15) - SUMIFS(coordinate[latitude], coordinate[City, State], $J61))^2)</f>
        <v>1726.3733701513797</v>
      </c>
      <c r="X61" s="1">
        <f>SQRT((SUMIFS(coordinate[longitude], coordinate[City, State], X$15) - SUMIFS(coordinate[longitude], coordinate[City, State], $J61))^2 + (SUMIFS(coordinate[latitude], coordinate[City, State], X$15) - SUMIFS(coordinate[latitude], coordinate[City, State], $J61))^2)</f>
        <v>1614.2219375289039</v>
      </c>
      <c r="Y61" s="1">
        <f>SQRT((SUMIFS(coordinate[longitude], coordinate[City, State], Y$15) - SUMIFS(coordinate[longitude], coordinate[City, State], $J61))^2 + (SUMIFS(coordinate[latitude], coordinate[City, State], Y$15) - SUMIFS(coordinate[latitude], coordinate[City, State], $J61))^2)</f>
        <v>2434.5500350063917</v>
      </c>
      <c r="Z61" s="1">
        <f>SQRT((SUMIFS(coordinate[longitude], coordinate[City, State], Z$15) - SUMIFS(coordinate[longitude], coordinate[City, State], $J61))^2 + (SUMIFS(coordinate[latitude], coordinate[City, State], Z$15) - SUMIFS(coordinate[latitude], coordinate[City, State], $J61))^2)</f>
        <v>289.39340189092792</v>
      </c>
      <c r="AA61" s="1">
        <f>SQRT((SUMIFS(coordinate[longitude], coordinate[City, State], AA$15) - SUMIFS(coordinate[longitude], coordinate[City, State], $J61))^2 + (SUMIFS(coordinate[latitude], coordinate[City, State], AA$15) - SUMIFS(coordinate[latitude], coordinate[City, State], $J61))^2)</f>
        <v>946.02404755833743</v>
      </c>
      <c r="AB61" s="1">
        <f>SQRT((SUMIFS(coordinate[longitude], coordinate[City, State], AB$15) - SUMIFS(coordinate[longitude], coordinate[City, State], $J61))^2 + (SUMIFS(coordinate[latitude], coordinate[City, State], AB$15) - SUMIFS(coordinate[latitude], coordinate[City, State], $J61))^2)</f>
        <v>2116.937994442846</v>
      </c>
      <c r="AC61" s="1">
        <f>SQRT((SUMIFS(coordinate[longitude], coordinate[City, State], AC$15) - SUMIFS(coordinate[longitude], coordinate[City, State], $J61))^2 + (SUMIFS(coordinate[latitude], coordinate[City, State], AC$15) - SUMIFS(coordinate[latitude], coordinate[City, State], $J61))^2)</f>
        <v>1468.4624306563855</v>
      </c>
      <c r="AD61" s="1">
        <f>SQRT((SUMIFS(coordinate[longitude], coordinate[City, State], AD$15) - SUMIFS(coordinate[longitude], coordinate[City, State], $J61))^2 + (SUMIFS(coordinate[latitude], coordinate[City, State], AD$15) - SUMIFS(coordinate[latitude], coordinate[City, State], $J61))^2)</f>
        <v>2034.9245291853738</v>
      </c>
      <c r="AE61" s="1">
        <f>SQRT((SUMIFS(coordinate[longitude], coordinate[City, State], AE$15) - SUMIFS(coordinate[longitude], coordinate[City, State], $J61))^2 + (SUMIFS(coordinate[latitude], coordinate[City, State], AE$15) - SUMIFS(coordinate[latitude], coordinate[City, State], $J61))^2)</f>
        <v>2338.3241375335811</v>
      </c>
      <c r="AF61" s="1">
        <f>SQRT((SUMIFS(coordinate[longitude], coordinate[City, State], AF$15) - SUMIFS(coordinate[longitude], coordinate[City, State], $J61))^2 + (SUMIFS(coordinate[latitude], coordinate[City, State], AF$15) - SUMIFS(coordinate[latitude], coordinate[City, State], $J61))^2)</f>
        <v>863.52195981528473</v>
      </c>
      <c r="AG61" s="1">
        <f>SQRT((SUMIFS(coordinate[longitude], coordinate[City, State], AG$15) - SUMIFS(coordinate[longitude], coordinate[City, State], $J61))^2 + (SUMIFS(coordinate[latitude], coordinate[City, State], AG$15) - SUMIFS(coordinate[latitude], coordinate[City, State], $J61))^2)</f>
        <v>3718.2113564962328</v>
      </c>
      <c r="AH61" s="1">
        <f>SQRT((SUMIFS(coordinate[longitude], coordinate[City, State], AH$15) - SUMIFS(coordinate[longitude], coordinate[City, State], $J61))^2 + (SUMIFS(coordinate[latitude], coordinate[City, State], AH$15) - SUMIFS(coordinate[latitude], coordinate[City, State], $J61))^2)</f>
        <v>1398.5927381667811</v>
      </c>
      <c r="AI61" s="1">
        <f>SQRT((SUMIFS(coordinate[longitude], coordinate[City, State], AI$15) - SUMIFS(coordinate[longitude], coordinate[City, State], $J61))^2 + (SUMIFS(coordinate[latitude], coordinate[City, State], AI$15) - SUMIFS(coordinate[latitude], coordinate[City, State], $J61))^2)</f>
        <v>1113.0733180087132</v>
      </c>
      <c r="AJ61" s="1">
        <f>SQRT((SUMIFS(coordinate[longitude], coordinate[City, State], AJ$15) - SUMIFS(coordinate[longitude], coordinate[City, State], $J61))^2 + (SUMIFS(coordinate[latitude], coordinate[City, State], AJ$15) - SUMIFS(coordinate[latitude], coordinate[City, State], $J61))^2)</f>
        <v>972.75776119885347</v>
      </c>
      <c r="AK61" s="1">
        <f>SQRT((SUMIFS(coordinate[longitude], coordinate[City, State], AK$15) - SUMIFS(coordinate[longitude], coordinate[City, State], $J61))^2 + (SUMIFS(coordinate[latitude], coordinate[City, State], AK$15) - SUMIFS(coordinate[latitude], coordinate[City, State], $J61))^2)</f>
        <v>2512.2961920371204</v>
      </c>
      <c r="AL61" s="1">
        <f>SQRT((SUMIFS(coordinate[longitude], coordinate[City, State], AL$15) - SUMIFS(coordinate[longitude], coordinate[City, State], $J61))^2 + (SUMIFS(coordinate[latitude], coordinate[City, State], AL$15) - SUMIFS(coordinate[latitude], coordinate[City, State], $J61))^2)</f>
        <v>1558.3447426928551</v>
      </c>
      <c r="AM61" s="1">
        <f>SQRT((SUMIFS(coordinate[longitude], coordinate[City, State], AM$15) - SUMIFS(coordinate[longitude], coordinate[City, State], $J61))^2 + (SUMIFS(coordinate[latitude], coordinate[City, State], AM$15) - SUMIFS(coordinate[latitude], coordinate[City, State], $J61))^2)</f>
        <v>733.64015532869632</v>
      </c>
      <c r="AN61" s="1">
        <f>SQRT((SUMIFS(coordinate[longitude], coordinate[City, State], AN$15) - SUMIFS(coordinate[longitude], coordinate[City, State], $J61))^2 + (SUMIFS(coordinate[latitude], coordinate[City, State], AN$15) - SUMIFS(coordinate[latitude], coordinate[City, State], $J61))^2)</f>
        <v>944.20740937190158</v>
      </c>
      <c r="AO61" s="1">
        <f>SQRT((SUMIFS(coordinate[longitude], coordinate[City, State], AO$15) - SUMIFS(coordinate[longitude], coordinate[City, State], $J61))^2 + (SUMIFS(coordinate[latitude], coordinate[City, State], AO$15) - SUMIFS(coordinate[latitude], coordinate[City, State], $J61))^2)</f>
        <v>1254.7507736579746</v>
      </c>
      <c r="AP61" s="1">
        <f>SQRT((SUMIFS(coordinate[longitude], coordinate[City, State], AP$15) - SUMIFS(coordinate[longitude], coordinate[City, State], $J61))^2 + (SUMIFS(coordinate[latitude], coordinate[City, State], AP$15) - SUMIFS(coordinate[latitude], coordinate[City, State], $J61))^2)</f>
        <v>1379.2242894025069</v>
      </c>
      <c r="AQ61" s="1">
        <f>SQRT((SUMIFS(coordinate[longitude], coordinate[City, State], AQ$15) - SUMIFS(coordinate[longitude], coordinate[City, State], $J61))^2 + (SUMIFS(coordinate[latitude], coordinate[City, State], AQ$15) - SUMIFS(coordinate[latitude], coordinate[City, State], $J61))^2)</f>
        <v>2382.5620220958622</v>
      </c>
      <c r="AR61" s="1">
        <f>SQRT((SUMIFS(coordinate[longitude], coordinate[City, State], AR$15) - SUMIFS(coordinate[longitude], coordinate[City, State], $J61))^2 + (SUMIFS(coordinate[latitude], coordinate[City, State], AR$15) - SUMIFS(coordinate[latitude], coordinate[City, State], $J61))^2)</f>
        <v>1325.7408015496535</v>
      </c>
      <c r="AS61" s="1">
        <f>SQRT((SUMIFS(coordinate[longitude], coordinate[City, State], AS$15) - SUMIFS(coordinate[longitude], coordinate[City, State], $J61))^2 + (SUMIFS(coordinate[latitude], coordinate[City, State], AS$15) - SUMIFS(coordinate[latitude], coordinate[City, State], $J61))^2)</f>
        <v>582.58763953808125</v>
      </c>
      <c r="AT61" s="1">
        <f>SQRT((SUMIFS(coordinate[longitude], coordinate[City, State], AT$15) - SUMIFS(coordinate[longitude], coordinate[City, State], $J61))^2 + (SUMIFS(coordinate[latitude], coordinate[City, State], AT$15) - SUMIFS(coordinate[latitude], coordinate[City, State], $J61))^2)</f>
        <v>1409.2281712647987</v>
      </c>
      <c r="AU61" s="1">
        <f>SQRT((SUMIFS(coordinate[longitude], coordinate[City, State], AU$15) - SUMIFS(coordinate[longitude], coordinate[City, State], $J61))^2 + (SUMIFS(coordinate[latitude], coordinate[City, State], AU$15) - SUMIFS(coordinate[latitude], coordinate[City, State], $J61))^2)</f>
        <v>449.10123179456519</v>
      </c>
      <c r="AV61" s="1">
        <f>SQRT((SUMIFS(coordinate[longitude], coordinate[City, State], AV$15) - SUMIFS(coordinate[longitude], coordinate[City, State], $J61))^2 + (SUMIFS(coordinate[latitude], coordinate[City, State], AV$15) - SUMIFS(coordinate[latitude], coordinate[City, State], $J61))^2)</f>
        <v>715.99711219272433</v>
      </c>
      <c r="AW61" s="1">
        <f>SQRT((SUMIFS(coordinate[longitude], coordinate[City, State], AW$15) - SUMIFS(coordinate[longitude], coordinate[City, State], $J61))^2 + (SUMIFS(coordinate[latitude], coordinate[City, State], AW$15) - SUMIFS(coordinate[latitude], coordinate[City, State], $J61))^2)</f>
        <v>2424.342928968184</v>
      </c>
      <c r="AX61" s="1">
        <f>SQRT((SUMIFS(coordinate[longitude], coordinate[City, State], AX$15) - SUMIFS(coordinate[longitude], coordinate[City, State], $J61))^2 + (SUMIFS(coordinate[latitude], coordinate[City, State], AX$15) - SUMIFS(coordinate[latitude], coordinate[City, State], $J61))^2)</f>
        <v>1888.1614914106585</v>
      </c>
      <c r="AY61" s="1">
        <f>SQRT((SUMIFS(coordinate[longitude], coordinate[City, State], AY$15) - SUMIFS(coordinate[longitude], coordinate[City, State], $J61))^2 + (SUMIFS(coordinate[latitude], coordinate[City, State], AY$15) - SUMIFS(coordinate[latitude], coordinate[City, State], $J61))^2)</f>
        <v>1973.7888332063264</v>
      </c>
      <c r="AZ61" s="1">
        <f>SQRT((SUMIFS(coordinate[longitude], coordinate[City, State], AZ$15) - SUMIFS(coordinate[longitude], coordinate[City, State], $J61))^2 + (SUMIFS(coordinate[latitude], coordinate[City, State], AZ$15) - SUMIFS(coordinate[latitude], coordinate[City, State], $J61))^2)</f>
        <v>1089.7146657201861</v>
      </c>
      <c r="BA61" s="1">
        <f>SQRT((SUMIFS(coordinate[longitude], coordinate[City, State], BA$15) - SUMIFS(coordinate[longitude], coordinate[City, State], $J61))^2 + (SUMIFS(coordinate[latitude], coordinate[City, State], BA$15) - SUMIFS(coordinate[latitude], coordinate[City, State], $J61))^2)</f>
        <v>1096.47114366037</v>
      </c>
      <c r="BB61" s="1">
        <f>SQRT((SUMIFS(coordinate[longitude], coordinate[City, State], BB$15) - SUMIFS(coordinate[longitude], coordinate[City, State], $J61))^2 + (SUMIFS(coordinate[latitude], coordinate[City, State], BB$15) - SUMIFS(coordinate[latitude], coordinate[City, State], $J61))^2)</f>
        <v>1341.6297731480006</v>
      </c>
      <c r="BC61" s="1">
        <f>SQRT((SUMIFS(coordinate[longitude], coordinate[City, State], BC$15) - SUMIFS(coordinate[longitude], coordinate[City, State], $J61))^2 + (SUMIFS(coordinate[latitude], coordinate[City, State], BC$15) - SUMIFS(coordinate[latitude], coordinate[City, State], $J61))^2)</f>
        <v>539.76091091828687</v>
      </c>
      <c r="BD61" s="1">
        <f>SQRT((SUMIFS(coordinate[longitude], coordinate[City, State], BD$15) - SUMIFS(coordinate[longitude], coordinate[City, State], $J61))^2 + (SUMIFS(coordinate[latitude], coordinate[City, State], BD$15) - SUMIFS(coordinate[latitude], coordinate[City, State], $J61))^2)</f>
        <v>0</v>
      </c>
      <c r="BE61" s="1">
        <f>SQRT((SUMIFS(coordinate[longitude], coordinate[City, State], BE$15) - SUMIFS(coordinate[longitude], coordinate[City, State], $J61))^2 + (SUMIFS(coordinate[latitude], coordinate[City, State], BE$15) - SUMIFS(coordinate[latitude], coordinate[City, State], $J61))^2)</f>
        <v>1162.5636720280586</v>
      </c>
      <c r="BF61" s="1">
        <f>SQRT((SUMIFS(coordinate[longitude], coordinate[City, State], BF$15) - SUMIFS(coordinate[longitude], coordinate[City, State], $J61))^2 + (SUMIFS(coordinate[latitude], coordinate[City, State], BF$15) - SUMIFS(coordinate[latitude], coordinate[City, State], $J61))^2)</f>
        <v>1541.5227808254026</v>
      </c>
      <c r="BG61" s="1">
        <f>SQRT((SUMIFS(coordinate[longitude], coordinate[City, State], BG$15) - SUMIFS(coordinate[longitude], coordinate[City, State], $J61))^2 + (SUMIFS(coordinate[latitude], coordinate[City, State], BG$15) - SUMIFS(coordinate[latitude], coordinate[City, State], $J61))^2)</f>
        <v>747.20009614584808</v>
      </c>
      <c r="BH61" s="1">
        <f>SQRT((SUMIFS(coordinate[longitude], coordinate[City, State], BH$15) - SUMIFS(coordinate[longitude], coordinate[City, State], $J61))^2 + (SUMIFS(coordinate[latitude], coordinate[City, State], BH$15) - SUMIFS(coordinate[latitude], coordinate[City, State], $J61))^2)</f>
        <v>2179.2099165943164</v>
      </c>
    </row>
    <row r="62" spans="1:60" x14ac:dyDescent="0.25">
      <c r="A62" t="s">
        <v>42</v>
      </c>
      <c r="B62">
        <v>-6194.4521600396702</v>
      </c>
      <c r="C62">
        <v>2748.8501235337699</v>
      </c>
      <c r="D62" t="str">
        <f t="shared" si="1"/>
        <v>[-6194.45, 2748.85]</v>
      </c>
      <c r="G62" t="str" cm="1">
        <f t="array" ref="G62">"[" &amp; _xlfn.TEXTJOIN(", ", TRUE, ROUND(K62:BH62, 0)) &amp; "]"</f>
        <v>[1114, 910, 553, 1409, 863, 652, 990, 1856, 1298, 2080, 563, 1051, 717, 460, 1273, 1060, 301, 977, 348, 883, 1181, 1616, 4881, 242, 517, 194, 3348, 407, 491, 395, 228, 563, 1220, 319, 621, 2351, 1610, 803, 1267, 810, 856, 2200, 429, 2334, 1538, 1163, 0, 744, 420, 1030]</v>
      </c>
      <c r="J62" t="s">
        <v>42</v>
      </c>
      <c r="K62" s="1">
        <f>SQRT((SUMIFS(coordinate[longitude], coordinate[City, State], K$15) - SUMIFS(coordinate[longitude], coordinate[City, State], $J62))^2 + (SUMIFS(coordinate[latitude], coordinate[City, State], K$15) - SUMIFS(coordinate[latitude], coordinate[City, State], $J62))^2)</f>
        <v>1114.3503888886194</v>
      </c>
      <c r="L62" s="1">
        <f>SQRT((SUMIFS(coordinate[longitude], coordinate[City, State], L$15) - SUMIFS(coordinate[longitude], coordinate[City, State], $J62))^2 + (SUMIFS(coordinate[latitude], coordinate[City, State], L$15) - SUMIFS(coordinate[latitude], coordinate[City, State], $J62))^2)</f>
        <v>910.27730675599412</v>
      </c>
      <c r="M62" s="1">
        <f>SQRT((SUMIFS(coordinate[longitude], coordinate[City, State], M$15) - SUMIFS(coordinate[longitude], coordinate[City, State], $J62))^2 + (SUMIFS(coordinate[latitude], coordinate[City, State], M$15) - SUMIFS(coordinate[latitude], coordinate[City, State], $J62))^2)</f>
        <v>552.55395514813608</v>
      </c>
      <c r="N62" s="1">
        <f>SQRT((SUMIFS(coordinate[longitude], coordinate[City, State], N$15) - SUMIFS(coordinate[longitude], coordinate[City, State], $J62))^2 + (SUMIFS(coordinate[latitude], coordinate[City, State], N$15) - SUMIFS(coordinate[latitude], coordinate[City, State], $J62))^2)</f>
        <v>1409.3345581436158</v>
      </c>
      <c r="O62" s="1">
        <f>SQRT((SUMIFS(coordinate[longitude], coordinate[City, State], O$15) - SUMIFS(coordinate[longitude], coordinate[City, State], $J62))^2 + (SUMIFS(coordinate[latitude], coordinate[City, State], O$15) - SUMIFS(coordinate[latitude], coordinate[City, State], $J62))^2)</f>
        <v>863.47277204961426</v>
      </c>
      <c r="P62" s="1">
        <f>SQRT((SUMIFS(coordinate[longitude], coordinate[City, State], P$15) - SUMIFS(coordinate[longitude], coordinate[City, State], $J62))^2 + (SUMIFS(coordinate[latitude], coordinate[City, State], P$15) - SUMIFS(coordinate[latitude], coordinate[City, State], $J62))^2)</f>
        <v>652.49974772018197</v>
      </c>
      <c r="Q62" s="1">
        <f>SQRT((SUMIFS(coordinate[longitude], coordinate[City, State], Q$15) - SUMIFS(coordinate[longitude], coordinate[City, State], $J62))^2 + (SUMIFS(coordinate[latitude], coordinate[City, State], Q$15) - SUMIFS(coordinate[latitude], coordinate[City, State], $J62))^2)</f>
        <v>990.2375721498081</v>
      </c>
      <c r="R62" s="1">
        <f>SQRT((SUMIFS(coordinate[longitude], coordinate[City, State], R$15) - SUMIFS(coordinate[longitude], coordinate[City, State], $J62))^2 + (SUMIFS(coordinate[latitude], coordinate[City, State], R$15) - SUMIFS(coordinate[latitude], coordinate[City, State], $J62))^2)</f>
        <v>1856.0335519518026</v>
      </c>
      <c r="S62" s="1">
        <f>SQRT((SUMIFS(coordinate[longitude], coordinate[City, State], S$15) - SUMIFS(coordinate[longitude], coordinate[City, State], $J62))^2 + (SUMIFS(coordinate[latitude], coordinate[City, State], S$15) - SUMIFS(coordinate[latitude], coordinate[City, State], $J62))^2)</f>
        <v>1297.8650220889697</v>
      </c>
      <c r="T62" s="1">
        <f>SQRT((SUMIFS(coordinate[longitude], coordinate[City, State], T$15) - SUMIFS(coordinate[longitude], coordinate[City, State], $J62))^2 + (SUMIFS(coordinate[latitude], coordinate[City, State], T$15) - SUMIFS(coordinate[latitude], coordinate[City, State], $J62))^2)</f>
        <v>2080.4660184118125</v>
      </c>
      <c r="U62" s="1">
        <f>SQRT((SUMIFS(coordinate[longitude], coordinate[City, State], U$15) - SUMIFS(coordinate[longitude], coordinate[City, State], $J62))^2 + (SUMIFS(coordinate[latitude], coordinate[City, State], U$15) - SUMIFS(coordinate[latitude], coordinate[City, State], $J62))^2)</f>
        <v>562.73404833697589</v>
      </c>
      <c r="V62" s="1">
        <f>SQRT((SUMIFS(coordinate[longitude], coordinate[City, State], V$15) - SUMIFS(coordinate[longitude], coordinate[City, State], $J62))^2 + (SUMIFS(coordinate[latitude], coordinate[City, State], V$15) - SUMIFS(coordinate[latitude], coordinate[City, State], $J62))^2)</f>
        <v>1051.1377308332965</v>
      </c>
      <c r="W62" s="1">
        <f>SQRT((SUMIFS(coordinate[longitude], coordinate[City, State], W$15) - SUMIFS(coordinate[longitude], coordinate[City, State], $J62))^2 + (SUMIFS(coordinate[latitude], coordinate[City, State], W$15) - SUMIFS(coordinate[latitude], coordinate[City, State], $J62))^2)</f>
        <v>716.96744203267474</v>
      </c>
      <c r="X62" s="1">
        <f>SQRT((SUMIFS(coordinate[longitude], coordinate[City, State], X$15) - SUMIFS(coordinate[longitude], coordinate[City, State], $J62))^2 + (SUMIFS(coordinate[latitude], coordinate[City, State], X$15) - SUMIFS(coordinate[latitude], coordinate[City, State], $J62))^2)</f>
        <v>459.63366715879766</v>
      </c>
      <c r="Y62" s="1">
        <f>SQRT((SUMIFS(coordinate[longitude], coordinate[City, State], Y$15) - SUMIFS(coordinate[longitude], coordinate[City, State], $J62))^2 + (SUMIFS(coordinate[latitude], coordinate[City, State], Y$15) - SUMIFS(coordinate[latitude], coordinate[City, State], $J62))^2)</f>
        <v>1273.0620774659656</v>
      </c>
      <c r="Z62" s="1">
        <f>SQRT((SUMIFS(coordinate[longitude], coordinate[City, State], Z$15) - SUMIFS(coordinate[longitude], coordinate[City, State], $J62))^2 + (SUMIFS(coordinate[latitude], coordinate[City, State], Z$15) - SUMIFS(coordinate[latitude], coordinate[City, State], $J62))^2)</f>
        <v>1059.503075272748</v>
      </c>
      <c r="AA62" s="1">
        <f>SQRT((SUMIFS(coordinate[longitude], coordinate[City, State], AA$15) - SUMIFS(coordinate[longitude], coordinate[City, State], $J62))^2 + (SUMIFS(coordinate[latitude], coordinate[City, State], AA$15) - SUMIFS(coordinate[latitude], coordinate[City, State], $J62))^2)</f>
        <v>301.43893020584454</v>
      </c>
      <c r="AB62" s="1">
        <f>SQRT((SUMIFS(coordinate[longitude], coordinate[City, State], AB$15) - SUMIFS(coordinate[longitude], coordinate[City, State], $J62))^2 + (SUMIFS(coordinate[latitude], coordinate[City, State], AB$15) - SUMIFS(coordinate[latitude], coordinate[City, State], $J62))^2)</f>
        <v>976.82464225656122</v>
      </c>
      <c r="AC62" s="1">
        <f>SQRT((SUMIFS(coordinate[longitude], coordinate[City, State], AC$15) - SUMIFS(coordinate[longitude], coordinate[City, State], $J62))^2 + (SUMIFS(coordinate[latitude], coordinate[City, State], AC$15) - SUMIFS(coordinate[latitude], coordinate[City, State], $J62))^2)</f>
        <v>348.45874212640643</v>
      </c>
      <c r="AD62" s="1">
        <f>SQRT((SUMIFS(coordinate[longitude], coordinate[City, State], AD$15) - SUMIFS(coordinate[longitude], coordinate[City, State], $J62))^2 + (SUMIFS(coordinate[latitude], coordinate[City, State], AD$15) - SUMIFS(coordinate[latitude], coordinate[City, State], $J62))^2)</f>
        <v>883.32049017013071</v>
      </c>
      <c r="AE62" s="1">
        <f>SQRT((SUMIFS(coordinate[longitude], coordinate[City, State], AE$15) - SUMIFS(coordinate[longitude], coordinate[City, State], $J62))^2 + (SUMIFS(coordinate[latitude], coordinate[City, State], AE$15) - SUMIFS(coordinate[latitude], coordinate[City, State], $J62))^2)</f>
        <v>1180.769220438443</v>
      </c>
      <c r="AF62" s="1">
        <f>SQRT((SUMIFS(coordinate[longitude], coordinate[City, State], AF$15) - SUMIFS(coordinate[longitude], coordinate[City, State], $J62))^2 + (SUMIFS(coordinate[latitude], coordinate[City, State], AF$15) - SUMIFS(coordinate[latitude], coordinate[City, State], $J62))^2)</f>
        <v>1616.197279837859</v>
      </c>
      <c r="AG62" s="1">
        <f>SQRT((SUMIFS(coordinate[longitude], coordinate[City, State], AG$15) - SUMIFS(coordinate[longitude], coordinate[City, State], $J62))^2 + (SUMIFS(coordinate[latitude], coordinate[City, State], AG$15) - SUMIFS(coordinate[latitude], coordinate[City, State], $J62))^2)</f>
        <v>4880.5417285389294</v>
      </c>
      <c r="AH62" s="1">
        <f>SQRT((SUMIFS(coordinate[longitude], coordinate[City, State], AH$15) - SUMIFS(coordinate[longitude], coordinate[City, State], $J62))^2 + (SUMIFS(coordinate[latitude], coordinate[City, State], AH$15) - SUMIFS(coordinate[latitude], coordinate[City, State], $J62))^2)</f>
        <v>242.02114100903231</v>
      </c>
      <c r="AI62" s="1">
        <f>SQRT((SUMIFS(coordinate[longitude], coordinate[City, State], AI$15) - SUMIFS(coordinate[longitude], coordinate[City, State], $J62))^2 + (SUMIFS(coordinate[latitude], coordinate[City, State], AI$15) - SUMIFS(coordinate[latitude], coordinate[City, State], $J62))^2)</f>
        <v>517.11047294092521</v>
      </c>
      <c r="AJ62" s="1">
        <f>SQRT((SUMIFS(coordinate[longitude], coordinate[City, State], AJ$15) - SUMIFS(coordinate[longitude], coordinate[City, State], $J62))^2 + (SUMIFS(coordinate[latitude], coordinate[City, State], AJ$15) - SUMIFS(coordinate[latitude], coordinate[City, State], $J62))^2)</f>
        <v>194.34045340949314</v>
      </c>
      <c r="AK62" s="1">
        <f>SQRT((SUMIFS(coordinate[longitude], coordinate[City, State], AK$15) - SUMIFS(coordinate[longitude], coordinate[City, State], $J62))^2 + (SUMIFS(coordinate[latitude], coordinate[City, State], AK$15) - SUMIFS(coordinate[latitude], coordinate[City, State], $J62))^2)</f>
        <v>3347.5676193283698</v>
      </c>
      <c r="AL62" s="1">
        <f>SQRT((SUMIFS(coordinate[longitude], coordinate[City, State], AL$15) - SUMIFS(coordinate[longitude], coordinate[City, State], $J62))^2 + (SUMIFS(coordinate[latitude], coordinate[City, State], AL$15) - SUMIFS(coordinate[latitude], coordinate[City, State], $J62))^2)</f>
        <v>407.32145569599675</v>
      </c>
      <c r="AM62" s="1">
        <f>SQRT((SUMIFS(coordinate[longitude], coordinate[City, State], AM$15) - SUMIFS(coordinate[longitude], coordinate[City, State], $J62))^2 + (SUMIFS(coordinate[latitude], coordinate[City, State], AM$15) - SUMIFS(coordinate[latitude], coordinate[City, State], $J62))^2)</f>
        <v>490.55088389693759</v>
      </c>
      <c r="AN62" s="1">
        <f>SQRT((SUMIFS(coordinate[longitude], coordinate[City, State], AN$15) - SUMIFS(coordinate[longitude], coordinate[City, State], $J62))^2 + (SUMIFS(coordinate[latitude], coordinate[City, State], AN$15) - SUMIFS(coordinate[latitude], coordinate[City, State], $J62))^2)</f>
        <v>394.88071065069022</v>
      </c>
      <c r="AO62" s="1">
        <f>SQRT((SUMIFS(coordinate[longitude], coordinate[City, State], AO$15) - SUMIFS(coordinate[longitude], coordinate[City, State], $J62))^2 + (SUMIFS(coordinate[latitude], coordinate[City, State], AO$15) - SUMIFS(coordinate[latitude], coordinate[City, State], $J62))^2)</f>
        <v>228.16751027030799</v>
      </c>
      <c r="AP62" s="1">
        <f>SQRT((SUMIFS(coordinate[longitude], coordinate[City, State], AP$15) - SUMIFS(coordinate[longitude], coordinate[City, State], $J62))^2 + (SUMIFS(coordinate[latitude], coordinate[City, State], AP$15) - SUMIFS(coordinate[latitude], coordinate[City, State], $J62))^2)</f>
        <v>563.23423492066524</v>
      </c>
      <c r="AQ62" s="1">
        <f>SQRT((SUMIFS(coordinate[longitude], coordinate[City, State], AQ$15) - SUMIFS(coordinate[longitude], coordinate[City, State], $J62))^2 + (SUMIFS(coordinate[latitude], coordinate[City, State], AQ$15) - SUMIFS(coordinate[latitude], coordinate[City, State], $J62))^2)</f>
        <v>1220.0256220906247</v>
      </c>
      <c r="AR62" s="1">
        <f>SQRT((SUMIFS(coordinate[longitude], coordinate[City, State], AR$15) - SUMIFS(coordinate[longitude], coordinate[City, State], $J62))^2 + (SUMIFS(coordinate[latitude], coordinate[City, State], AR$15) - SUMIFS(coordinate[latitude], coordinate[City, State], $J62))^2)</f>
        <v>318.94836914139114</v>
      </c>
      <c r="AS62" s="1">
        <f>SQRT((SUMIFS(coordinate[longitude], coordinate[City, State], AS$15) - SUMIFS(coordinate[longitude], coordinate[City, State], $J62))^2 + (SUMIFS(coordinate[latitude], coordinate[City, State], AS$15) - SUMIFS(coordinate[latitude], coordinate[City, State], $J62))^2)</f>
        <v>620.57502232008017</v>
      </c>
      <c r="AT62" s="1">
        <f>SQRT((SUMIFS(coordinate[longitude], coordinate[City, State], AT$15) - SUMIFS(coordinate[longitude], coordinate[City, State], $J62))^2 + (SUMIFS(coordinate[latitude], coordinate[City, State], AT$15) - SUMIFS(coordinate[latitude], coordinate[City, State], $J62))^2)</f>
        <v>2351.053382817388</v>
      </c>
      <c r="AU62" s="1">
        <f>SQRT((SUMIFS(coordinate[longitude], coordinate[City, State], AU$15) - SUMIFS(coordinate[longitude], coordinate[City, State], $J62))^2 + (SUMIFS(coordinate[latitude], coordinate[City, State], AU$15) - SUMIFS(coordinate[latitude], coordinate[City, State], $J62))^2)</f>
        <v>1610.0055873954561</v>
      </c>
      <c r="AV62" s="1">
        <f>SQRT((SUMIFS(coordinate[longitude], coordinate[City, State], AV$15) - SUMIFS(coordinate[longitude], coordinate[City, State], $J62))^2 + (SUMIFS(coordinate[latitude], coordinate[City, State], AV$15) - SUMIFS(coordinate[latitude], coordinate[City, State], $J62))^2)</f>
        <v>803.44421595435506</v>
      </c>
      <c r="AW62" s="1">
        <f>SQRT((SUMIFS(coordinate[longitude], coordinate[City, State], AW$15) - SUMIFS(coordinate[longitude], coordinate[City, State], $J62))^2 + (SUMIFS(coordinate[latitude], coordinate[City, State], AW$15) - SUMIFS(coordinate[latitude], coordinate[City, State], $J62))^2)</f>
        <v>1267.3576453189285</v>
      </c>
      <c r="AX62" s="1">
        <f>SQRT((SUMIFS(coordinate[longitude], coordinate[City, State], AX$15) - SUMIFS(coordinate[longitude], coordinate[City, State], $J62))^2 + (SUMIFS(coordinate[latitude], coordinate[City, State], AX$15) - SUMIFS(coordinate[latitude], coordinate[City, State], $J62))^2)</f>
        <v>809.83689060883489</v>
      </c>
      <c r="AY62" s="1">
        <f>SQRT((SUMIFS(coordinate[longitude], coordinate[City, State], AY$15) - SUMIFS(coordinate[longitude], coordinate[City, State], $J62))^2 + (SUMIFS(coordinate[latitude], coordinate[City, State], AY$15) - SUMIFS(coordinate[latitude], coordinate[City, State], $J62))^2)</f>
        <v>856.44450379130251</v>
      </c>
      <c r="AZ62" s="1">
        <f>SQRT((SUMIFS(coordinate[longitude], coordinate[City, State], AZ$15) - SUMIFS(coordinate[longitude], coordinate[City, State], $J62))^2 + (SUMIFS(coordinate[latitude], coordinate[City, State], AZ$15) - SUMIFS(coordinate[latitude], coordinate[City, State], $J62))^2)</f>
        <v>2200.1598643174966</v>
      </c>
      <c r="BA62" s="1">
        <f>SQRT((SUMIFS(coordinate[longitude], coordinate[City, State], BA$15) - SUMIFS(coordinate[longitude], coordinate[City, State], $J62))^2 + (SUMIFS(coordinate[latitude], coordinate[City, State], BA$15) - SUMIFS(coordinate[latitude], coordinate[City, State], $J62))^2)</f>
        <v>429.02717892342849</v>
      </c>
      <c r="BB62" s="1">
        <f>SQRT((SUMIFS(coordinate[longitude], coordinate[City, State], BB$15) - SUMIFS(coordinate[longitude], coordinate[City, State], $J62))^2 + (SUMIFS(coordinate[latitude], coordinate[City, State], BB$15) - SUMIFS(coordinate[latitude], coordinate[City, State], $J62))^2)</f>
        <v>2333.596828324939</v>
      </c>
      <c r="BC62" s="1">
        <f>SQRT((SUMIFS(coordinate[longitude], coordinate[City, State], BC$15) - SUMIFS(coordinate[longitude], coordinate[City, State], $J62))^2 + (SUMIFS(coordinate[latitude], coordinate[City, State], BC$15) - SUMIFS(coordinate[latitude], coordinate[City, State], $J62))^2)</f>
        <v>1538.3081203589809</v>
      </c>
      <c r="BD62" s="1">
        <f>SQRT((SUMIFS(coordinate[longitude], coordinate[City, State], BD$15) - SUMIFS(coordinate[longitude], coordinate[City, State], $J62))^2 + (SUMIFS(coordinate[latitude], coordinate[City, State], BD$15) - SUMIFS(coordinate[latitude], coordinate[City, State], $J62))^2)</f>
        <v>1162.5636720280586</v>
      </c>
      <c r="BE62" s="1">
        <f>SQRT((SUMIFS(coordinate[longitude], coordinate[City, State], BE$15) - SUMIFS(coordinate[longitude], coordinate[City, State], $J62))^2 + (SUMIFS(coordinate[latitude], coordinate[City, State], BE$15) - SUMIFS(coordinate[latitude], coordinate[City, State], $J62))^2)</f>
        <v>0</v>
      </c>
      <c r="BF62" s="1">
        <f>SQRT((SUMIFS(coordinate[longitude], coordinate[City, State], BF$15) - SUMIFS(coordinate[longitude], coordinate[City, State], $J62))^2 + (SUMIFS(coordinate[latitude], coordinate[City, State], BF$15) - SUMIFS(coordinate[latitude], coordinate[City, State], $J62))^2)</f>
        <v>744.16568147954024</v>
      </c>
      <c r="BG62" s="1">
        <f>SQRT((SUMIFS(coordinate[longitude], coordinate[City, State], BG$15) - SUMIFS(coordinate[longitude], coordinate[City, State], $J62))^2 + (SUMIFS(coordinate[latitude], coordinate[City, State], BG$15) - SUMIFS(coordinate[latitude], coordinate[City, State], $J62))^2)</f>
        <v>420.46012347038493</v>
      </c>
      <c r="BH62" s="1">
        <f>SQRT((SUMIFS(coordinate[longitude], coordinate[City, State], BH$15) - SUMIFS(coordinate[longitude], coordinate[City, State], $J62))^2 + (SUMIFS(coordinate[latitude], coordinate[City, State], BH$15) - SUMIFS(coordinate[latitude], coordinate[City, State], $J62))^2)</f>
        <v>1029.5729675561299</v>
      </c>
    </row>
    <row r="63" spans="1:60" x14ac:dyDescent="0.25">
      <c r="A63" t="s">
        <v>38</v>
      </c>
      <c r="B63">
        <v>-5822.8831034426003</v>
      </c>
      <c r="C63">
        <v>2104.0873782766698</v>
      </c>
      <c r="D63" t="str">
        <f t="shared" si="1"/>
        <v>[-5822.88, 2104.09]</v>
      </c>
      <c r="G63" t="str" cm="1">
        <f t="array" ref="G63">"[" &amp; _xlfn.TEXTJOIN(", ", TRUE, ROUND(K63:BH63, 0)) &amp; "]"</f>
        <v>[1112, 797, 229, 1387, 931, 475, 1706, 2389, 1225, 2524, 575, 1599, 332, 663, 1245, 1568, 1005, 853, 537, 849, 1119, 2219, 5121, 658, 430, 784, 3963, 849, 1117, 631, 941, 191, 1251, 431, 980, 2904, 1932, 1469, 1186, 535, 679, 2630, 1173, 2859, 2037, 1542, 744, 0, 987, 942]</v>
      </c>
      <c r="J63" t="s">
        <v>38</v>
      </c>
      <c r="K63" s="1">
        <f>SQRT((SUMIFS(coordinate[longitude], coordinate[City, State], K$15) - SUMIFS(coordinate[longitude], coordinate[City, State], $J63))^2 + (SUMIFS(coordinate[latitude], coordinate[City, State], K$15) - SUMIFS(coordinate[latitude], coordinate[City, State], $J63))^2)</f>
        <v>1112.217228696135</v>
      </c>
      <c r="L63" s="1">
        <f>SQRT((SUMIFS(coordinate[longitude], coordinate[City, State], L$15) - SUMIFS(coordinate[longitude], coordinate[City, State], $J63))^2 + (SUMIFS(coordinate[latitude], coordinate[City, State], L$15) - SUMIFS(coordinate[latitude], coordinate[City, State], $J63))^2)</f>
        <v>796.87369199974694</v>
      </c>
      <c r="M63" s="1">
        <f>SQRT((SUMIFS(coordinate[longitude], coordinate[City, State], M$15) - SUMIFS(coordinate[longitude], coordinate[City, State], $J63))^2 + (SUMIFS(coordinate[latitude], coordinate[City, State], M$15) - SUMIFS(coordinate[latitude], coordinate[City, State], $J63))^2)</f>
        <v>228.72575273647448</v>
      </c>
      <c r="N63" s="1">
        <f>SQRT((SUMIFS(coordinate[longitude], coordinate[City, State], N$15) - SUMIFS(coordinate[longitude], coordinate[City, State], $J63))^2 + (SUMIFS(coordinate[latitude], coordinate[City, State], N$15) - SUMIFS(coordinate[latitude], coordinate[City, State], $J63))^2)</f>
        <v>1386.9013857894324</v>
      </c>
      <c r="O63" s="1">
        <f>SQRT((SUMIFS(coordinate[longitude], coordinate[City, State], O$15) - SUMIFS(coordinate[longitude], coordinate[City, State], $J63))^2 + (SUMIFS(coordinate[latitude], coordinate[City, State], O$15) - SUMIFS(coordinate[latitude], coordinate[City, State], $J63))^2)</f>
        <v>931.30602740760219</v>
      </c>
      <c r="P63" s="1">
        <f>SQRT((SUMIFS(coordinate[longitude], coordinate[City, State], P$15) - SUMIFS(coordinate[longitude], coordinate[City, State], $J63))^2 + (SUMIFS(coordinate[latitude], coordinate[City, State], P$15) - SUMIFS(coordinate[latitude], coordinate[City, State], $J63))^2)</f>
        <v>474.5118470388453</v>
      </c>
      <c r="Q63" s="1">
        <f>SQRT((SUMIFS(coordinate[longitude], coordinate[City, State], Q$15) - SUMIFS(coordinate[longitude], coordinate[City, State], $J63))^2 + (SUMIFS(coordinate[latitude], coordinate[City, State], Q$15) - SUMIFS(coordinate[latitude], coordinate[City, State], $J63))^2)</f>
        <v>1705.9802610946772</v>
      </c>
      <c r="R63" s="1">
        <f>SQRT((SUMIFS(coordinate[longitude], coordinate[City, State], R$15) - SUMIFS(coordinate[longitude], coordinate[City, State], $J63))^2 + (SUMIFS(coordinate[latitude], coordinate[City, State], R$15) - SUMIFS(coordinate[latitude], coordinate[City, State], $J63))^2)</f>
        <v>2388.5425612035051</v>
      </c>
      <c r="S63" s="1">
        <f>SQRT((SUMIFS(coordinate[longitude], coordinate[City, State], S$15) - SUMIFS(coordinate[longitude], coordinate[City, State], $J63))^2 + (SUMIFS(coordinate[latitude], coordinate[City, State], S$15) - SUMIFS(coordinate[latitude], coordinate[City, State], $J63))^2)</f>
        <v>1224.9351809398124</v>
      </c>
      <c r="T63" s="1">
        <f>SQRT((SUMIFS(coordinate[longitude], coordinate[City, State], T$15) - SUMIFS(coordinate[longitude], coordinate[City, State], $J63))^2 + (SUMIFS(coordinate[latitude], coordinate[City, State], T$15) - SUMIFS(coordinate[latitude], coordinate[City, State], $J63))^2)</f>
        <v>2524.3647442829138</v>
      </c>
      <c r="U63" s="1">
        <f>SQRT((SUMIFS(coordinate[longitude], coordinate[City, State], U$15) - SUMIFS(coordinate[longitude], coordinate[City, State], $J63))^2 + (SUMIFS(coordinate[latitude], coordinate[City, State], U$15) - SUMIFS(coordinate[latitude], coordinate[City, State], $J63))^2)</f>
        <v>575.36592080494336</v>
      </c>
      <c r="V63" s="1">
        <f>SQRT((SUMIFS(coordinate[longitude], coordinate[City, State], V$15) - SUMIFS(coordinate[longitude], coordinate[City, State], $J63))^2 + (SUMIFS(coordinate[latitude], coordinate[City, State], V$15) - SUMIFS(coordinate[latitude], coordinate[City, State], $J63))^2)</f>
        <v>1599.3926553724568</v>
      </c>
      <c r="W63" s="1">
        <f>SQRT((SUMIFS(coordinate[longitude], coordinate[City, State], W$15) - SUMIFS(coordinate[longitude], coordinate[City, State], $J63))^2 + (SUMIFS(coordinate[latitude], coordinate[City, State], W$15) - SUMIFS(coordinate[latitude], coordinate[City, State], $J63))^2)</f>
        <v>331.89574562900339</v>
      </c>
      <c r="X63" s="1">
        <f>SQRT((SUMIFS(coordinate[longitude], coordinate[City, State], X$15) - SUMIFS(coordinate[longitude], coordinate[City, State], $J63))^2 + (SUMIFS(coordinate[latitude], coordinate[City, State], X$15) - SUMIFS(coordinate[latitude], coordinate[City, State], $J63))^2)</f>
        <v>662.98311916283762</v>
      </c>
      <c r="Y63" s="1">
        <f>SQRT((SUMIFS(coordinate[longitude], coordinate[City, State], Y$15) - SUMIFS(coordinate[longitude], coordinate[City, State], $J63))^2 + (SUMIFS(coordinate[latitude], coordinate[City, State], Y$15) - SUMIFS(coordinate[latitude], coordinate[City, State], $J63))^2)</f>
        <v>1245.4872619556863</v>
      </c>
      <c r="Z63" s="1">
        <f>SQRT((SUMIFS(coordinate[longitude], coordinate[City, State], Z$15) - SUMIFS(coordinate[longitude], coordinate[City, State], $J63))^2 + (SUMIFS(coordinate[latitude], coordinate[City, State], Z$15) - SUMIFS(coordinate[latitude], coordinate[City, State], $J63))^2)</f>
        <v>1568.3607177799972</v>
      </c>
      <c r="AA63" s="1">
        <f>SQRT((SUMIFS(coordinate[longitude], coordinate[City, State], AA$15) - SUMIFS(coordinate[longitude], coordinate[City, State], $J63))^2 + (SUMIFS(coordinate[latitude], coordinate[City, State], AA$15) - SUMIFS(coordinate[latitude], coordinate[City, State], $J63))^2)</f>
        <v>1004.7833490490424</v>
      </c>
      <c r="AB63" s="1">
        <f>SQRT((SUMIFS(coordinate[longitude], coordinate[City, State], AB$15) - SUMIFS(coordinate[longitude], coordinate[City, State], $J63))^2 + (SUMIFS(coordinate[latitude], coordinate[City, State], AB$15) - SUMIFS(coordinate[latitude], coordinate[City, State], $J63))^2)</f>
        <v>852.87393015751434</v>
      </c>
      <c r="AC63" s="1">
        <f>SQRT((SUMIFS(coordinate[longitude], coordinate[City, State], AC$15) - SUMIFS(coordinate[longitude], coordinate[City, State], $J63))^2 + (SUMIFS(coordinate[latitude], coordinate[City, State], AC$15) - SUMIFS(coordinate[latitude], coordinate[City, State], $J63))^2)</f>
        <v>536.73087923733419</v>
      </c>
      <c r="AD63" s="1">
        <f>SQRT((SUMIFS(coordinate[longitude], coordinate[City, State], AD$15) - SUMIFS(coordinate[longitude], coordinate[City, State], $J63))^2 + (SUMIFS(coordinate[latitude], coordinate[City, State], AD$15) - SUMIFS(coordinate[latitude], coordinate[City, State], $J63))^2)</f>
        <v>849.37331363612157</v>
      </c>
      <c r="AE63" s="1">
        <f>SQRT((SUMIFS(coordinate[longitude], coordinate[City, State], AE$15) - SUMIFS(coordinate[longitude], coordinate[City, State], $J63))^2 + (SUMIFS(coordinate[latitude], coordinate[City, State], AE$15) - SUMIFS(coordinate[latitude], coordinate[City, State], $J63))^2)</f>
        <v>1119.4684121522305</v>
      </c>
      <c r="AF63" s="1">
        <f>SQRT((SUMIFS(coordinate[longitude], coordinate[City, State], AF$15) - SUMIFS(coordinate[longitude], coordinate[City, State], $J63))^2 + (SUMIFS(coordinate[latitude], coordinate[City, State], AF$15) - SUMIFS(coordinate[latitude], coordinate[City, State], $J63))^2)</f>
        <v>2218.5281780823584</v>
      </c>
      <c r="AG63" s="1">
        <f>SQRT((SUMIFS(coordinate[longitude], coordinate[City, State], AG$15) - SUMIFS(coordinate[longitude], coordinate[City, State], $J63))^2 + (SUMIFS(coordinate[latitude], coordinate[City, State], AG$15) - SUMIFS(coordinate[latitude], coordinate[City, State], $J63))^2)</f>
        <v>5121.3342208384729</v>
      </c>
      <c r="AH63" s="1">
        <f>SQRT((SUMIFS(coordinate[longitude], coordinate[City, State], AH$15) - SUMIFS(coordinate[longitude], coordinate[City, State], $J63))^2 + (SUMIFS(coordinate[latitude], coordinate[City, State], AH$15) - SUMIFS(coordinate[latitude], coordinate[City, State], $J63))^2)</f>
        <v>658.16977730937435</v>
      </c>
      <c r="AI63" s="1">
        <f>SQRT((SUMIFS(coordinate[longitude], coordinate[City, State], AI$15) - SUMIFS(coordinate[longitude], coordinate[City, State], $J63))^2 + (SUMIFS(coordinate[latitude], coordinate[City, State], AI$15) - SUMIFS(coordinate[latitude], coordinate[City, State], $J63))^2)</f>
        <v>429.86865619562388</v>
      </c>
      <c r="AJ63" s="1">
        <f>SQRT((SUMIFS(coordinate[longitude], coordinate[City, State], AJ$15) - SUMIFS(coordinate[longitude], coordinate[City, State], $J63))^2 + (SUMIFS(coordinate[latitude], coordinate[City, State], AJ$15) - SUMIFS(coordinate[latitude], coordinate[City, State], $J63))^2)</f>
        <v>783.63233669194653</v>
      </c>
      <c r="AK63" s="1">
        <f>SQRT((SUMIFS(coordinate[longitude], coordinate[City, State], AK$15) - SUMIFS(coordinate[longitude], coordinate[City, State], $J63))^2 + (SUMIFS(coordinate[latitude], coordinate[City, State], AK$15) - SUMIFS(coordinate[latitude], coordinate[City, State], $J63))^2)</f>
        <v>3963.4351790650471</v>
      </c>
      <c r="AL63" s="1">
        <f>SQRT((SUMIFS(coordinate[longitude], coordinate[City, State], AL$15) - SUMIFS(coordinate[longitude], coordinate[City, State], $J63))^2 + (SUMIFS(coordinate[latitude], coordinate[City, State], AL$15) - SUMIFS(coordinate[latitude], coordinate[City, State], $J63))^2)</f>
        <v>848.82328263417764</v>
      </c>
      <c r="AM63" s="1">
        <f>SQRT((SUMIFS(coordinate[longitude], coordinate[City, State], AM$15) - SUMIFS(coordinate[longitude], coordinate[City, State], $J63))^2 + (SUMIFS(coordinate[latitude], coordinate[City, State], AM$15) - SUMIFS(coordinate[latitude], coordinate[City, State], $J63))^2)</f>
        <v>1116.5171928530935</v>
      </c>
      <c r="AN63" s="1">
        <f>SQRT((SUMIFS(coordinate[longitude], coordinate[City, State], AN$15) - SUMIFS(coordinate[longitude], coordinate[City, State], $J63))^2 + (SUMIFS(coordinate[latitude], coordinate[City, State], AN$15) - SUMIFS(coordinate[latitude], coordinate[City, State], $J63))^2)</f>
        <v>630.59584030471058</v>
      </c>
      <c r="AO63" s="1">
        <f>SQRT((SUMIFS(coordinate[longitude], coordinate[City, State], AO$15) - SUMIFS(coordinate[longitude], coordinate[City, State], $J63))^2 + (SUMIFS(coordinate[latitude], coordinate[City, State], AO$15) - SUMIFS(coordinate[latitude], coordinate[City, State], $J63))^2)</f>
        <v>940.98902944553163</v>
      </c>
      <c r="AP63" s="1">
        <f>SQRT((SUMIFS(coordinate[longitude], coordinate[City, State], AP$15) - SUMIFS(coordinate[longitude], coordinate[City, State], $J63))^2 + (SUMIFS(coordinate[latitude], coordinate[City, State], AP$15) - SUMIFS(coordinate[latitude], coordinate[City, State], $J63))^2)</f>
        <v>191.39039695298248</v>
      </c>
      <c r="AQ63" s="1">
        <f>SQRT((SUMIFS(coordinate[longitude], coordinate[City, State], AQ$15) - SUMIFS(coordinate[longitude], coordinate[City, State], $J63))^2 + (SUMIFS(coordinate[latitude], coordinate[City, State], AQ$15) - SUMIFS(coordinate[latitude], coordinate[City, State], $J63))^2)</f>
        <v>1250.9031592533079</v>
      </c>
      <c r="AR63" s="1">
        <f>SQRT((SUMIFS(coordinate[longitude], coordinate[City, State], AR$15) - SUMIFS(coordinate[longitude], coordinate[City, State], $J63))^2 + (SUMIFS(coordinate[latitude], coordinate[City, State], AR$15) - SUMIFS(coordinate[latitude], coordinate[City, State], $J63))^2)</f>
        <v>431.20860551268186</v>
      </c>
      <c r="AS63" s="1">
        <f>SQRT((SUMIFS(coordinate[longitude], coordinate[City, State], AS$15) - SUMIFS(coordinate[longitude], coordinate[City, State], $J63))^2 + (SUMIFS(coordinate[latitude], coordinate[City, State], AS$15) - SUMIFS(coordinate[latitude], coordinate[City, State], $J63))^2)</f>
        <v>980.06935686210113</v>
      </c>
      <c r="AT63" s="1">
        <f>SQRT((SUMIFS(coordinate[longitude], coordinate[City, State], AT$15) - SUMIFS(coordinate[longitude], coordinate[City, State], $J63))^2 + (SUMIFS(coordinate[latitude], coordinate[City, State], AT$15) - SUMIFS(coordinate[latitude], coordinate[City, State], $J63))^2)</f>
        <v>2904.3010794498405</v>
      </c>
      <c r="AU63" s="1">
        <f>SQRT((SUMIFS(coordinate[longitude], coordinate[City, State], AU$15) - SUMIFS(coordinate[longitude], coordinate[City, State], $J63))^2 + (SUMIFS(coordinate[latitude], coordinate[City, State], AU$15) - SUMIFS(coordinate[latitude], coordinate[City, State], $J63))^2)</f>
        <v>1932.0606818127958</v>
      </c>
      <c r="AV63" s="1">
        <f>SQRT((SUMIFS(coordinate[longitude], coordinate[City, State], AV$15) - SUMIFS(coordinate[longitude], coordinate[City, State], $J63))^2 + (SUMIFS(coordinate[latitude], coordinate[City, State], AV$15) - SUMIFS(coordinate[latitude], coordinate[City, State], $J63))^2)</f>
        <v>1468.5050778024136</v>
      </c>
      <c r="AW63" s="1">
        <f>SQRT((SUMIFS(coordinate[longitude], coordinate[City, State], AW$15) - SUMIFS(coordinate[longitude], coordinate[City, State], $J63))^2 + (SUMIFS(coordinate[latitude], coordinate[City, State], AW$15) - SUMIFS(coordinate[latitude], coordinate[City, State], $J63))^2)</f>
        <v>1185.6614723815594</v>
      </c>
      <c r="AX63" s="1">
        <f>SQRT((SUMIFS(coordinate[longitude], coordinate[City, State], AX$15) - SUMIFS(coordinate[longitude], coordinate[City, State], $J63))^2 + (SUMIFS(coordinate[latitude], coordinate[City, State], AX$15) - SUMIFS(coordinate[latitude], coordinate[City, State], $J63))^2)</f>
        <v>535.41125561907427</v>
      </c>
      <c r="AY63" s="1">
        <f>SQRT((SUMIFS(coordinate[longitude], coordinate[City, State], AY$15) - SUMIFS(coordinate[longitude], coordinate[City, State], $J63))^2 + (SUMIFS(coordinate[latitude], coordinate[City, State], AY$15) - SUMIFS(coordinate[latitude], coordinate[City, State], $J63))^2)</f>
        <v>679.30708215771529</v>
      </c>
      <c r="AZ63" s="1">
        <f>SQRT((SUMIFS(coordinate[longitude], coordinate[City, State], AZ$15) - SUMIFS(coordinate[longitude], coordinate[City, State], $J63))^2 + (SUMIFS(coordinate[latitude], coordinate[City, State], AZ$15) - SUMIFS(coordinate[latitude], coordinate[City, State], $J63))^2)</f>
        <v>2630.3819301655217</v>
      </c>
      <c r="BA63" s="1">
        <f>SQRT((SUMIFS(coordinate[longitude], coordinate[City, State], BA$15) - SUMIFS(coordinate[longitude], coordinate[City, State], $J63))^2 + (SUMIFS(coordinate[latitude], coordinate[City, State], BA$15) - SUMIFS(coordinate[latitude], coordinate[City, State], $J63))^2)</f>
        <v>1172.6165514933459</v>
      </c>
      <c r="BB63" s="1">
        <f>SQRT((SUMIFS(coordinate[longitude], coordinate[City, State], BB$15) - SUMIFS(coordinate[longitude], coordinate[City, State], $J63))^2 + (SUMIFS(coordinate[latitude], coordinate[City, State], BB$15) - SUMIFS(coordinate[latitude], coordinate[City, State], $J63))^2)</f>
        <v>2858.6807186655606</v>
      </c>
      <c r="BC63" s="1">
        <f>SQRT((SUMIFS(coordinate[longitude], coordinate[City, State], BC$15) - SUMIFS(coordinate[longitude], coordinate[City, State], $J63))^2 + (SUMIFS(coordinate[latitude], coordinate[City, State], BC$15) - SUMIFS(coordinate[latitude], coordinate[City, State], $J63))^2)</f>
        <v>2036.8647068256789</v>
      </c>
      <c r="BD63" s="1">
        <f>SQRT((SUMIFS(coordinate[longitude], coordinate[City, State], BD$15) - SUMIFS(coordinate[longitude], coordinate[City, State], $J63))^2 + (SUMIFS(coordinate[latitude], coordinate[City, State], BD$15) - SUMIFS(coordinate[latitude], coordinate[City, State], $J63))^2)</f>
        <v>1541.5227808254026</v>
      </c>
      <c r="BE63" s="1">
        <f>SQRT((SUMIFS(coordinate[longitude], coordinate[City, State], BE$15) - SUMIFS(coordinate[longitude], coordinate[City, State], $J63))^2 + (SUMIFS(coordinate[latitude], coordinate[City, State], BE$15) - SUMIFS(coordinate[latitude], coordinate[City, State], $J63))^2)</f>
        <v>744.16568147954024</v>
      </c>
      <c r="BF63" s="1">
        <f>SQRT((SUMIFS(coordinate[longitude], coordinate[City, State], BF$15) - SUMIFS(coordinate[longitude], coordinate[City, State], $J63))^2 + (SUMIFS(coordinate[latitude], coordinate[City, State], BF$15) - SUMIFS(coordinate[latitude], coordinate[City, State], $J63))^2)</f>
        <v>0</v>
      </c>
      <c r="BG63" s="1">
        <f>SQRT((SUMIFS(coordinate[longitude], coordinate[City, State], BG$15) - SUMIFS(coordinate[longitude], coordinate[City, State], $J63))^2 + (SUMIFS(coordinate[latitude], coordinate[City, State], BG$15) - SUMIFS(coordinate[latitude], coordinate[City, State], $J63))^2)</f>
        <v>987.15030560679008</v>
      </c>
      <c r="BH63" s="1">
        <f>SQRT((SUMIFS(coordinate[longitude], coordinate[City, State], BH$15) - SUMIFS(coordinate[longitude], coordinate[City, State], $J63))^2 + (SUMIFS(coordinate[latitude], coordinate[City, State], BH$15) - SUMIFS(coordinate[latitude], coordinate[City, State], $J63))^2)</f>
        <v>942.38491322662912</v>
      </c>
    </row>
    <row r="64" spans="1:60" x14ac:dyDescent="0.25">
      <c r="A64" t="s">
        <v>45</v>
      </c>
      <c r="B64">
        <v>-6611.7642053111904</v>
      </c>
      <c r="C64">
        <v>2697.49477035582</v>
      </c>
      <c r="D64" t="str">
        <f t="shared" si="1"/>
        <v>[-6611.76, 2697.49]</v>
      </c>
      <c r="G64" t="str" cm="1">
        <f t="array" ref="G64">"[" &amp; _xlfn.TEXTJOIN(", ", TRUE, ROUND(K64:BH64, 0)) &amp; "]"</f>
        <v>[1534, 1326, 862, 1828, 623, 671, 761, 1455, 1718, 1663, 972, 646, 1071, 879, 1693, 644, 227, 1393, 750, 1303, 1601, 1244, 4465, 661, 599, 244, 2989, 811, 140, 377, 517, 797, 1638, 647, 277, 1959, 1196, 488, 1688, 1200, 1264, 1782, 446, 1932, 1126, 747, 420, 987, 0, 1449]</v>
      </c>
      <c r="J64" t="s">
        <v>45</v>
      </c>
      <c r="K64" s="1">
        <f>SQRT((SUMIFS(coordinate[longitude], coordinate[City, State], K$15) - SUMIFS(coordinate[longitude], coordinate[City, State], $J64))^2 + (SUMIFS(coordinate[latitude], coordinate[City, State], K$15) - SUMIFS(coordinate[latitude], coordinate[City, State], $J64))^2)</f>
        <v>1534.3167985121868</v>
      </c>
      <c r="L64" s="1">
        <f>SQRT((SUMIFS(coordinate[longitude], coordinate[City, State], L$15) - SUMIFS(coordinate[longitude], coordinate[City, State], $J64))^2 + (SUMIFS(coordinate[latitude], coordinate[City, State], L$15) - SUMIFS(coordinate[latitude], coordinate[City, State], $J64))^2)</f>
        <v>1325.873967270682</v>
      </c>
      <c r="M64" s="1">
        <f>SQRT((SUMIFS(coordinate[longitude], coordinate[City, State], M$15) - SUMIFS(coordinate[longitude], coordinate[City, State], $J64))^2 + (SUMIFS(coordinate[latitude], coordinate[City, State], M$15) - SUMIFS(coordinate[latitude], coordinate[City, State], $J64))^2)</f>
        <v>861.80993217027321</v>
      </c>
      <c r="N64" s="1">
        <f>SQRT((SUMIFS(coordinate[longitude], coordinate[City, State], N$15) - SUMIFS(coordinate[longitude], coordinate[City, State], $J64))^2 + (SUMIFS(coordinate[latitude], coordinate[City, State], N$15) - SUMIFS(coordinate[latitude], coordinate[City, State], $J64))^2)</f>
        <v>1828.1096984643102</v>
      </c>
      <c r="O64" s="1">
        <f>SQRT((SUMIFS(coordinate[longitude], coordinate[City, State], O$15) - SUMIFS(coordinate[longitude], coordinate[City, State], $J64))^2 + (SUMIFS(coordinate[latitude], coordinate[City, State], O$15) - SUMIFS(coordinate[latitude], coordinate[City, State], $J64))^2)</f>
        <v>622.6856418073786</v>
      </c>
      <c r="P64" s="1">
        <f>SQRT((SUMIFS(coordinate[longitude], coordinate[City, State], P$15) - SUMIFS(coordinate[longitude], coordinate[City, State], $J64))^2 + (SUMIFS(coordinate[latitude], coordinate[City, State], P$15) - SUMIFS(coordinate[latitude], coordinate[City, State], $J64))^2)</f>
        <v>671.15189916452766</v>
      </c>
      <c r="Q64" s="1">
        <f>SQRT((SUMIFS(coordinate[longitude], coordinate[City, State], Q$15) - SUMIFS(coordinate[longitude], coordinate[City, State], $J64))^2 + (SUMIFS(coordinate[latitude], coordinate[City, State], Q$15) - SUMIFS(coordinate[latitude], coordinate[City, State], $J64))^2)</f>
        <v>761.35834436128198</v>
      </c>
      <c r="R64" s="1">
        <f>SQRT((SUMIFS(coordinate[longitude], coordinate[City, State], R$15) - SUMIFS(coordinate[longitude], coordinate[City, State], $J64))^2 + (SUMIFS(coordinate[latitude], coordinate[City, State], R$15) - SUMIFS(coordinate[latitude], coordinate[City, State], $J64))^2)</f>
        <v>1454.5007622686837</v>
      </c>
      <c r="S64" s="1">
        <f>SQRT((SUMIFS(coordinate[longitude], coordinate[City, State], S$15) - SUMIFS(coordinate[longitude], coordinate[City, State], $J64))^2 + (SUMIFS(coordinate[latitude], coordinate[City, State], S$15) - SUMIFS(coordinate[latitude], coordinate[City, State], $J64))^2)</f>
        <v>1718.3137706841976</v>
      </c>
      <c r="T64" s="1">
        <f>SQRT((SUMIFS(coordinate[longitude], coordinate[City, State], T$15) - SUMIFS(coordinate[longitude], coordinate[City, State], $J64))^2 + (SUMIFS(coordinate[latitude], coordinate[City, State], T$15) - SUMIFS(coordinate[latitude], coordinate[City, State], $J64))^2)</f>
        <v>1662.7305910148953</v>
      </c>
      <c r="U64" s="1">
        <f>SQRT((SUMIFS(coordinate[longitude], coordinate[City, State], U$15) - SUMIFS(coordinate[longitude], coordinate[City, State], $J64))^2 + (SUMIFS(coordinate[latitude], coordinate[City, State], U$15) - SUMIFS(coordinate[latitude], coordinate[City, State], $J64))^2)</f>
        <v>972.42858603960553</v>
      </c>
      <c r="V64" s="1">
        <f>SQRT((SUMIFS(coordinate[longitude], coordinate[City, State], V$15) - SUMIFS(coordinate[longitude], coordinate[City, State], $J64))^2 + (SUMIFS(coordinate[latitude], coordinate[City, State], V$15) - SUMIFS(coordinate[latitude], coordinate[City, State], $J64))^2)</f>
        <v>646.1927749469944</v>
      </c>
      <c r="W64" s="1">
        <f>SQRT((SUMIFS(coordinate[longitude], coordinate[City, State], W$15) - SUMIFS(coordinate[longitude], coordinate[City, State], $J64))^2 + (SUMIFS(coordinate[latitude], coordinate[City, State], W$15) - SUMIFS(coordinate[latitude], coordinate[City, State], $J64))^2)</f>
        <v>1070.8058780247479</v>
      </c>
      <c r="X64" s="1">
        <f>SQRT((SUMIFS(coordinate[longitude], coordinate[City, State], X$15) - SUMIFS(coordinate[longitude], coordinate[City, State], $J64))^2 + (SUMIFS(coordinate[latitude], coordinate[City, State], X$15) - SUMIFS(coordinate[latitude], coordinate[City, State], $J64))^2)</f>
        <v>879.09189240142086</v>
      </c>
      <c r="Y64" s="1">
        <f>SQRT((SUMIFS(coordinate[longitude], coordinate[City, State], Y$15) - SUMIFS(coordinate[longitude], coordinate[City, State], $J64))^2 + (SUMIFS(coordinate[latitude], coordinate[City, State], Y$15) - SUMIFS(coordinate[latitude], coordinate[City, State], $J64))^2)</f>
        <v>1692.8507451841704</v>
      </c>
      <c r="Z64" s="1">
        <f>SQRT((SUMIFS(coordinate[longitude], coordinate[City, State], Z$15) - SUMIFS(coordinate[longitude], coordinate[City, State], $J64))^2 + (SUMIFS(coordinate[latitude], coordinate[City, State], Z$15) - SUMIFS(coordinate[latitude], coordinate[City, State], $J64))^2)</f>
        <v>644.00115873141931</v>
      </c>
      <c r="AA64" s="1">
        <f>SQRT((SUMIFS(coordinate[longitude], coordinate[City, State], AA$15) - SUMIFS(coordinate[longitude], coordinate[City, State], $J64))^2 + (SUMIFS(coordinate[latitude], coordinate[City, State], AA$15) - SUMIFS(coordinate[latitude], coordinate[City, State], $J64))^2)</f>
        <v>226.95170752564465</v>
      </c>
      <c r="AB64" s="1">
        <f>SQRT((SUMIFS(coordinate[longitude], coordinate[City, State], AB$15) - SUMIFS(coordinate[longitude], coordinate[City, State], $J64))^2 + (SUMIFS(coordinate[latitude], coordinate[City, State], AB$15) - SUMIFS(coordinate[latitude], coordinate[City, State], $J64))^2)</f>
        <v>1393.2182954459322</v>
      </c>
      <c r="AC64" s="1">
        <f>SQRT((SUMIFS(coordinate[longitude], coordinate[City, State], AC$15) - SUMIFS(coordinate[longitude], coordinate[City, State], $J64))^2 + (SUMIFS(coordinate[latitude], coordinate[City, State], AC$15) - SUMIFS(coordinate[latitude], coordinate[City, State], $J64))^2)</f>
        <v>750.35390118151372</v>
      </c>
      <c r="AD64" s="1">
        <f>SQRT((SUMIFS(coordinate[longitude], coordinate[City, State], AD$15) - SUMIFS(coordinate[longitude], coordinate[City, State], $J64))^2 + (SUMIFS(coordinate[latitude], coordinate[City, State], AD$15) - SUMIFS(coordinate[latitude], coordinate[City, State], $J64))^2)</f>
        <v>1302.7667282945602</v>
      </c>
      <c r="AE64" s="1">
        <f>SQRT((SUMIFS(coordinate[longitude], coordinate[City, State], AE$15) - SUMIFS(coordinate[longitude], coordinate[City, State], $J64))^2 + (SUMIFS(coordinate[latitude], coordinate[City, State], AE$15) - SUMIFS(coordinate[latitude], coordinate[City, State], $J64))^2)</f>
        <v>1601.2235750255147</v>
      </c>
      <c r="AF64" s="1">
        <f>SQRT((SUMIFS(coordinate[longitude], coordinate[City, State], AF$15) - SUMIFS(coordinate[longitude], coordinate[City, State], $J64))^2 + (SUMIFS(coordinate[latitude], coordinate[City, State], AF$15) - SUMIFS(coordinate[latitude], coordinate[City, State], $J64))^2)</f>
        <v>1243.7004219391615</v>
      </c>
      <c r="AG64" s="1">
        <f>SQRT((SUMIFS(coordinate[longitude], coordinate[City, State], AG$15) - SUMIFS(coordinate[longitude], coordinate[City, State], $J64))^2 + (SUMIFS(coordinate[latitude], coordinate[City, State], AG$15) - SUMIFS(coordinate[latitude], coordinate[City, State], $J64))^2)</f>
        <v>4464.7217497168131</v>
      </c>
      <c r="AH64" s="1">
        <f>SQRT((SUMIFS(coordinate[longitude], coordinate[City, State], AH$15) - SUMIFS(coordinate[longitude], coordinate[City, State], $J64))^2 + (SUMIFS(coordinate[latitude], coordinate[City, State], AH$15) - SUMIFS(coordinate[latitude], coordinate[City, State], $J64))^2)</f>
        <v>661.37109465618232</v>
      </c>
      <c r="AI64" s="1">
        <f>SQRT((SUMIFS(coordinate[longitude], coordinate[City, State], AI$15) - SUMIFS(coordinate[longitude], coordinate[City, State], $J64))^2 + (SUMIFS(coordinate[latitude], coordinate[City, State], AI$15) - SUMIFS(coordinate[latitude], coordinate[City, State], $J64))^2)</f>
        <v>599.26973184938117</v>
      </c>
      <c r="AJ64" s="1">
        <f>SQRT((SUMIFS(coordinate[longitude], coordinate[City, State], AJ$15) - SUMIFS(coordinate[longitude], coordinate[City, State], $J64))^2 + (SUMIFS(coordinate[latitude], coordinate[City, State], AJ$15) - SUMIFS(coordinate[latitude], coordinate[City, State], $J64))^2)</f>
        <v>244.02757305794023</v>
      </c>
      <c r="AK64" s="1">
        <f>SQRT((SUMIFS(coordinate[longitude], coordinate[City, State], AK$15) - SUMIFS(coordinate[longitude], coordinate[City, State], $J64))^2 + (SUMIFS(coordinate[latitude], coordinate[City, State], AK$15) - SUMIFS(coordinate[latitude], coordinate[City, State], $J64))^2)</f>
        <v>2988.7488737548829</v>
      </c>
      <c r="AL64" s="1">
        <f>SQRT((SUMIFS(coordinate[longitude], coordinate[City, State], AL$15) - SUMIFS(coordinate[longitude], coordinate[City, State], $J64))^2 + (SUMIFS(coordinate[latitude], coordinate[City, State], AL$15) - SUMIFS(coordinate[latitude], coordinate[City, State], $J64))^2)</f>
        <v>811.14625730553121</v>
      </c>
      <c r="AM64" s="1">
        <f>SQRT((SUMIFS(coordinate[longitude], coordinate[City, State], AM$15) - SUMIFS(coordinate[longitude], coordinate[City, State], $J64))^2 + (SUMIFS(coordinate[latitude], coordinate[City, State], AM$15) - SUMIFS(coordinate[latitude], coordinate[City, State], $J64))^2)</f>
        <v>139.96499157383198</v>
      </c>
      <c r="AN64" s="1">
        <f>SQRT((SUMIFS(coordinate[longitude], coordinate[City, State], AN$15) - SUMIFS(coordinate[longitude], coordinate[City, State], $J64))^2 + (SUMIFS(coordinate[latitude], coordinate[City, State], AN$15) - SUMIFS(coordinate[latitude], coordinate[City, State], $J64))^2)</f>
        <v>377.22942765631575</v>
      </c>
      <c r="AO64" s="1">
        <f>SQRT((SUMIFS(coordinate[longitude], coordinate[City, State], AO$15) - SUMIFS(coordinate[longitude], coordinate[City, State], $J64))^2 + (SUMIFS(coordinate[latitude], coordinate[City, State], AO$15) - SUMIFS(coordinate[latitude], coordinate[City, State], $J64))^2)</f>
        <v>517.24471377824034</v>
      </c>
      <c r="AP64" s="1">
        <f>SQRT((SUMIFS(coordinate[longitude], coordinate[City, State], AP$15) - SUMIFS(coordinate[longitude], coordinate[City, State], $J64))^2 + (SUMIFS(coordinate[latitude], coordinate[City, State], AP$15) - SUMIFS(coordinate[latitude], coordinate[City, State], $J64))^2)</f>
        <v>797.34887220685016</v>
      </c>
      <c r="AQ64" s="1">
        <f>SQRT((SUMIFS(coordinate[longitude], coordinate[City, State], AQ$15) - SUMIFS(coordinate[longitude], coordinate[City, State], $J64))^2 + (SUMIFS(coordinate[latitude], coordinate[City, State], AQ$15) - SUMIFS(coordinate[latitude], coordinate[City, State], $J64))^2)</f>
        <v>1637.6690848731212</v>
      </c>
      <c r="AR64" s="1">
        <f>SQRT((SUMIFS(coordinate[longitude], coordinate[City, State], AR$15) - SUMIFS(coordinate[longitude], coordinate[City, State], $J64))^2 + (SUMIFS(coordinate[latitude], coordinate[City, State], AR$15) - SUMIFS(coordinate[latitude], coordinate[City, State], $J64))^2)</f>
        <v>646.63524848102941</v>
      </c>
      <c r="AS64" s="1">
        <f>SQRT((SUMIFS(coordinate[longitude], coordinate[City, State], AS$15) - SUMIFS(coordinate[longitude], coordinate[City, State], $J64))^2 + (SUMIFS(coordinate[latitude], coordinate[City, State], AS$15) - SUMIFS(coordinate[latitude], coordinate[City, State], $J64))^2)</f>
        <v>276.9104633496807</v>
      </c>
      <c r="AT64" s="1">
        <f>SQRT((SUMIFS(coordinate[longitude], coordinate[City, State], AT$15) - SUMIFS(coordinate[longitude], coordinate[City, State], $J64))^2 + (SUMIFS(coordinate[latitude], coordinate[City, State], AT$15) - SUMIFS(coordinate[latitude], coordinate[City, State], $J64))^2)</f>
        <v>1959.2564047408835</v>
      </c>
      <c r="AU64" s="1">
        <f>SQRT((SUMIFS(coordinate[longitude], coordinate[City, State], AU$15) - SUMIFS(coordinate[longitude], coordinate[City, State], $J64))^2 + (SUMIFS(coordinate[latitude], coordinate[City, State], AU$15) - SUMIFS(coordinate[latitude], coordinate[City, State], $J64))^2)</f>
        <v>1196.164905324466</v>
      </c>
      <c r="AV64" s="1">
        <f>SQRT((SUMIFS(coordinate[longitude], coordinate[City, State], AV$15) - SUMIFS(coordinate[longitude], coordinate[City, State], $J64))^2 + (SUMIFS(coordinate[latitude], coordinate[City, State], AV$15) - SUMIFS(coordinate[latitude], coordinate[City, State], $J64))^2)</f>
        <v>488.46310640454607</v>
      </c>
      <c r="AW64" s="1">
        <f>SQRT((SUMIFS(coordinate[longitude], coordinate[City, State], AW$15) - SUMIFS(coordinate[longitude], coordinate[City, State], $J64))^2 + (SUMIFS(coordinate[latitude], coordinate[City, State], AW$15) - SUMIFS(coordinate[latitude], coordinate[City, State], $J64))^2)</f>
        <v>1687.7987379413737</v>
      </c>
      <c r="AX64" s="1">
        <f>SQRT((SUMIFS(coordinate[longitude], coordinate[City, State], AX$15) - SUMIFS(coordinate[longitude], coordinate[City, State], $J64))^2 + (SUMIFS(coordinate[latitude], coordinate[City, State], AX$15) - SUMIFS(coordinate[latitude], coordinate[City, State], $J64))^2)</f>
        <v>1199.674798233922</v>
      </c>
      <c r="AY64" s="1">
        <f>SQRT((SUMIFS(coordinate[longitude], coordinate[City, State], AY$15) - SUMIFS(coordinate[longitude], coordinate[City, State], $J64))^2 + (SUMIFS(coordinate[latitude], coordinate[City, State], AY$15) - SUMIFS(coordinate[latitude], coordinate[City, State], $J64))^2)</f>
        <v>1263.8707789148259</v>
      </c>
      <c r="AZ64" s="1">
        <f>SQRT((SUMIFS(coordinate[longitude], coordinate[City, State], AZ$15) - SUMIFS(coordinate[longitude], coordinate[City, State], $J64))^2 + (SUMIFS(coordinate[latitude], coordinate[City, State], AZ$15) - SUMIFS(coordinate[latitude], coordinate[City, State], $J64))^2)</f>
        <v>1781.5264656583659</v>
      </c>
      <c r="BA64" s="1">
        <f>SQRT((SUMIFS(coordinate[longitude], coordinate[City, State], BA$15) - SUMIFS(coordinate[longitude], coordinate[City, State], $J64))^2 + (SUMIFS(coordinate[latitude], coordinate[City, State], BA$15) - SUMIFS(coordinate[latitude], coordinate[City, State], $J64))^2)</f>
        <v>446.01407648232583</v>
      </c>
      <c r="BB64" s="1">
        <f>SQRT((SUMIFS(coordinate[longitude], coordinate[City, State], BB$15) - SUMIFS(coordinate[longitude], coordinate[City, State], $J64))^2 + (SUMIFS(coordinate[latitude], coordinate[City, State], BB$15) - SUMIFS(coordinate[latitude], coordinate[City, State], $J64))^2)</f>
        <v>1932.3758520533399</v>
      </c>
      <c r="BC64" s="1">
        <f>SQRT((SUMIFS(coordinate[longitude], coordinate[City, State], BC$15) - SUMIFS(coordinate[longitude], coordinate[City, State], $J64))^2 + (SUMIFS(coordinate[latitude], coordinate[City, State], BC$15) - SUMIFS(coordinate[latitude], coordinate[City, State], $J64))^2)</f>
        <v>1125.7826851731263</v>
      </c>
      <c r="BD64" s="1">
        <f>SQRT((SUMIFS(coordinate[longitude], coordinate[City, State], BD$15) - SUMIFS(coordinate[longitude], coordinate[City, State], $J64))^2 + (SUMIFS(coordinate[latitude], coordinate[City, State], BD$15) - SUMIFS(coordinate[latitude], coordinate[City, State], $J64))^2)</f>
        <v>747.20009614584808</v>
      </c>
      <c r="BE64" s="1">
        <f>SQRT((SUMIFS(coordinate[longitude], coordinate[City, State], BE$15) - SUMIFS(coordinate[longitude], coordinate[City, State], $J64))^2 + (SUMIFS(coordinate[latitude], coordinate[City, State], BE$15) - SUMIFS(coordinate[latitude], coordinate[City, State], $J64))^2)</f>
        <v>420.46012347038493</v>
      </c>
      <c r="BF64" s="1">
        <f>SQRT((SUMIFS(coordinate[longitude], coordinate[City, State], BF$15) - SUMIFS(coordinate[longitude], coordinate[City, State], $J64))^2 + (SUMIFS(coordinate[latitude], coordinate[City, State], BF$15) - SUMIFS(coordinate[latitude], coordinate[City, State], $J64))^2)</f>
        <v>987.15030560679008</v>
      </c>
      <c r="BG64" s="1">
        <f>SQRT((SUMIFS(coordinate[longitude], coordinate[City, State], BG$15) - SUMIFS(coordinate[longitude], coordinate[City, State], $J64))^2 + (SUMIFS(coordinate[latitude], coordinate[City, State], BG$15) - SUMIFS(coordinate[latitude], coordinate[City, State], $J64))^2)</f>
        <v>0</v>
      </c>
      <c r="BH64" s="1">
        <f>SQRT((SUMIFS(coordinate[longitude], coordinate[City, State], BH$15) - SUMIFS(coordinate[longitude], coordinate[City, State], $J64))^2 + (SUMIFS(coordinate[latitude], coordinate[City, State], BH$15) - SUMIFS(coordinate[latitude], coordinate[City, State], $J64))^2)</f>
        <v>1448.741996181566</v>
      </c>
    </row>
    <row r="65" spans="1:60" x14ac:dyDescent="0.25">
      <c r="A65" t="s">
        <v>59</v>
      </c>
      <c r="B65">
        <v>-5165.3250847079498</v>
      </c>
      <c r="C65">
        <v>2779.1479508736202</v>
      </c>
      <c r="D65" t="str">
        <f t="shared" si="1"/>
        <v>[-5165.33, 2779.15]</v>
      </c>
      <c r="G65" t="str" cm="1">
        <f t="array" ref="G65">"[" &amp; _xlfn.TEXTJOIN(", ", TRUE, ROUND(K65:BH65, 0)) &amp; "]"</f>
        <v>[181, 148, 802, 446, 1731, 1318, 1894, 2876, 293, 3110, 492, 2077, 611, 570, 303, 2089, 1307, 91, 712, 146, 179, 2613, 5887, 788, 1199, 1210, 4308, 698, 1515, 1272, 1030, 964, 318, 877, 1608, 3359, 2621, 1791, 256, 408, 263, 3230, 1309, 3351, 2566, 2179, 1030, 942, 1449, 0]</v>
      </c>
      <c r="J65" t="s">
        <v>59</v>
      </c>
      <c r="K65" s="1">
        <f>SQRT((SUMIFS(coordinate[longitude], coordinate[City, State], K$15) - SUMIFS(coordinate[longitude], coordinate[City, State], $J65))^2 + (SUMIFS(coordinate[latitude], coordinate[City, State], K$15) - SUMIFS(coordinate[latitude], coordinate[City, State], $J65))^2)</f>
        <v>181.42719462072253</v>
      </c>
      <c r="L65" s="1">
        <f>SQRT((SUMIFS(coordinate[longitude], coordinate[City, State], L$15) - SUMIFS(coordinate[longitude], coordinate[City, State], $J65))^2 + (SUMIFS(coordinate[latitude], coordinate[City, State], L$15) - SUMIFS(coordinate[latitude], coordinate[City, State], $J65))^2)</f>
        <v>148.26749288258455</v>
      </c>
      <c r="M65" s="1">
        <f>SQRT((SUMIFS(coordinate[longitude], coordinate[City, State], M$15) - SUMIFS(coordinate[longitude], coordinate[City, State], $J65))^2 + (SUMIFS(coordinate[latitude], coordinate[City, State], M$15) - SUMIFS(coordinate[latitude], coordinate[City, State], $J65))^2)</f>
        <v>801.52578054583319</v>
      </c>
      <c r="N65" s="1">
        <f>SQRT((SUMIFS(coordinate[longitude], coordinate[City, State], N$15) - SUMIFS(coordinate[longitude], coordinate[City, State], $J65))^2 + (SUMIFS(coordinate[latitude], coordinate[City, State], N$15) - SUMIFS(coordinate[latitude], coordinate[City, State], $J65))^2)</f>
        <v>446.36851798950494</v>
      </c>
      <c r="O65" s="1">
        <f>SQRT((SUMIFS(coordinate[longitude], coordinate[City, State], O$15) - SUMIFS(coordinate[longitude], coordinate[City, State], $J65))^2 + (SUMIFS(coordinate[latitude], coordinate[City, State], O$15) - SUMIFS(coordinate[latitude], coordinate[City, State], $J65))^2)</f>
        <v>1731.2858782530325</v>
      </c>
      <c r="P65" s="1">
        <f>SQRT((SUMIFS(coordinate[longitude], coordinate[City, State], P$15) - SUMIFS(coordinate[longitude], coordinate[City, State], $J65))^2 + (SUMIFS(coordinate[latitude], coordinate[City, State], P$15) - SUMIFS(coordinate[latitude], coordinate[City, State], $J65))^2)</f>
        <v>1317.8398678985893</v>
      </c>
      <c r="Q65" s="1">
        <f>SQRT((SUMIFS(coordinate[longitude], coordinate[City, State], Q$15) - SUMIFS(coordinate[longitude], coordinate[City, State], $J65))^2 + (SUMIFS(coordinate[latitude], coordinate[City, State], Q$15) - SUMIFS(coordinate[latitude], coordinate[City, State], $J65))^2)</f>
        <v>1893.5303416914273</v>
      </c>
      <c r="R65" s="1">
        <f>SQRT((SUMIFS(coordinate[longitude], coordinate[City, State], R$15) - SUMIFS(coordinate[longitude], coordinate[City, State], $J65))^2 + (SUMIFS(coordinate[latitude], coordinate[City, State], R$15) - SUMIFS(coordinate[latitude], coordinate[City, State], $J65))^2)</f>
        <v>2875.7592385107682</v>
      </c>
      <c r="S65" s="1">
        <f>SQRT((SUMIFS(coordinate[longitude], coordinate[City, State], S$15) - SUMIFS(coordinate[longitude], coordinate[City, State], $J65))^2 + (SUMIFS(coordinate[latitude], coordinate[City, State], S$15) - SUMIFS(coordinate[latitude], coordinate[City, State], $J65))^2)</f>
        <v>292.79575306078391</v>
      </c>
      <c r="T65" s="1">
        <f>SQRT((SUMIFS(coordinate[longitude], coordinate[City, State], T$15) - SUMIFS(coordinate[longitude], coordinate[City, State], $J65))^2 + (SUMIFS(coordinate[latitude], coordinate[City, State], T$15) - SUMIFS(coordinate[latitude], coordinate[City, State], $J65))^2)</f>
        <v>3110.0125437243296</v>
      </c>
      <c r="U65" s="1">
        <f>SQRT((SUMIFS(coordinate[longitude], coordinate[City, State], U$15) - SUMIFS(coordinate[longitude], coordinate[City, State], $J65))^2 + (SUMIFS(coordinate[latitude], coordinate[City, State], U$15) - SUMIFS(coordinate[latitude], coordinate[City, State], $J65))^2)</f>
        <v>492.47603841655018</v>
      </c>
      <c r="V65" s="1">
        <f>SQRT((SUMIFS(coordinate[longitude], coordinate[City, State], V$15) - SUMIFS(coordinate[longitude], coordinate[City, State], $J65))^2 + (SUMIFS(coordinate[latitude], coordinate[City, State], V$15) - SUMIFS(coordinate[latitude], coordinate[City, State], $J65))^2)</f>
        <v>2077.0227838204378</v>
      </c>
      <c r="W65" s="1">
        <f>SQRT((SUMIFS(coordinate[longitude], coordinate[City, State], W$15) - SUMIFS(coordinate[longitude], coordinate[City, State], $J65))^2 + (SUMIFS(coordinate[latitude], coordinate[City, State], W$15) - SUMIFS(coordinate[latitude], coordinate[City, State], $J65))^2)</f>
        <v>610.76100549868761</v>
      </c>
      <c r="X65" s="1">
        <f>SQRT((SUMIFS(coordinate[longitude], coordinate[City, State], X$15) - SUMIFS(coordinate[longitude], coordinate[City, State], $J65))^2 + (SUMIFS(coordinate[latitude], coordinate[City, State], X$15) - SUMIFS(coordinate[latitude], coordinate[City, State], $J65))^2)</f>
        <v>569.94193817956318</v>
      </c>
      <c r="Y65" s="1">
        <f>SQRT((SUMIFS(coordinate[longitude], coordinate[City, State], Y$15) - SUMIFS(coordinate[longitude], coordinate[City, State], $J65))^2 + (SUMIFS(coordinate[latitude], coordinate[City, State], Y$15) - SUMIFS(coordinate[latitude], coordinate[City, State], $J65))^2)</f>
        <v>303.35306117999346</v>
      </c>
      <c r="Z65" s="1">
        <f>SQRT((SUMIFS(coordinate[longitude], coordinate[City, State], Z$15) - SUMIFS(coordinate[longitude], coordinate[City, State], $J65))^2 + (SUMIFS(coordinate[latitude], coordinate[City, State], Z$15) - SUMIFS(coordinate[latitude], coordinate[City, State], $J65))^2)</f>
        <v>2088.8919131137445</v>
      </c>
      <c r="AA65" s="1">
        <f>SQRT((SUMIFS(coordinate[longitude], coordinate[City, State], AA$15) - SUMIFS(coordinate[longitude], coordinate[City, State], $J65))^2 + (SUMIFS(coordinate[latitude], coordinate[City, State], AA$15) - SUMIFS(coordinate[latitude], coordinate[City, State], $J65))^2)</f>
        <v>1306.8996498829811</v>
      </c>
      <c r="AB65" s="1">
        <f>SQRT((SUMIFS(coordinate[longitude], coordinate[City, State], AB$15) - SUMIFS(coordinate[longitude], coordinate[City, State], $J65))^2 + (SUMIFS(coordinate[latitude], coordinate[City, State], AB$15) - SUMIFS(coordinate[latitude], coordinate[City, State], $J65))^2)</f>
        <v>90.540872502381305</v>
      </c>
      <c r="AC65" s="1">
        <f>SQRT((SUMIFS(coordinate[longitude], coordinate[City, State], AC$15) - SUMIFS(coordinate[longitude], coordinate[City, State], $J65))^2 + (SUMIFS(coordinate[latitude], coordinate[City, State], AC$15) - SUMIFS(coordinate[latitude], coordinate[City, State], $J65))^2)</f>
        <v>712.21963521889552</v>
      </c>
      <c r="AD65" s="1">
        <f>SQRT((SUMIFS(coordinate[longitude], coordinate[City, State], AD$15) - SUMIFS(coordinate[longitude], coordinate[City, State], $J65))^2 + (SUMIFS(coordinate[latitude], coordinate[City, State], AD$15) - SUMIFS(coordinate[latitude], coordinate[City, State], $J65))^2)</f>
        <v>146.48416099055666</v>
      </c>
      <c r="AE65" s="1">
        <f>SQRT((SUMIFS(coordinate[longitude], coordinate[City, State], AE$15) - SUMIFS(coordinate[longitude], coordinate[City, State], $J65))^2 + (SUMIFS(coordinate[latitude], coordinate[City, State], AE$15) - SUMIFS(coordinate[latitude], coordinate[City, State], $J65))^2)</f>
        <v>178.99165327925917</v>
      </c>
      <c r="AF65" s="1">
        <f>SQRT((SUMIFS(coordinate[longitude], coordinate[City, State], AF$15) - SUMIFS(coordinate[longitude], coordinate[City, State], $J65))^2 + (SUMIFS(coordinate[latitude], coordinate[City, State], AF$15) - SUMIFS(coordinate[latitude], coordinate[City, State], $J65))^2)</f>
        <v>2612.6460361798099</v>
      </c>
      <c r="AG65" s="1">
        <f>SQRT((SUMIFS(coordinate[longitude], coordinate[City, State], AG$15) - SUMIFS(coordinate[longitude], coordinate[City, State], $J65))^2 + (SUMIFS(coordinate[latitude], coordinate[City, State], AG$15) - SUMIFS(coordinate[latitude], coordinate[City, State], $J65))^2)</f>
        <v>5886.6610981516578</v>
      </c>
      <c r="AH65" s="1">
        <f>SQRT((SUMIFS(coordinate[longitude], coordinate[City, State], AH$15) - SUMIFS(coordinate[longitude], coordinate[City, State], $J65))^2 + (SUMIFS(coordinate[latitude], coordinate[City, State], AH$15) - SUMIFS(coordinate[latitude], coordinate[City, State], $J65))^2)</f>
        <v>787.6691600683954</v>
      </c>
      <c r="AI65" s="1">
        <f>SQRT((SUMIFS(coordinate[longitude], coordinate[City, State], AI$15) - SUMIFS(coordinate[longitude], coordinate[City, State], $J65))^2 + (SUMIFS(coordinate[latitude], coordinate[City, State], AI$15) - SUMIFS(coordinate[latitude], coordinate[City, State], $J65))^2)</f>
        <v>1199.0967877978985</v>
      </c>
      <c r="AJ65" s="1">
        <f>SQRT((SUMIFS(coordinate[longitude], coordinate[City, State], AJ$15) - SUMIFS(coordinate[longitude], coordinate[City, State], $J65))^2 + (SUMIFS(coordinate[latitude], coordinate[City, State], AJ$15) - SUMIFS(coordinate[latitude], coordinate[City, State], $J65))^2)</f>
        <v>1209.9300943244034</v>
      </c>
      <c r="AK65" s="1">
        <f>SQRT((SUMIFS(coordinate[longitude], coordinate[City, State], AK$15) - SUMIFS(coordinate[longitude], coordinate[City, State], $J65))^2 + (SUMIFS(coordinate[latitude], coordinate[City, State], AK$15) - SUMIFS(coordinate[latitude], coordinate[City, State], $J65))^2)</f>
        <v>4307.6250553780783</v>
      </c>
      <c r="AL65" s="1">
        <f>SQRT((SUMIFS(coordinate[longitude], coordinate[City, State], AL$15) - SUMIFS(coordinate[longitude], coordinate[City, State], $J65))^2 + (SUMIFS(coordinate[latitude], coordinate[City, State], AL$15) - SUMIFS(coordinate[latitude], coordinate[City, State], $J65))^2)</f>
        <v>698.39291738364989</v>
      </c>
      <c r="AM65" s="1">
        <f>SQRT((SUMIFS(coordinate[longitude], coordinate[City, State], AM$15) - SUMIFS(coordinate[longitude], coordinate[City, State], $J65))^2 + (SUMIFS(coordinate[latitude], coordinate[City, State], AM$15) - SUMIFS(coordinate[latitude], coordinate[City, State], $J65))^2)</f>
        <v>1515.0672686176902</v>
      </c>
      <c r="AN65" s="1">
        <f>SQRT((SUMIFS(coordinate[longitude], coordinate[City, State], AN$15) - SUMIFS(coordinate[longitude], coordinate[City, State], $J65))^2 + (SUMIFS(coordinate[latitude], coordinate[City, State], AN$15) - SUMIFS(coordinate[latitude], coordinate[City, State], $J65))^2)</f>
        <v>1272.1360494610165</v>
      </c>
      <c r="AO65" s="1">
        <f>SQRT((SUMIFS(coordinate[longitude], coordinate[City, State], AO$15) - SUMIFS(coordinate[longitude], coordinate[City, State], $J65))^2 + (SUMIFS(coordinate[latitude], coordinate[City, State], AO$15) - SUMIFS(coordinate[latitude], coordinate[City, State], $J65))^2)</f>
        <v>1029.7962799453978</v>
      </c>
      <c r="AP65" s="1">
        <f>SQRT((SUMIFS(coordinate[longitude], coordinate[City, State], AP$15) - SUMIFS(coordinate[longitude], coordinate[City, State], $J65))^2 + (SUMIFS(coordinate[latitude], coordinate[City, State], AP$15) - SUMIFS(coordinate[latitude], coordinate[City, State], $J65))^2)</f>
        <v>963.78387596834227</v>
      </c>
      <c r="AQ65" s="1">
        <f>SQRT((SUMIFS(coordinate[longitude], coordinate[City, State], AQ$15) - SUMIFS(coordinate[longitude], coordinate[City, State], $J65))^2 + (SUMIFS(coordinate[latitude], coordinate[City, State], AQ$15) - SUMIFS(coordinate[latitude], coordinate[City, State], $J65))^2)</f>
        <v>317.61396496379575</v>
      </c>
      <c r="AR65" s="1">
        <f>SQRT((SUMIFS(coordinate[longitude], coordinate[City, State], AR$15) - SUMIFS(coordinate[longitude], coordinate[City, State], $J65))^2 + (SUMIFS(coordinate[latitude], coordinate[City, State], AR$15) - SUMIFS(coordinate[latitude], coordinate[City, State], $J65))^2)</f>
        <v>877.07037060554001</v>
      </c>
      <c r="AS65" s="1">
        <f>SQRT((SUMIFS(coordinate[longitude], coordinate[City, State], AS$15) - SUMIFS(coordinate[longitude], coordinate[City, State], $J65))^2 + (SUMIFS(coordinate[latitude], coordinate[City, State], AS$15) - SUMIFS(coordinate[latitude], coordinate[City, State], $J65))^2)</f>
        <v>1607.626877868465</v>
      </c>
      <c r="AT65" s="1">
        <f>SQRT((SUMIFS(coordinate[longitude], coordinate[City, State], AT$15) - SUMIFS(coordinate[longitude], coordinate[City, State], $J65))^2 + (SUMIFS(coordinate[latitude], coordinate[City, State], AT$15) - SUMIFS(coordinate[latitude], coordinate[City, State], $J65))^2)</f>
        <v>3359.2764288438289</v>
      </c>
      <c r="AU65" s="1">
        <f>SQRT((SUMIFS(coordinate[longitude], coordinate[City, State], AU$15) - SUMIFS(coordinate[longitude], coordinate[City, State], $J65))^2 + (SUMIFS(coordinate[latitude], coordinate[City, State], AU$15) - SUMIFS(coordinate[latitude], coordinate[City, State], $J65))^2)</f>
        <v>2620.6197407227414</v>
      </c>
      <c r="AV65" s="1">
        <f>SQRT((SUMIFS(coordinate[longitude], coordinate[City, State], AV$15) - SUMIFS(coordinate[longitude], coordinate[City, State], $J65))^2 + (SUMIFS(coordinate[latitude], coordinate[City, State], AV$15) - SUMIFS(coordinate[latitude], coordinate[City, State], $J65))^2)</f>
        <v>1790.5510201717721</v>
      </c>
      <c r="AW65" s="1">
        <f>SQRT((SUMIFS(coordinate[longitude], coordinate[City, State], AW$15) - SUMIFS(coordinate[longitude], coordinate[City, State], $J65))^2 + (SUMIFS(coordinate[latitude], coordinate[City, State], AW$15) - SUMIFS(coordinate[latitude], coordinate[City, State], $J65))^2)</f>
        <v>255.5735370168762</v>
      </c>
      <c r="AX65" s="1">
        <f>SQRT((SUMIFS(coordinate[longitude], coordinate[City, State], AX$15) - SUMIFS(coordinate[longitude], coordinate[City, State], $J65))^2 + (SUMIFS(coordinate[latitude], coordinate[City, State], AX$15) - SUMIFS(coordinate[latitude], coordinate[City, State], $J65))^2)</f>
        <v>408.06210498495085</v>
      </c>
      <c r="AY65" s="1">
        <f>SQRT((SUMIFS(coordinate[longitude], coordinate[City, State], AY$15) - SUMIFS(coordinate[longitude], coordinate[City, State], $J65))^2 + (SUMIFS(coordinate[latitude], coordinate[City, State], AY$15) - SUMIFS(coordinate[latitude], coordinate[City, State], $J65))^2)</f>
        <v>263.132083328992</v>
      </c>
      <c r="AZ65" s="1">
        <f>SQRT((SUMIFS(coordinate[longitude], coordinate[City, State], AZ$15) - SUMIFS(coordinate[longitude], coordinate[City, State], $J65))^2 + (SUMIFS(coordinate[latitude], coordinate[City, State], AZ$15) - SUMIFS(coordinate[latitude], coordinate[City, State], $J65))^2)</f>
        <v>3229.7035889831532</v>
      </c>
      <c r="BA65" s="1">
        <f>SQRT((SUMIFS(coordinate[longitude], coordinate[City, State], BA$15) - SUMIFS(coordinate[longitude], coordinate[City, State], $J65))^2 + (SUMIFS(coordinate[latitude], coordinate[City, State], BA$15) - SUMIFS(coordinate[latitude], coordinate[City, State], $J65))^2)</f>
        <v>1308.5077520125751</v>
      </c>
      <c r="BB65" s="1">
        <f>SQRT((SUMIFS(coordinate[longitude], coordinate[City, State], BB$15) - SUMIFS(coordinate[longitude], coordinate[City, State], $J65))^2 + (SUMIFS(coordinate[latitude], coordinate[City, State], BB$15) - SUMIFS(coordinate[latitude], coordinate[City, State], $J65))^2)</f>
        <v>3351.2912742277726</v>
      </c>
      <c r="BC65" s="1">
        <f>SQRT((SUMIFS(coordinate[longitude], coordinate[City, State], BC$15) - SUMIFS(coordinate[longitude], coordinate[City, State], $J65))^2 + (SUMIFS(coordinate[latitude], coordinate[City, State], BC$15) - SUMIFS(coordinate[latitude], coordinate[City, State], $J65))^2)</f>
        <v>2566.2342979807809</v>
      </c>
      <c r="BD65" s="1">
        <f>SQRT((SUMIFS(coordinate[longitude], coordinate[City, State], BD$15) - SUMIFS(coordinate[longitude], coordinate[City, State], $J65))^2 + (SUMIFS(coordinate[latitude], coordinate[City, State], BD$15) - SUMIFS(coordinate[latitude], coordinate[City, State], $J65))^2)</f>
        <v>2179.2099165943164</v>
      </c>
      <c r="BE65" s="1">
        <f>SQRT((SUMIFS(coordinate[longitude], coordinate[City, State], BE$15) - SUMIFS(coordinate[longitude], coordinate[City, State], $J65))^2 + (SUMIFS(coordinate[latitude], coordinate[City, State], BE$15) - SUMIFS(coordinate[latitude], coordinate[City, State], $J65))^2)</f>
        <v>1029.5729675561299</v>
      </c>
      <c r="BF65" s="1">
        <f>SQRT((SUMIFS(coordinate[longitude], coordinate[City, State], BF$15) - SUMIFS(coordinate[longitude], coordinate[City, State], $J65))^2 + (SUMIFS(coordinate[latitude], coordinate[City, State], BF$15) - SUMIFS(coordinate[latitude], coordinate[City, State], $J65))^2)</f>
        <v>942.38491322662912</v>
      </c>
      <c r="BG65" s="1">
        <f>SQRT((SUMIFS(coordinate[longitude], coordinate[City, State], BG$15) - SUMIFS(coordinate[longitude], coordinate[City, State], $J65))^2 + (SUMIFS(coordinate[latitude], coordinate[City, State], BG$15) - SUMIFS(coordinate[latitude], coordinate[City, State], $J65))^2)</f>
        <v>1448.741996181566</v>
      </c>
      <c r="BH65" s="1">
        <f>SQRT((SUMIFS(coordinate[longitude], coordinate[City, State], BH$15) - SUMIFS(coordinate[longitude], coordinate[City, State], $J65))^2 + (SUMIFS(coordinate[latitude], coordinate[City, State], BH$15) - SUMIFS(coordinate[latitude], coordinate[City, State], $J65))^2)</f>
        <v>0</v>
      </c>
    </row>
  </sheetData>
  <sortState xmlns:xlrd2="http://schemas.microsoft.com/office/spreadsheetml/2017/richdata2" ref="J16:J65">
    <sortCondition ref="J16:J65"/>
  </sortSt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C42F2-CC6E-4024-8B1A-C72CE8091523}">
  <sheetPr>
    <tabColor theme="4" tint="0.59999389629810485"/>
  </sheetPr>
  <dimension ref="A2:AO46"/>
  <sheetViews>
    <sheetView zoomScale="70" zoomScaleNormal="70" workbookViewId="0">
      <selection activeCell="D17" sqref="D17"/>
    </sheetView>
  </sheetViews>
  <sheetFormatPr defaultRowHeight="15" x14ac:dyDescent="0.25"/>
  <cols>
    <col min="1" max="1" width="12.5703125" style="23" bestFit="1" customWidth="1"/>
    <col min="2" max="2" width="13.42578125" bestFit="1" customWidth="1"/>
    <col min="3" max="3" width="14.28515625" bestFit="1" customWidth="1"/>
    <col min="7" max="7" width="28.5703125" bestFit="1" customWidth="1"/>
    <col min="8" max="8" width="12.42578125" customWidth="1"/>
    <col min="9" max="9" width="16.7109375" customWidth="1"/>
    <col min="10" max="10" width="14.7109375" customWidth="1"/>
    <col min="11" max="41" width="12.7109375" customWidth="1"/>
  </cols>
  <sheetData>
    <row r="2" spans="1:41" x14ac:dyDescent="0.25">
      <c r="I2" s="3" t="s">
        <v>9</v>
      </c>
      <c r="J2" s="15"/>
    </row>
    <row r="3" spans="1:41" x14ac:dyDescent="0.25">
      <c r="I3" s="3" t="s">
        <v>10</v>
      </c>
      <c r="J3" s="15" t="s">
        <v>8</v>
      </c>
    </row>
    <row r="5" spans="1:41" x14ac:dyDescent="0.25">
      <c r="I5" s="10" t="e">
        <f>"COMB_" &amp; J5 &amp; " = " &amp; K5</f>
        <v>#REF!</v>
      </c>
      <c r="J5" t="s">
        <v>5</v>
      </c>
      <c r="K5" t="e" cm="1">
        <f t="array" ref="K5">"['" &amp; _xlfn.TEXTJOIN("', '", TRUE, J2  &amp; " " &amp; J16:J29) &amp; "']"</f>
        <v>#REF!</v>
      </c>
    </row>
    <row r="6" spans="1:41" x14ac:dyDescent="0.25">
      <c r="I6" s="10" t="e">
        <f t="shared" ref="I6:I7" si="0">"COMB_" &amp; J6 &amp; " = " &amp; K6</f>
        <v>#REF!</v>
      </c>
      <c r="J6" t="s">
        <v>3</v>
      </c>
      <c r="K6" t="e">
        <f>"[" &amp; _xlfn.TEXTJOIN(", " &amp; CHAR(10), TRUE, D16:D46) &amp; "]"</f>
        <v>#REF!</v>
      </c>
    </row>
    <row r="7" spans="1:41" x14ac:dyDescent="0.25">
      <c r="I7" s="10" t="e">
        <f t="shared" si="0"/>
        <v>#REF!</v>
      </c>
      <c r="J7" t="s">
        <v>4</v>
      </c>
      <c r="K7" t="e">
        <f>"[" &amp; _xlfn.TEXTJOIN(", " &amp; CHAR(10), TRUE, G16:G46) &amp; "]"</f>
        <v>#REF!</v>
      </c>
    </row>
    <row r="8" spans="1:41" x14ac:dyDescent="0.25">
      <c r="I8" s="10" t="e">
        <f>'Comb USD'!I7</f>
        <v>#REF!</v>
      </c>
      <c r="J8" t="str">
        <f>'Comb USD'!J7</f>
        <v>COST</v>
      </c>
    </row>
    <row r="9" spans="1:41" s="2" customFormat="1" x14ac:dyDescent="0.25">
      <c r="A9" s="24"/>
      <c r="N9"/>
      <c r="O9"/>
    </row>
    <row r="11" spans="1:41" x14ac:dyDescent="0.25">
      <c r="K11" s="36" t="s">
        <v>26</v>
      </c>
      <c r="L11" s="36"/>
      <c r="M11" s="36"/>
      <c r="N11" s="36"/>
      <c r="O11" s="36"/>
      <c r="P11" s="36"/>
      <c r="Q11" s="36"/>
      <c r="R11" s="36"/>
      <c r="S11" s="36"/>
      <c r="T11" s="36"/>
      <c r="U11" s="36"/>
    </row>
    <row r="13" spans="1:41" x14ac:dyDescent="0.25">
      <c r="K13" s="14" t="str">
        <f>"Travel Time - " &amp; J2 &amp; " (" &amp; J3 &amp; ")"</f>
        <v>Travel Time -  (Hours)</v>
      </c>
    </row>
    <row r="14" spans="1:41" x14ac:dyDescent="0.25">
      <c r="K14" s="33" t="s">
        <v>0</v>
      </c>
      <c r="L14" s="7"/>
      <c r="M14" s="7"/>
      <c r="N14" s="7"/>
      <c r="O14" s="7"/>
      <c r="P14" s="7"/>
      <c r="Q14" s="7"/>
      <c r="R14" s="7"/>
      <c r="S14" s="7"/>
      <c r="T14" s="7"/>
      <c r="U14" s="7"/>
      <c r="V14" s="7"/>
      <c r="W14" s="7"/>
      <c r="X14" s="8"/>
    </row>
    <row r="15" spans="1:41" x14ac:dyDescent="0.25">
      <c r="A15" s="25"/>
      <c r="B15" s="4" t="s">
        <v>6</v>
      </c>
      <c r="C15" s="4" t="s">
        <v>7</v>
      </c>
      <c r="D15" s="11" t="e">
        <f>"[" &amp; _xlfn.TEXTJOIN(", ", TRUE, D16:D46) &amp; "]"</f>
        <v>#REF!</v>
      </c>
      <c r="G15" t="s">
        <v>2</v>
      </c>
      <c r="K15" s="28" t="str">
        <f t="array" ref="K15:Q15">TRANSPOSE(J16:J22)</f>
        <v>Albany, New York</v>
      </c>
      <c r="L15" s="28" t="str">
        <v>Annapolis, Maryland</v>
      </c>
      <c r="M15" s="28" t="str">
        <v>Atlanta, Georgia</v>
      </c>
      <c r="N15" s="28" t="str">
        <v>Augusta, Maine</v>
      </c>
      <c r="O15" s="28" t="str">
        <v>Austin, Texas</v>
      </c>
      <c r="P15" s="28" t="str">
        <v>Baton Rouge, Louisiana</v>
      </c>
      <c r="Q15" s="28" t="str">
        <v>Bismarck, North Dakota</v>
      </c>
      <c r="R15" s="29" t="e">
        <f t="array" ref="R15:X15">TRANSPOSE(J23:J29)</f>
        <v>#REF!</v>
      </c>
      <c r="S15" s="29" t="e">
        <v>#REF!</v>
      </c>
      <c r="T15" s="29" t="e">
        <v>#REF!</v>
      </c>
      <c r="U15" s="29" t="e">
        <v>#REF!</v>
      </c>
      <c r="V15" s="29" t="e">
        <v>#REF!</v>
      </c>
      <c r="W15" s="29" t="e">
        <v>#REF!</v>
      </c>
      <c r="X15" s="29" t="e">
        <v>#REF!</v>
      </c>
    </row>
    <row r="16" spans="1:41" x14ac:dyDescent="0.25">
      <c r="A16" s="23" t="str">
        <f>J16</f>
        <v>Albany, New York</v>
      </c>
      <c r="B16" s="32" t="str">
        <f t="shared" ref="B16:C29" si="1">$A16</f>
        <v>Albany, New York</v>
      </c>
      <c r="C16" s="32" t="str">
        <f t="shared" si="1"/>
        <v>Albany, New York</v>
      </c>
      <c r="D16" t="str">
        <f>"['" &amp; B16 &amp; "', '" &amp; C16 &amp; "']"</f>
        <v>['Albany, New York', 'Albany, New York']</v>
      </c>
      <c r="G16" t="str">
        <f>"[" &amp; _xlfn.TEXTJOIN(", ", TRUE, K16:X16) &amp; "]"</f>
        <v>[0, 316.56466573618, 956.795708027303, 300.361965434802, 1864.41458990172, 1466.08806243965, 1913.26339926498, 0, 316.56466573618, 956.795708027303, 300.361965434802, 1864.41458990172, 1466.08806243965, 1913.26339926498]</v>
      </c>
      <c r="H16" s="12">
        <v>0</v>
      </c>
      <c r="I16" s="9" t="s">
        <v>1</v>
      </c>
      <c r="J16" s="30" t="str">
        <f>Data!J16</f>
        <v>Albany, New York</v>
      </c>
      <c r="K16" s="18">
        <f>Data!K16</f>
        <v>0</v>
      </c>
      <c r="L16" s="18">
        <f>Data!L16</f>
        <v>316.56466573617973</v>
      </c>
      <c r="M16" s="18">
        <f>Data!M16</f>
        <v>956.79570802730302</v>
      </c>
      <c r="N16" s="18">
        <f>Data!N16</f>
        <v>300.36196543480185</v>
      </c>
      <c r="O16" s="18">
        <f>Data!O16</f>
        <v>1864.4145899017246</v>
      </c>
      <c r="P16" s="18">
        <f>Data!P16</f>
        <v>1466.088062439648</v>
      </c>
      <c r="Q16" s="18">
        <f>Data!Q16</f>
        <v>1913.2633992649758</v>
      </c>
      <c r="R16" s="34">
        <f t="shared" ref="R16:X22" si="2">K16</f>
        <v>0</v>
      </c>
      <c r="S16" s="34">
        <f t="shared" si="2"/>
        <v>316.56466573617973</v>
      </c>
      <c r="T16" s="34">
        <f t="shared" si="2"/>
        <v>956.79570802730302</v>
      </c>
      <c r="U16" s="34">
        <f t="shared" si="2"/>
        <v>300.36196543480185</v>
      </c>
      <c r="V16" s="34">
        <f t="shared" si="2"/>
        <v>1864.4145899017246</v>
      </c>
      <c r="W16" s="34">
        <f t="shared" si="2"/>
        <v>1466.088062439648</v>
      </c>
      <c r="X16" s="34">
        <f t="shared" si="2"/>
        <v>1913.2633992649758</v>
      </c>
      <c r="Y16" s="13"/>
      <c r="Z16" s="13"/>
      <c r="AA16" s="13"/>
      <c r="AB16" s="13"/>
      <c r="AC16" s="13"/>
      <c r="AD16" s="13"/>
      <c r="AE16" s="13"/>
      <c r="AF16" s="13"/>
      <c r="AG16" s="13"/>
      <c r="AH16" s="13"/>
      <c r="AI16" s="13"/>
      <c r="AJ16" s="13"/>
      <c r="AK16" s="13"/>
      <c r="AL16" s="13"/>
      <c r="AM16" s="13"/>
      <c r="AN16" s="13"/>
      <c r="AO16" s="13"/>
    </row>
    <row r="17" spans="1:41" x14ac:dyDescent="0.25">
      <c r="A17" s="23" t="str">
        <f t="shared" ref="A17:A23" si="3">J17</f>
        <v>Annapolis, Maryland</v>
      </c>
      <c r="B17" s="32" t="str">
        <f t="shared" si="1"/>
        <v>Annapolis, Maryland</v>
      </c>
      <c r="C17" s="32" t="str">
        <f t="shared" si="1"/>
        <v>Annapolis, Maryland</v>
      </c>
      <c r="D17" t="str">
        <f t="shared" ref="D17:D29" si="4">"['" &amp; B17 &amp; "', '" &amp; C17 &amp; "']"</f>
        <v>['Annapolis, Maryland', 'Annapolis, Maryland']</v>
      </c>
      <c r="G17" t="str">
        <f t="shared" ref="G17:G29" si="5">"[" &amp; _xlfn.TEXTJOIN(", ", TRUE, K17:X17) &amp; "]"</f>
        <v>[316.56466573618, 0, 653.341951617863, 594.387837716486, 1586.66367466155, 1170.15744841164, 1810.05229690018, 316.56466573618, 0, 653.341951617863, 594.387837716486, 1586.66367466155, 1170.15744841164, 1810.05229690018]</v>
      </c>
      <c r="H17" s="12">
        <v>0</v>
      </c>
      <c r="I17" s="5"/>
      <c r="J17" s="30" t="str">
        <f>Data!J17</f>
        <v>Annapolis, Maryland</v>
      </c>
      <c r="K17" s="18">
        <f>Data!K17</f>
        <v>316.56466573617973</v>
      </c>
      <c r="L17" s="18">
        <f>Data!L17</f>
        <v>0</v>
      </c>
      <c r="M17" s="18">
        <f>Data!M17</f>
        <v>653.34195161786261</v>
      </c>
      <c r="N17" s="18">
        <f>Data!N17</f>
        <v>594.38783771648605</v>
      </c>
      <c r="O17" s="18">
        <f>Data!O17</f>
        <v>1586.6636746615525</v>
      </c>
      <c r="P17" s="18">
        <f>Data!P17</f>
        <v>1170.15744841164</v>
      </c>
      <c r="Q17" s="18">
        <f>Data!Q17</f>
        <v>1810.0522969001795</v>
      </c>
      <c r="R17" s="34">
        <f t="shared" si="2"/>
        <v>316.56466573617973</v>
      </c>
      <c r="S17" s="34">
        <f t="shared" si="2"/>
        <v>0</v>
      </c>
      <c r="T17" s="34">
        <f t="shared" si="2"/>
        <v>653.34195161786261</v>
      </c>
      <c r="U17" s="34">
        <f t="shared" si="2"/>
        <v>594.38783771648605</v>
      </c>
      <c r="V17" s="34">
        <f t="shared" si="2"/>
        <v>1586.6636746615525</v>
      </c>
      <c r="W17" s="34">
        <f t="shared" si="2"/>
        <v>1170.15744841164</v>
      </c>
      <c r="X17" s="34">
        <f t="shared" si="2"/>
        <v>1810.0522969001795</v>
      </c>
      <c r="Y17" s="13"/>
      <c r="Z17" s="13"/>
      <c r="AA17" s="13"/>
      <c r="AB17" s="13"/>
      <c r="AC17" s="13"/>
      <c r="AD17" s="13"/>
      <c r="AE17" s="13"/>
      <c r="AF17" s="13"/>
      <c r="AG17" s="13"/>
      <c r="AH17" s="13"/>
      <c r="AI17" s="13"/>
      <c r="AJ17" s="13"/>
      <c r="AK17" s="13"/>
      <c r="AL17" s="13"/>
      <c r="AM17" s="13"/>
      <c r="AN17" s="13"/>
      <c r="AO17" s="13"/>
    </row>
    <row r="18" spans="1:41" x14ac:dyDescent="0.25">
      <c r="A18" s="23" t="str">
        <f t="shared" si="3"/>
        <v>Atlanta, Georgia</v>
      </c>
      <c r="B18" s="32" t="str">
        <f t="shared" si="1"/>
        <v>Atlanta, Georgia</v>
      </c>
      <c r="C18" s="32" t="str">
        <f t="shared" si="1"/>
        <v>Atlanta, Georgia</v>
      </c>
      <c r="D18" t="str">
        <f t="shared" si="4"/>
        <v>['Atlanta, Georgia', 'Atlanta, Georgia']</v>
      </c>
      <c r="G18" t="str">
        <f t="shared" si="5"/>
        <v>[956.795708027303, 653.341951617863, 0, 1246.54260509336, 954.153285383093, 519.22163346275, 1537.59605147411, 956.795708027303, 653.341951617863, 0, 1246.54260509336, 954.153285383093, 519.22163346275, 1537.59605147411]</v>
      </c>
      <c r="H18" s="12">
        <v>0</v>
      </c>
      <c r="I18" s="5"/>
      <c r="J18" s="30" t="str">
        <f>Data!J18</f>
        <v>Atlanta, Georgia</v>
      </c>
      <c r="K18" s="18">
        <f>Data!K18</f>
        <v>956.79570802730302</v>
      </c>
      <c r="L18" s="18">
        <f>Data!L18</f>
        <v>653.34195161786261</v>
      </c>
      <c r="M18" s="18">
        <f>Data!M18</f>
        <v>0</v>
      </c>
      <c r="N18" s="18">
        <f>Data!N18</f>
        <v>1246.5426050933604</v>
      </c>
      <c r="O18" s="18">
        <f>Data!O18</f>
        <v>954.15328538309336</v>
      </c>
      <c r="P18" s="18">
        <f>Data!P18</f>
        <v>519.22163346274976</v>
      </c>
      <c r="Q18" s="18">
        <f>Data!Q18</f>
        <v>1537.5960514741082</v>
      </c>
      <c r="R18" s="34">
        <f t="shared" si="2"/>
        <v>956.79570802730302</v>
      </c>
      <c r="S18" s="34">
        <f t="shared" si="2"/>
        <v>653.34195161786261</v>
      </c>
      <c r="T18" s="34">
        <f t="shared" si="2"/>
        <v>0</v>
      </c>
      <c r="U18" s="34">
        <f t="shared" si="2"/>
        <v>1246.5426050933604</v>
      </c>
      <c r="V18" s="34">
        <f t="shared" si="2"/>
        <v>954.15328538309336</v>
      </c>
      <c r="W18" s="34">
        <f t="shared" si="2"/>
        <v>519.22163346274976</v>
      </c>
      <c r="X18" s="34">
        <f t="shared" si="2"/>
        <v>1537.5960514741082</v>
      </c>
      <c r="Y18" s="13"/>
      <c r="Z18" s="13"/>
      <c r="AA18" s="13"/>
      <c r="AB18" s="13"/>
      <c r="AC18" s="13"/>
      <c r="AD18" s="13"/>
      <c r="AE18" s="13"/>
      <c r="AF18" s="13"/>
      <c r="AG18" s="13"/>
      <c r="AH18" s="13"/>
      <c r="AI18" s="13"/>
      <c r="AJ18" s="13"/>
      <c r="AK18" s="13"/>
      <c r="AL18" s="13"/>
      <c r="AM18" s="13"/>
      <c r="AN18" s="13"/>
      <c r="AO18" s="13"/>
    </row>
    <row r="19" spans="1:41" x14ac:dyDescent="0.25">
      <c r="A19" s="23" t="str">
        <f t="shared" si="3"/>
        <v>Augusta, Maine</v>
      </c>
      <c r="B19" s="32" t="str">
        <f t="shared" si="1"/>
        <v>Augusta, Maine</v>
      </c>
      <c r="C19" s="32" t="str">
        <f t="shared" si="1"/>
        <v>Augusta, Maine</v>
      </c>
      <c r="D19" t="str">
        <f t="shared" si="4"/>
        <v>['Augusta, Maine', 'Augusta, Maine']</v>
      </c>
      <c r="G19" t="str">
        <f t="shared" si="5"/>
        <v>[300.361965434802, 594.387837716486, 1246.54260509336, 0, 2163.85423802441, 1760.4347327623, 2165.25423658834, 300.361965434802, 594.387837716486, 1246.54260509336, 0, 2163.85423802441, 1760.4347327623, 2165.25423658834]</v>
      </c>
      <c r="H19" s="12">
        <v>0</v>
      </c>
      <c r="I19" s="5"/>
      <c r="J19" s="30" t="str">
        <f>Data!J19</f>
        <v>Augusta, Maine</v>
      </c>
      <c r="K19" s="18">
        <f>Data!K19</f>
        <v>300.36196543480185</v>
      </c>
      <c r="L19" s="18">
        <f>Data!L19</f>
        <v>594.38783771648605</v>
      </c>
      <c r="M19" s="18">
        <f>Data!M19</f>
        <v>1246.5426050933604</v>
      </c>
      <c r="N19" s="18">
        <f>Data!N19</f>
        <v>0</v>
      </c>
      <c r="O19" s="18">
        <f>Data!O19</f>
        <v>2163.8542380244085</v>
      </c>
      <c r="P19" s="18">
        <f>Data!P19</f>
        <v>1760.4347327622982</v>
      </c>
      <c r="Q19" s="18">
        <f>Data!Q19</f>
        <v>2165.2542365883428</v>
      </c>
      <c r="R19" s="34">
        <f t="shared" si="2"/>
        <v>300.36196543480185</v>
      </c>
      <c r="S19" s="34">
        <f t="shared" si="2"/>
        <v>594.38783771648605</v>
      </c>
      <c r="T19" s="34">
        <f t="shared" si="2"/>
        <v>1246.5426050933604</v>
      </c>
      <c r="U19" s="34">
        <f t="shared" si="2"/>
        <v>0</v>
      </c>
      <c r="V19" s="34">
        <f t="shared" si="2"/>
        <v>2163.8542380244085</v>
      </c>
      <c r="W19" s="34">
        <f t="shared" si="2"/>
        <v>1760.4347327622982</v>
      </c>
      <c r="X19" s="34">
        <f t="shared" si="2"/>
        <v>2165.2542365883428</v>
      </c>
      <c r="Y19" s="13"/>
      <c r="Z19" s="13"/>
      <c r="AA19" s="13"/>
      <c r="AB19" s="13"/>
      <c r="AC19" s="13"/>
      <c r="AD19" s="13"/>
      <c r="AE19" s="13"/>
      <c r="AF19" s="13"/>
      <c r="AG19" s="13"/>
      <c r="AH19" s="13"/>
      <c r="AI19" s="13"/>
      <c r="AJ19" s="13"/>
      <c r="AK19" s="13"/>
      <c r="AL19" s="13"/>
      <c r="AM19" s="13"/>
      <c r="AN19" s="13"/>
      <c r="AO19" s="13"/>
    </row>
    <row r="20" spans="1:41" x14ac:dyDescent="0.25">
      <c r="A20" s="23" t="str">
        <f t="shared" si="3"/>
        <v>Austin, Texas</v>
      </c>
      <c r="B20" s="32" t="str">
        <f t="shared" si="1"/>
        <v>Austin, Texas</v>
      </c>
      <c r="C20" s="32" t="str">
        <f t="shared" si="1"/>
        <v>Austin, Texas</v>
      </c>
      <c r="D20" t="str">
        <f t="shared" si="4"/>
        <v>['Austin, Texas', 'Austin, Texas']</v>
      </c>
      <c r="G20" t="str">
        <f t="shared" si="5"/>
        <v>[1864.41458990172, 1586.66367466155, 954.153285383093, 2163.85423802441, 0, 456.898007830492, 1298.47293449176, 1864.41458990172, 1586.66367466155, 954.153285383093, 2163.85423802441, 0, 456.898007830492, 1298.47293449176]</v>
      </c>
      <c r="H20" s="12">
        <v>0</v>
      </c>
      <c r="I20" s="5"/>
      <c r="J20" s="30" t="str">
        <f>Data!J20</f>
        <v>Austin, Texas</v>
      </c>
      <c r="K20" s="18">
        <f>Data!K20</f>
        <v>1864.4145899017246</v>
      </c>
      <c r="L20" s="18">
        <f>Data!L20</f>
        <v>1586.6636746615525</v>
      </c>
      <c r="M20" s="18">
        <f>Data!M20</f>
        <v>954.15328538309336</v>
      </c>
      <c r="N20" s="18">
        <f>Data!N20</f>
        <v>2163.8542380244085</v>
      </c>
      <c r="O20" s="18">
        <f>Data!O20</f>
        <v>0</v>
      </c>
      <c r="P20" s="18">
        <f>Data!P20</f>
        <v>456.89800783049242</v>
      </c>
      <c r="Q20" s="18">
        <f>Data!Q20</f>
        <v>1298.4729344917632</v>
      </c>
      <c r="R20" s="34">
        <f t="shared" si="2"/>
        <v>1864.4145899017246</v>
      </c>
      <c r="S20" s="34">
        <f t="shared" si="2"/>
        <v>1586.6636746615525</v>
      </c>
      <c r="T20" s="34">
        <f t="shared" si="2"/>
        <v>954.15328538309336</v>
      </c>
      <c r="U20" s="34">
        <f t="shared" si="2"/>
        <v>2163.8542380244085</v>
      </c>
      <c r="V20" s="34">
        <f t="shared" si="2"/>
        <v>0</v>
      </c>
      <c r="W20" s="34">
        <f t="shared" si="2"/>
        <v>456.89800783049242</v>
      </c>
      <c r="X20" s="34">
        <f t="shared" si="2"/>
        <v>1298.4729344917632</v>
      </c>
      <c r="Y20" s="13"/>
      <c r="Z20" s="13"/>
      <c r="AA20" s="13"/>
      <c r="AB20" s="13"/>
      <c r="AC20" s="13"/>
      <c r="AD20" s="13"/>
      <c r="AE20" s="13"/>
      <c r="AF20" s="13"/>
      <c r="AG20" s="13"/>
      <c r="AH20" s="13"/>
      <c r="AI20" s="13"/>
      <c r="AJ20" s="13"/>
      <c r="AK20" s="13"/>
      <c r="AL20" s="13"/>
      <c r="AM20" s="13"/>
      <c r="AN20" s="13"/>
      <c r="AO20" s="13"/>
    </row>
    <row r="21" spans="1:41" x14ac:dyDescent="0.25">
      <c r="A21" s="23" t="str">
        <f t="shared" si="3"/>
        <v>Baton Rouge, Louisiana</v>
      </c>
      <c r="B21" s="32" t="str">
        <f t="shared" si="1"/>
        <v>Baton Rouge, Louisiana</v>
      </c>
      <c r="C21" s="32" t="str">
        <f t="shared" si="1"/>
        <v>Baton Rouge, Louisiana</v>
      </c>
      <c r="D21" t="str">
        <f t="shared" si="4"/>
        <v>['Baton Rouge, Louisiana', 'Baton Rouge, Louisiana']</v>
      </c>
      <c r="G21" t="str">
        <f t="shared" si="5"/>
        <v>[1466.08806243965, 1170.15744841164, 519.22163346275, 1760.4347327623, 456.898007830492, 0, 1432.50045027319, 1466.08806243965, 1170.15744841164, 519.22163346275, 1760.4347327623, 456.898007830492, 0, 1432.50045027319]</v>
      </c>
      <c r="H21" s="12">
        <v>0</v>
      </c>
      <c r="I21" s="5"/>
      <c r="J21" s="30" t="str">
        <f>Data!J21</f>
        <v>Baton Rouge, Louisiana</v>
      </c>
      <c r="K21" s="18">
        <f>Data!K21</f>
        <v>1466.088062439648</v>
      </c>
      <c r="L21" s="18">
        <f>Data!L21</f>
        <v>1170.15744841164</v>
      </c>
      <c r="M21" s="18">
        <f>Data!M21</f>
        <v>519.22163346274976</v>
      </c>
      <c r="N21" s="18">
        <f>Data!N21</f>
        <v>1760.4347327622982</v>
      </c>
      <c r="O21" s="18">
        <f>Data!O21</f>
        <v>456.89800783049242</v>
      </c>
      <c r="P21" s="18">
        <f>Data!P21</f>
        <v>0</v>
      </c>
      <c r="Q21" s="18">
        <f>Data!Q21</f>
        <v>1432.5004502731913</v>
      </c>
      <c r="R21" s="34">
        <f t="shared" si="2"/>
        <v>1466.088062439648</v>
      </c>
      <c r="S21" s="34">
        <f t="shared" si="2"/>
        <v>1170.15744841164</v>
      </c>
      <c r="T21" s="34">
        <f t="shared" si="2"/>
        <v>519.22163346274976</v>
      </c>
      <c r="U21" s="34">
        <f t="shared" si="2"/>
        <v>1760.4347327622982</v>
      </c>
      <c r="V21" s="34">
        <f t="shared" si="2"/>
        <v>456.89800783049242</v>
      </c>
      <c r="W21" s="34">
        <f t="shared" si="2"/>
        <v>0</v>
      </c>
      <c r="X21" s="34">
        <f t="shared" si="2"/>
        <v>1432.5004502731913</v>
      </c>
      <c r="Y21" s="13"/>
      <c r="Z21" s="13"/>
      <c r="AA21" s="13"/>
      <c r="AB21" s="13"/>
      <c r="AC21" s="13"/>
      <c r="AD21" s="13"/>
      <c r="AE21" s="13"/>
      <c r="AF21" s="13"/>
      <c r="AG21" s="13"/>
      <c r="AH21" s="13"/>
      <c r="AI21" s="13"/>
      <c r="AJ21" s="13"/>
      <c r="AK21" s="13"/>
      <c r="AL21" s="13"/>
      <c r="AM21" s="13"/>
      <c r="AN21" s="13"/>
      <c r="AO21" s="13"/>
    </row>
    <row r="22" spans="1:41" x14ac:dyDescent="0.25">
      <c r="A22" s="23" t="str">
        <f t="shared" si="3"/>
        <v>Bismarck, North Dakota</v>
      </c>
      <c r="B22" s="32" t="str">
        <f t="shared" si="1"/>
        <v>Bismarck, North Dakota</v>
      </c>
      <c r="C22" s="32" t="str">
        <f t="shared" si="1"/>
        <v>Bismarck, North Dakota</v>
      </c>
      <c r="D22" t="str">
        <f t="shared" si="4"/>
        <v>['Bismarck, North Dakota', 'Bismarck, North Dakota']</v>
      </c>
      <c r="G22" t="str">
        <f t="shared" si="5"/>
        <v>[1913.26339926498, 1810.05229690018, 1537.59605147411, 2165.25423658834, 1298.47293449176, 1432.50045027319, 0, 1913.26339926498, 1810.05229690018, 1537.59605147411, 2165.25423658834, 1298.47293449176, 1432.50045027319, 0]</v>
      </c>
      <c r="H22" s="12">
        <v>0</v>
      </c>
      <c r="I22" s="5"/>
      <c r="J22" s="30" t="str">
        <f>Data!J22</f>
        <v>Bismarck, North Dakota</v>
      </c>
      <c r="K22" s="18">
        <f>Data!K22</f>
        <v>1913.2633992649758</v>
      </c>
      <c r="L22" s="18">
        <f>Data!L22</f>
        <v>1810.0522969001795</v>
      </c>
      <c r="M22" s="18">
        <f>Data!M22</f>
        <v>1537.5960514741082</v>
      </c>
      <c r="N22" s="18">
        <f>Data!N22</f>
        <v>2165.2542365883428</v>
      </c>
      <c r="O22" s="18">
        <f>Data!O22</f>
        <v>1298.4729344917632</v>
      </c>
      <c r="P22" s="18">
        <f>Data!P22</f>
        <v>1432.5004502731913</v>
      </c>
      <c r="Q22" s="18">
        <f>Data!Q22</f>
        <v>0</v>
      </c>
      <c r="R22" s="34">
        <f t="shared" si="2"/>
        <v>1913.2633992649758</v>
      </c>
      <c r="S22" s="34">
        <f t="shared" si="2"/>
        <v>1810.0522969001795</v>
      </c>
      <c r="T22" s="34">
        <f t="shared" si="2"/>
        <v>1537.5960514741082</v>
      </c>
      <c r="U22" s="34">
        <f t="shared" si="2"/>
        <v>2165.2542365883428</v>
      </c>
      <c r="V22" s="34">
        <f t="shared" si="2"/>
        <v>1298.4729344917632</v>
      </c>
      <c r="W22" s="34">
        <f t="shared" si="2"/>
        <v>1432.5004502731913</v>
      </c>
      <c r="X22" s="34">
        <f t="shared" si="2"/>
        <v>0</v>
      </c>
      <c r="Y22" s="13"/>
      <c r="Z22" s="13"/>
      <c r="AA22" s="13"/>
      <c r="AB22" s="13"/>
      <c r="AC22" s="13"/>
      <c r="AD22" s="13"/>
      <c r="AE22" s="13"/>
      <c r="AF22" s="13"/>
      <c r="AG22" s="13"/>
      <c r="AH22" s="13"/>
      <c r="AI22" s="13"/>
      <c r="AJ22" s="13"/>
      <c r="AK22" s="13"/>
      <c r="AL22" s="13"/>
      <c r="AM22" s="13"/>
      <c r="AN22" s="13"/>
      <c r="AO22" s="13"/>
    </row>
    <row r="23" spans="1:41" x14ac:dyDescent="0.25">
      <c r="A23" s="23" t="e">
        <f t="shared" si="3"/>
        <v>#REF!</v>
      </c>
      <c r="B23" s="32" t="e">
        <f t="shared" si="1"/>
        <v>#REF!</v>
      </c>
      <c r="C23" s="32" t="e">
        <f t="shared" si="1"/>
        <v>#REF!</v>
      </c>
      <c r="D23" t="e">
        <f t="shared" si="4"/>
        <v>#REF!</v>
      </c>
      <c r="G23" t="e">
        <f t="shared" si="5"/>
        <v>#REF!</v>
      </c>
      <c r="H23" s="12">
        <v>0</v>
      </c>
      <c r="I23" s="5"/>
      <c r="J23" s="31" t="e">
        <f>#REF!</f>
        <v>#REF!</v>
      </c>
      <c r="K23" s="34" t="e">
        <f t="shared" ref="K23:Q29" si="6">R23</f>
        <v>#REF!</v>
      </c>
      <c r="L23" s="34" t="e">
        <f t="shared" si="6"/>
        <v>#REF!</v>
      </c>
      <c r="M23" s="34" t="e">
        <f t="shared" si="6"/>
        <v>#REF!</v>
      </c>
      <c r="N23" s="34" t="e">
        <f t="shared" si="6"/>
        <v>#REF!</v>
      </c>
      <c r="O23" s="34" t="e">
        <f t="shared" si="6"/>
        <v>#REF!</v>
      </c>
      <c r="P23" s="34" t="e">
        <f t="shared" si="6"/>
        <v>#REF!</v>
      </c>
      <c r="Q23" s="34" t="e">
        <f t="shared" si="6"/>
        <v>#REF!</v>
      </c>
      <c r="R23" s="27" t="e">
        <f>#REF!</f>
        <v>#REF!</v>
      </c>
      <c r="S23" s="17" t="e">
        <f>#REF!</f>
        <v>#REF!</v>
      </c>
      <c r="T23" s="17" t="e">
        <f>#REF!</f>
        <v>#REF!</v>
      </c>
      <c r="U23" s="17" t="e">
        <f>#REF!</f>
        <v>#REF!</v>
      </c>
      <c r="V23" s="17" t="e">
        <f>#REF!</f>
        <v>#REF!</v>
      </c>
      <c r="W23" s="17" t="e">
        <f>#REF!</f>
        <v>#REF!</v>
      </c>
      <c r="X23" s="17" t="e">
        <f>#REF!</f>
        <v>#REF!</v>
      </c>
      <c r="Y23" s="13"/>
      <c r="Z23" s="13"/>
      <c r="AA23" s="13"/>
      <c r="AB23" s="13"/>
      <c r="AC23" s="13"/>
      <c r="AD23" s="13"/>
      <c r="AE23" s="13"/>
      <c r="AF23" s="13"/>
      <c r="AG23" s="13"/>
      <c r="AH23" s="13"/>
      <c r="AI23" s="13"/>
      <c r="AJ23" s="13"/>
      <c r="AK23" s="13"/>
      <c r="AL23" s="13"/>
      <c r="AM23" s="13"/>
      <c r="AN23" s="13"/>
      <c r="AO23" s="13"/>
    </row>
    <row r="24" spans="1:41" x14ac:dyDescent="0.25">
      <c r="A24" s="23" t="e">
        <f t="shared" ref="A24:A29" si="7">J24</f>
        <v>#REF!</v>
      </c>
      <c r="B24" s="32" t="e">
        <f t="shared" si="1"/>
        <v>#REF!</v>
      </c>
      <c r="C24" s="32" t="e">
        <f t="shared" si="1"/>
        <v>#REF!</v>
      </c>
      <c r="D24" t="e">
        <f t="shared" si="4"/>
        <v>#REF!</v>
      </c>
      <c r="G24" t="e">
        <f t="shared" si="5"/>
        <v>#REF!</v>
      </c>
      <c r="H24" s="12">
        <v>0</v>
      </c>
      <c r="I24" s="5"/>
      <c r="J24" s="31" t="e">
        <f>#REF!</f>
        <v>#REF!</v>
      </c>
      <c r="K24" s="34" t="e">
        <f t="shared" si="6"/>
        <v>#REF!</v>
      </c>
      <c r="L24" s="34" t="e">
        <f t="shared" si="6"/>
        <v>#REF!</v>
      </c>
      <c r="M24" s="34" t="e">
        <f t="shared" si="6"/>
        <v>#REF!</v>
      </c>
      <c r="N24" s="34" t="e">
        <f t="shared" si="6"/>
        <v>#REF!</v>
      </c>
      <c r="O24" s="34" t="e">
        <f t="shared" si="6"/>
        <v>#REF!</v>
      </c>
      <c r="P24" s="34" t="e">
        <f t="shared" si="6"/>
        <v>#REF!</v>
      </c>
      <c r="Q24" s="34" t="e">
        <f t="shared" si="6"/>
        <v>#REF!</v>
      </c>
      <c r="R24" s="17" t="e">
        <f>#REF!</f>
        <v>#REF!</v>
      </c>
      <c r="S24" s="27" t="e">
        <f>#REF!</f>
        <v>#REF!</v>
      </c>
      <c r="T24" s="17" t="e">
        <f>#REF!</f>
        <v>#REF!</v>
      </c>
      <c r="U24" s="17" t="e">
        <f>#REF!</f>
        <v>#REF!</v>
      </c>
      <c r="V24" s="17" t="e">
        <f>#REF!</f>
        <v>#REF!</v>
      </c>
      <c r="W24" s="17" t="e">
        <f>#REF!</f>
        <v>#REF!</v>
      </c>
      <c r="X24" s="17" t="e">
        <f>#REF!</f>
        <v>#REF!</v>
      </c>
      <c r="Y24" s="13"/>
      <c r="Z24" s="13"/>
      <c r="AA24" s="13"/>
      <c r="AB24" s="13"/>
      <c r="AC24" s="13"/>
      <c r="AD24" s="13"/>
      <c r="AE24" s="13"/>
      <c r="AF24" s="13"/>
      <c r="AG24" s="13"/>
      <c r="AH24" s="13"/>
      <c r="AI24" s="13"/>
      <c r="AJ24" s="13"/>
      <c r="AK24" s="13"/>
      <c r="AL24" s="13"/>
      <c r="AM24" s="13"/>
      <c r="AN24" s="13"/>
      <c r="AO24" s="13"/>
    </row>
    <row r="25" spans="1:41" x14ac:dyDescent="0.25">
      <c r="A25" s="23" t="e">
        <f t="shared" si="7"/>
        <v>#REF!</v>
      </c>
      <c r="B25" s="32" t="e">
        <f t="shared" si="1"/>
        <v>#REF!</v>
      </c>
      <c r="C25" s="32" t="e">
        <f t="shared" si="1"/>
        <v>#REF!</v>
      </c>
      <c r="D25" t="e">
        <f t="shared" si="4"/>
        <v>#REF!</v>
      </c>
      <c r="G25" t="e">
        <f t="shared" si="5"/>
        <v>#REF!</v>
      </c>
      <c r="H25" s="12">
        <v>0</v>
      </c>
      <c r="I25" s="5"/>
      <c r="J25" s="31" t="e">
        <f>#REF!</f>
        <v>#REF!</v>
      </c>
      <c r="K25" s="34" t="e">
        <f t="shared" si="6"/>
        <v>#REF!</v>
      </c>
      <c r="L25" s="34" t="e">
        <f t="shared" si="6"/>
        <v>#REF!</v>
      </c>
      <c r="M25" s="34" t="e">
        <f t="shared" si="6"/>
        <v>#REF!</v>
      </c>
      <c r="N25" s="34" t="e">
        <f t="shared" si="6"/>
        <v>#REF!</v>
      </c>
      <c r="O25" s="34" t="e">
        <f t="shared" si="6"/>
        <v>#REF!</v>
      </c>
      <c r="P25" s="34" t="e">
        <f t="shared" si="6"/>
        <v>#REF!</v>
      </c>
      <c r="Q25" s="34" t="e">
        <f t="shared" si="6"/>
        <v>#REF!</v>
      </c>
      <c r="R25" s="17" t="e">
        <f>#REF!</f>
        <v>#REF!</v>
      </c>
      <c r="S25" s="17" t="e">
        <f>#REF!</f>
        <v>#REF!</v>
      </c>
      <c r="T25" s="27" t="e">
        <f>#REF!</f>
        <v>#REF!</v>
      </c>
      <c r="U25" s="17" t="e">
        <f>#REF!</f>
        <v>#REF!</v>
      </c>
      <c r="V25" s="17" t="e">
        <f>#REF!</f>
        <v>#REF!</v>
      </c>
      <c r="W25" s="17" t="e">
        <f>#REF!</f>
        <v>#REF!</v>
      </c>
      <c r="X25" s="17" t="e">
        <f>#REF!</f>
        <v>#REF!</v>
      </c>
      <c r="Y25" s="13"/>
      <c r="Z25" s="13"/>
      <c r="AA25" s="13"/>
      <c r="AB25" s="13"/>
      <c r="AC25" s="13"/>
      <c r="AD25" s="13"/>
      <c r="AE25" s="13"/>
      <c r="AF25" s="13"/>
      <c r="AG25" s="13"/>
      <c r="AH25" s="13"/>
      <c r="AI25" s="13"/>
      <c r="AJ25" s="13"/>
      <c r="AK25" s="13"/>
      <c r="AL25" s="13"/>
      <c r="AM25" s="13"/>
      <c r="AN25" s="13"/>
      <c r="AO25" s="13"/>
    </row>
    <row r="26" spans="1:41" x14ac:dyDescent="0.25">
      <c r="A26" s="23" t="e">
        <f t="shared" si="7"/>
        <v>#REF!</v>
      </c>
      <c r="B26" s="32" t="e">
        <f t="shared" si="1"/>
        <v>#REF!</v>
      </c>
      <c r="C26" s="32" t="e">
        <f t="shared" si="1"/>
        <v>#REF!</v>
      </c>
      <c r="D26" t="e">
        <f t="shared" si="4"/>
        <v>#REF!</v>
      </c>
      <c r="G26" t="e">
        <f t="shared" si="5"/>
        <v>#REF!</v>
      </c>
      <c r="H26" s="12">
        <v>0</v>
      </c>
      <c r="I26" s="5"/>
      <c r="J26" s="31" t="e">
        <f>#REF!</f>
        <v>#REF!</v>
      </c>
      <c r="K26" s="34" t="e">
        <f t="shared" si="6"/>
        <v>#REF!</v>
      </c>
      <c r="L26" s="34" t="e">
        <f t="shared" si="6"/>
        <v>#REF!</v>
      </c>
      <c r="M26" s="34" t="e">
        <f t="shared" si="6"/>
        <v>#REF!</v>
      </c>
      <c r="N26" s="34" t="e">
        <f t="shared" si="6"/>
        <v>#REF!</v>
      </c>
      <c r="O26" s="34" t="e">
        <f t="shared" si="6"/>
        <v>#REF!</v>
      </c>
      <c r="P26" s="34" t="e">
        <f t="shared" si="6"/>
        <v>#REF!</v>
      </c>
      <c r="Q26" s="34" t="e">
        <f t="shared" si="6"/>
        <v>#REF!</v>
      </c>
      <c r="R26" s="17" t="e">
        <f>#REF!</f>
        <v>#REF!</v>
      </c>
      <c r="S26" s="17" t="e">
        <f>#REF!</f>
        <v>#REF!</v>
      </c>
      <c r="T26" s="17" t="e">
        <f>#REF!</f>
        <v>#REF!</v>
      </c>
      <c r="U26" s="27" t="e">
        <f>#REF!</f>
        <v>#REF!</v>
      </c>
      <c r="V26" s="17" t="e">
        <f>#REF!</f>
        <v>#REF!</v>
      </c>
      <c r="W26" s="17" t="e">
        <f>#REF!</f>
        <v>#REF!</v>
      </c>
      <c r="X26" s="17" t="e">
        <f>#REF!</f>
        <v>#REF!</v>
      </c>
      <c r="Y26" s="13"/>
      <c r="Z26" s="13"/>
      <c r="AA26" s="13"/>
      <c r="AB26" s="13"/>
      <c r="AC26" s="13"/>
      <c r="AD26" s="13"/>
      <c r="AE26" s="13"/>
      <c r="AF26" s="13"/>
      <c r="AG26" s="13"/>
      <c r="AH26" s="13"/>
      <c r="AI26" s="13"/>
      <c r="AJ26" s="13"/>
      <c r="AK26" s="13"/>
      <c r="AL26" s="13"/>
      <c r="AM26" s="13"/>
      <c r="AN26" s="13"/>
      <c r="AO26" s="13"/>
    </row>
    <row r="27" spans="1:41" x14ac:dyDescent="0.25">
      <c r="A27" s="23" t="e">
        <f t="shared" si="7"/>
        <v>#REF!</v>
      </c>
      <c r="B27" s="32" t="e">
        <f t="shared" si="1"/>
        <v>#REF!</v>
      </c>
      <c r="C27" s="32" t="e">
        <f t="shared" si="1"/>
        <v>#REF!</v>
      </c>
      <c r="D27" t="e">
        <f t="shared" si="4"/>
        <v>#REF!</v>
      </c>
      <c r="G27" t="e">
        <f t="shared" si="5"/>
        <v>#REF!</v>
      </c>
      <c r="H27" s="12">
        <v>0</v>
      </c>
      <c r="I27" s="5"/>
      <c r="J27" s="31" t="e">
        <f>#REF!</f>
        <v>#REF!</v>
      </c>
      <c r="K27" s="34" t="e">
        <f t="shared" si="6"/>
        <v>#REF!</v>
      </c>
      <c r="L27" s="34" t="e">
        <f t="shared" si="6"/>
        <v>#REF!</v>
      </c>
      <c r="M27" s="34" t="e">
        <f t="shared" si="6"/>
        <v>#REF!</v>
      </c>
      <c r="N27" s="34" t="e">
        <f t="shared" si="6"/>
        <v>#REF!</v>
      </c>
      <c r="O27" s="34" t="e">
        <f t="shared" si="6"/>
        <v>#REF!</v>
      </c>
      <c r="P27" s="34" t="e">
        <f t="shared" si="6"/>
        <v>#REF!</v>
      </c>
      <c r="Q27" s="34" t="e">
        <f t="shared" si="6"/>
        <v>#REF!</v>
      </c>
      <c r="R27" s="17" t="e">
        <f>#REF!</f>
        <v>#REF!</v>
      </c>
      <c r="S27" s="17" t="e">
        <f>#REF!</f>
        <v>#REF!</v>
      </c>
      <c r="T27" s="17" t="e">
        <f>#REF!</f>
        <v>#REF!</v>
      </c>
      <c r="U27" s="17" t="e">
        <f>#REF!</f>
        <v>#REF!</v>
      </c>
      <c r="V27" s="27" t="e">
        <f>#REF!</f>
        <v>#REF!</v>
      </c>
      <c r="W27" s="17" t="e">
        <f>#REF!</f>
        <v>#REF!</v>
      </c>
      <c r="X27" s="17" t="e">
        <f>#REF!</f>
        <v>#REF!</v>
      </c>
      <c r="Y27" s="13"/>
      <c r="Z27" s="13"/>
      <c r="AA27" s="13"/>
      <c r="AB27" s="13"/>
      <c r="AC27" s="13"/>
      <c r="AD27" s="13"/>
      <c r="AE27" s="13"/>
      <c r="AF27" s="13"/>
      <c r="AG27" s="13"/>
      <c r="AH27" s="13"/>
      <c r="AI27" s="13"/>
      <c r="AJ27" s="13"/>
      <c r="AK27" s="13"/>
      <c r="AL27" s="13"/>
      <c r="AM27" s="13"/>
      <c r="AN27" s="13"/>
      <c r="AO27" s="13"/>
    </row>
    <row r="28" spans="1:41" x14ac:dyDescent="0.25">
      <c r="A28" s="23" t="e">
        <f t="shared" si="7"/>
        <v>#REF!</v>
      </c>
      <c r="B28" s="32" t="e">
        <f t="shared" si="1"/>
        <v>#REF!</v>
      </c>
      <c r="C28" s="32" t="e">
        <f t="shared" si="1"/>
        <v>#REF!</v>
      </c>
      <c r="D28" t="e">
        <f t="shared" si="4"/>
        <v>#REF!</v>
      </c>
      <c r="G28" t="e">
        <f t="shared" si="5"/>
        <v>#REF!</v>
      </c>
      <c r="H28" s="12">
        <v>0</v>
      </c>
      <c r="I28" s="5"/>
      <c r="J28" s="31" t="e">
        <f>#REF!</f>
        <v>#REF!</v>
      </c>
      <c r="K28" s="34" t="e">
        <f t="shared" si="6"/>
        <v>#REF!</v>
      </c>
      <c r="L28" s="34" t="e">
        <f t="shared" si="6"/>
        <v>#REF!</v>
      </c>
      <c r="M28" s="34" t="e">
        <f t="shared" si="6"/>
        <v>#REF!</v>
      </c>
      <c r="N28" s="34" t="e">
        <f t="shared" si="6"/>
        <v>#REF!</v>
      </c>
      <c r="O28" s="34" t="e">
        <f t="shared" si="6"/>
        <v>#REF!</v>
      </c>
      <c r="P28" s="34" t="e">
        <f t="shared" si="6"/>
        <v>#REF!</v>
      </c>
      <c r="Q28" s="34" t="e">
        <f t="shared" si="6"/>
        <v>#REF!</v>
      </c>
      <c r="R28" s="17" t="e">
        <f>#REF!</f>
        <v>#REF!</v>
      </c>
      <c r="S28" s="17" t="e">
        <f>#REF!</f>
        <v>#REF!</v>
      </c>
      <c r="T28" s="17" t="e">
        <f>#REF!</f>
        <v>#REF!</v>
      </c>
      <c r="U28" s="17" t="e">
        <f>#REF!</f>
        <v>#REF!</v>
      </c>
      <c r="V28" s="17" t="e">
        <f>#REF!</f>
        <v>#REF!</v>
      </c>
      <c r="W28" s="27" t="e">
        <f>#REF!</f>
        <v>#REF!</v>
      </c>
      <c r="X28" s="17" t="e">
        <f>#REF!</f>
        <v>#REF!</v>
      </c>
      <c r="Y28" s="13"/>
      <c r="Z28" s="13"/>
      <c r="AA28" s="13"/>
      <c r="AB28" s="13"/>
      <c r="AC28" s="13"/>
      <c r="AD28" s="13"/>
      <c r="AE28" s="13"/>
      <c r="AF28" s="13"/>
      <c r="AG28" s="13"/>
      <c r="AH28" s="13"/>
      <c r="AI28" s="13"/>
      <c r="AJ28" s="13"/>
      <c r="AK28" s="13"/>
      <c r="AL28" s="13"/>
      <c r="AM28" s="13"/>
      <c r="AN28" s="13"/>
      <c r="AO28" s="13"/>
    </row>
    <row r="29" spans="1:41" x14ac:dyDescent="0.25">
      <c r="A29" s="23" t="e">
        <f t="shared" si="7"/>
        <v>#REF!</v>
      </c>
      <c r="B29" s="32" t="e">
        <f t="shared" si="1"/>
        <v>#REF!</v>
      </c>
      <c r="C29" s="32" t="e">
        <f t="shared" si="1"/>
        <v>#REF!</v>
      </c>
      <c r="D29" t="e">
        <f t="shared" si="4"/>
        <v>#REF!</v>
      </c>
      <c r="G29" t="e">
        <f t="shared" si="5"/>
        <v>#REF!</v>
      </c>
      <c r="H29" s="12">
        <v>0</v>
      </c>
      <c r="I29" s="6"/>
      <c r="J29" s="31" t="e">
        <f>#REF!</f>
        <v>#REF!</v>
      </c>
      <c r="K29" s="34" t="e">
        <f t="shared" si="6"/>
        <v>#REF!</v>
      </c>
      <c r="L29" s="34" t="e">
        <f t="shared" si="6"/>
        <v>#REF!</v>
      </c>
      <c r="M29" s="34" t="e">
        <f t="shared" si="6"/>
        <v>#REF!</v>
      </c>
      <c r="N29" s="34" t="e">
        <f t="shared" si="6"/>
        <v>#REF!</v>
      </c>
      <c r="O29" s="34" t="e">
        <f t="shared" si="6"/>
        <v>#REF!</v>
      </c>
      <c r="P29" s="34" t="e">
        <f t="shared" si="6"/>
        <v>#REF!</v>
      </c>
      <c r="Q29" s="34" t="e">
        <f t="shared" si="6"/>
        <v>#REF!</v>
      </c>
      <c r="R29" s="17" t="e">
        <f>#REF!</f>
        <v>#REF!</v>
      </c>
      <c r="S29" s="17" t="e">
        <f>#REF!</f>
        <v>#REF!</v>
      </c>
      <c r="T29" s="17" t="e">
        <f>#REF!</f>
        <v>#REF!</v>
      </c>
      <c r="U29" s="17" t="e">
        <f>#REF!</f>
        <v>#REF!</v>
      </c>
      <c r="V29" s="17" t="e">
        <f>#REF!</f>
        <v>#REF!</v>
      </c>
      <c r="W29" s="17" t="e">
        <f>#REF!</f>
        <v>#REF!</v>
      </c>
      <c r="X29" s="27" t="e">
        <f>#REF!</f>
        <v>#REF!</v>
      </c>
      <c r="Y29" s="13"/>
      <c r="Z29" s="13"/>
      <c r="AA29" s="13"/>
      <c r="AB29" s="13"/>
      <c r="AC29" s="13"/>
      <c r="AD29" s="13"/>
      <c r="AE29" s="13"/>
      <c r="AF29" s="13"/>
      <c r="AG29" s="13"/>
      <c r="AH29" s="13"/>
      <c r="AI29" s="13"/>
      <c r="AJ29" s="13"/>
      <c r="AK29" s="13"/>
      <c r="AL29" s="13"/>
      <c r="AM29" s="13"/>
      <c r="AN29" s="13"/>
      <c r="AO29" s="13"/>
    </row>
    <row r="30" spans="1:41" x14ac:dyDescent="0.25">
      <c r="H30" s="12">
        <v>0</v>
      </c>
      <c r="K30" s="22"/>
      <c r="L30" s="16"/>
      <c r="M30" s="16"/>
      <c r="N30" s="16"/>
      <c r="O30" s="16"/>
      <c r="P30" s="16"/>
      <c r="Q30" s="16"/>
      <c r="R30" s="13"/>
      <c r="S30" s="13"/>
      <c r="T30" s="13"/>
      <c r="U30" s="13"/>
      <c r="V30" s="13"/>
      <c r="W30" s="13"/>
      <c r="X30" s="13"/>
      <c r="Y30" s="1"/>
      <c r="Z30" s="13"/>
      <c r="AA30" s="13"/>
      <c r="AB30" s="13"/>
      <c r="AC30" s="13"/>
      <c r="AD30" s="13"/>
      <c r="AE30" s="13"/>
      <c r="AF30" s="13"/>
      <c r="AG30" s="13"/>
      <c r="AH30" s="13"/>
      <c r="AI30" s="13"/>
      <c r="AJ30" s="13"/>
      <c r="AK30" s="13"/>
      <c r="AL30" s="13"/>
      <c r="AM30" s="13"/>
      <c r="AN30" s="13"/>
      <c r="AO30" s="13"/>
    </row>
    <row r="31" spans="1:41" x14ac:dyDescent="0.25">
      <c r="H31" s="12">
        <v>0</v>
      </c>
      <c r="K31" s="16"/>
      <c r="L31" s="22"/>
      <c r="M31" s="16"/>
      <c r="N31" s="16"/>
      <c r="O31" s="16"/>
      <c r="P31" s="16"/>
      <c r="Q31" s="16"/>
      <c r="R31" s="13"/>
      <c r="S31" s="13"/>
      <c r="T31" s="13"/>
      <c r="U31" s="13"/>
      <c r="V31" s="13"/>
      <c r="W31" s="13"/>
      <c r="X31" s="13"/>
      <c r="Y31" s="13"/>
      <c r="Z31" s="1"/>
      <c r="AA31" s="13"/>
      <c r="AB31" s="13"/>
      <c r="AC31" s="13"/>
      <c r="AD31" s="13"/>
      <c r="AE31" s="13"/>
      <c r="AF31" s="13"/>
      <c r="AG31" s="13"/>
      <c r="AH31" s="13"/>
      <c r="AI31" s="13"/>
      <c r="AJ31" s="13"/>
      <c r="AK31" s="13"/>
      <c r="AL31" s="13"/>
      <c r="AM31" s="13"/>
      <c r="AN31" s="13"/>
      <c r="AO31" s="13"/>
    </row>
    <row r="32" spans="1:41" x14ac:dyDescent="0.25">
      <c r="H32" s="12">
        <v>0</v>
      </c>
      <c r="K32" s="16"/>
      <c r="L32" s="16"/>
      <c r="M32" s="22"/>
      <c r="N32" s="16"/>
      <c r="O32" s="16"/>
      <c r="P32" s="16"/>
      <c r="Q32" s="16"/>
      <c r="R32" s="13"/>
      <c r="S32" s="13"/>
      <c r="T32" s="13"/>
      <c r="U32" s="13"/>
      <c r="V32" s="13"/>
      <c r="W32" s="13"/>
      <c r="X32" s="13"/>
      <c r="Y32" s="13"/>
      <c r="Z32" s="13"/>
      <c r="AA32" s="1"/>
      <c r="AB32" s="13"/>
      <c r="AC32" s="13"/>
      <c r="AD32" s="13"/>
      <c r="AE32" s="13"/>
      <c r="AF32" s="13"/>
      <c r="AG32" s="13"/>
      <c r="AH32" s="13"/>
      <c r="AI32" s="13"/>
      <c r="AJ32" s="13"/>
      <c r="AK32" s="13"/>
      <c r="AL32" s="13"/>
      <c r="AM32" s="13"/>
      <c r="AN32" s="13"/>
      <c r="AO32" s="13"/>
    </row>
    <row r="33" spans="8:41" x14ac:dyDescent="0.25">
      <c r="H33" s="12">
        <v>0</v>
      </c>
      <c r="K33" s="16"/>
      <c r="L33" s="16"/>
      <c r="M33" s="16"/>
      <c r="N33" s="22"/>
      <c r="O33" s="16"/>
      <c r="P33" s="16"/>
      <c r="Q33" s="16"/>
      <c r="R33" s="13"/>
      <c r="S33" s="13"/>
      <c r="T33" s="13"/>
      <c r="U33" s="13"/>
      <c r="V33" s="13"/>
      <c r="W33" s="13"/>
      <c r="X33" s="13"/>
      <c r="Y33" s="13"/>
      <c r="Z33" s="13"/>
      <c r="AA33" s="13"/>
      <c r="AB33" s="1"/>
      <c r="AC33" s="13"/>
      <c r="AD33" s="13"/>
      <c r="AE33" s="13"/>
      <c r="AF33" s="13"/>
      <c r="AG33" s="13"/>
      <c r="AH33" s="13"/>
      <c r="AI33" s="13"/>
      <c r="AJ33" s="13"/>
      <c r="AK33" s="13"/>
      <c r="AL33" s="13"/>
      <c r="AM33" s="13"/>
      <c r="AN33" s="13"/>
      <c r="AO33" s="13"/>
    </row>
    <row r="34" spans="8:41" x14ac:dyDescent="0.25">
      <c r="H34" s="12">
        <v>0</v>
      </c>
      <c r="K34" s="16"/>
      <c r="L34" s="16"/>
      <c r="M34" s="16"/>
      <c r="N34" s="16"/>
      <c r="O34" s="22"/>
      <c r="P34" s="16"/>
      <c r="Q34" s="16"/>
      <c r="R34" s="13"/>
      <c r="S34" s="13"/>
      <c r="T34" s="13"/>
      <c r="U34" s="13"/>
      <c r="V34" s="13"/>
      <c r="W34" s="13"/>
      <c r="X34" s="13"/>
      <c r="Y34" s="13"/>
      <c r="Z34" s="13"/>
      <c r="AA34" s="13"/>
      <c r="AB34" s="13"/>
      <c r="AC34" s="1"/>
      <c r="AD34" s="13"/>
      <c r="AE34" s="13"/>
      <c r="AF34" s="13"/>
      <c r="AG34" s="13"/>
      <c r="AH34" s="13"/>
      <c r="AI34" s="13"/>
      <c r="AJ34" s="13"/>
      <c r="AK34" s="13"/>
      <c r="AL34" s="13"/>
      <c r="AM34" s="13"/>
      <c r="AN34" s="13"/>
      <c r="AO34" s="13"/>
    </row>
    <row r="35" spans="8:41" x14ac:dyDescent="0.25">
      <c r="H35" s="12">
        <v>0</v>
      </c>
      <c r="K35" s="16"/>
      <c r="L35" s="16"/>
      <c r="M35" s="16"/>
      <c r="N35" s="16"/>
      <c r="O35" s="16"/>
      <c r="P35" s="22"/>
      <c r="Q35" s="16"/>
      <c r="R35" s="13"/>
      <c r="S35" s="13"/>
      <c r="T35" s="13"/>
      <c r="U35" s="13"/>
      <c r="V35" s="13"/>
      <c r="W35" s="13"/>
      <c r="X35" s="13"/>
      <c r="Y35" s="13"/>
      <c r="Z35" s="13"/>
      <c r="AA35" s="13"/>
      <c r="AB35" s="13"/>
      <c r="AC35" s="13"/>
      <c r="AD35" s="1"/>
      <c r="AE35" s="13"/>
      <c r="AF35" s="13"/>
      <c r="AG35" s="13"/>
      <c r="AH35" s="13"/>
      <c r="AI35" s="13"/>
      <c r="AJ35" s="13"/>
      <c r="AK35" s="13"/>
      <c r="AL35" s="13"/>
      <c r="AM35" s="13"/>
      <c r="AN35" s="13"/>
      <c r="AO35" s="13"/>
    </row>
    <row r="36" spans="8:41" x14ac:dyDescent="0.25">
      <c r="H36" s="12">
        <v>0</v>
      </c>
      <c r="K36" s="16"/>
      <c r="L36" s="16"/>
      <c r="M36" s="16"/>
      <c r="N36" s="16"/>
      <c r="O36" s="16"/>
      <c r="P36" s="16"/>
      <c r="Q36" s="22"/>
      <c r="R36" s="13"/>
      <c r="S36" s="13"/>
      <c r="T36" s="13"/>
      <c r="U36" s="13"/>
      <c r="V36" s="13"/>
      <c r="W36" s="13"/>
      <c r="X36" s="13"/>
      <c r="Y36" s="13"/>
      <c r="Z36" s="13"/>
      <c r="AA36" s="13"/>
      <c r="AB36" s="13"/>
      <c r="AC36" s="13"/>
      <c r="AD36" s="13"/>
      <c r="AE36" s="1"/>
      <c r="AF36" s="13"/>
      <c r="AG36" s="13"/>
      <c r="AH36" s="13"/>
      <c r="AI36" s="13"/>
      <c r="AJ36" s="13"/>
      <c r="AK36" s="13"/>
      <c r="AL36" s="13"/>
      <c r="AM36" s="13"/>
      <c r="AN36" s="13"/>
      <c r="AO36" s="13"/>
    </row>
    <row r="37" spans="8:41" x14ac:dyDescent="0.25">
      <c r="H37" s="12">
        <v>0</v>
      </c>
      <c r="K37" s="22"/>
      <c r="L37" s="16"/>
      <c r="M37" s="16"/>
      <c r="N37" s="16"/>
      <c r="O37" s="16"/>
      <c r="P37" s="16"/>
      <c r="Q37" s="16"/>
      <c r="R37" s="13"/>
      <c r="S37" s="13"/>
      <c r="T37" s="13"/>
      <c r="U37" s="13"/>
      <c r="V37" s="13"/>
      <c r="W37" s="13"/>
      <c r="X37" s="13"/>
      <c r="Y37" s="1"/>
      <c r="Z37" s="13"/>
      <c r="AA37" s="13"/>
      <c r="AB37" s="13"/>
      <c r="AC37" s="13"/>
      <c r="AD37" s="13"/>
      <c r="AE37" s="13"/>
      <c r="AF37" s="13"/>
      <c r="AG37" s="13"/>
      <c r="AH37" s="13"/>
      <c r="AI37" s="13"/>
      <c r="AJ37" s="13"/>
      <c r="AK37" s="13"/>
      <c r="AL37" s="13"/>
      <c r="AM37" s="13"/>
      <c r="AN37" s="13"/>
      <c r="AO37" s="13"/>
    </row>
    <row r="38" spans="8:41" x14ac:dyDescent="0.25">
      <c r="H38" s="12">
        <v>0</v>
      </c>
      <c r="K38" s="16"/>
      <c r="L38" s="22"/>
      <c r="M38" s="16"/>
      <c r="N38" s="16"/>
      <c r="O38" s="16"/>
      <c r="P38" s="16"/>
      <c r="Q38" s="16"/>
      <c r="R38" s="13"/>
      <c r="S38" s="13"/>
      <c r="T38" s="13"/>
      <c r="U38" s="13"/>
      <c r="V38" s="13"/>
      <c r="W38" s="13"/>
      <c r="X38" s="13"/>
      <c r="Y38" s="13"/>
      <c r="Z38" s="1"/>
      <c r="AA38" s="13"/>
      <c r="AB38" s="13"/>
      <c r="AC38" s="13"/>
      <c r="AD38" s="13"/>
      <c r="AE38" s="13"/>
      <c r="AF38" s="13"/>
      <c r="AG38" s="13"/>
      <c r="AH38" s="13"/>
      <c r="AI38" s="13"/>
      <c r="AJ38" s="13"/>
      <c r="AK38" s="13"/>
      <c r="AL38" s="13"/>
      <c r="AM38" s="13"/>
      <c r="AN38" s="13"/>
      <c r="AO38" s="13"/>
    </row>
    <row r="39" spans="8:41" x14ac:dyDescent="0.25">
      <c r="H39" s="12">
        <v>0</v>
      </c>
      <c r="K39" s="16"/>
      <c r="L39" s="16"/>
      <c r="M39" s="22"/>
      <c r="N39" s="16"/>
      <c r="O39" s="16"/>
      <c r="P39" s="16"/>
      <c r="Q39" s="16"/>
      <c r="R39" s="13"/>
      <c r="S39" s="13"/>
      <c r="T39" s="13"/>
      <c r="U39" s="13"/>
      <c r="V39" s="13"/>
      <c r="W39" s="13"/>
      <c r="X39" s="13"/>
      <c r="Y39" s="13"/>
      <c r="Z39" s="13"/>
      <c r="AA39" s="1"/>
      <c r="AB39" s="13"/>
      <c r="AC39" s="13"/>
      <c r="AD39" s="13"/>
      <c r="AE39" s="13"/>
      <c r="AF39" s="13"/>
      <c r="AG39" s="13"/>
      <c r="AH39" s="13"/>
      <c r="AI39" s="13"/>
      <c r="AJ39" s="13"/>
      <c r="AK39" s="13"/>
      <c r="AL39" s="13"/>
      <c r="AM39" s="13"/>
      <c r="AN39" s="13"/>
      <c r="AO39" s="13"/>
    </row>
    <row r="40" spans="8:41" x14ac:dyDescent="0.25">
      <c r="H40" s="12">
        <v>0</v>
      </c>
      <c r="K40" s="16"/>
      <c r="L40" s="16"/>
      <c r="M40" s="16"/>
      <c r="N40" s="22"/>
      <c r="O40" s="16"/>
      <c r="P40" s="16"/>
      <c r="Q40" s="16"/>
      <c r="R40" s="13"/>
      <c r="S40" s="13"/>
      <c r="T40" s="13"/>
      <c r="U40" s="13"/>
      <c r="V40" s="13"/>
      <c r="W40" s="13"/>
      <c r="X40" s="13"/>
      <c r="Y40" s="13"/>
      <c r="Z40" s="13"/>
      <c r="AA40" s="13"/>
      <c r="AB40" s="1"/>
      <c r="AC40" s="13"/>
      <c r="AD40" s="13"/>
      <c r="AE40" s="13"/>
      <c r="AF40" s="13"/>
      <c r="AG40" s="13"/>
      <c r="AH40" s="13"/>
      <c r="AI40" s="13"/>
      <c r="AJ40" s="13"/>
      <c r="AK40" s="13"/>
      <c r="AL40" s="13"/>
      <c r="AM40" s="13"/>
      <c r="AN40" s="13"/>
      <c r="AO40" s="13"/>
    </row>
    <row r="41" spans="8:41" x14ac:dyDescent="0.25">
      <c r="H41" s="12">
        <v>0</v>
      </c>
      <c r="K41" s="16"/>
      <c r="L41" s="16"/>
      <c r="M41" s="16"/>
      <c r="N41" s="16"/>
      <c r="O41" s="22"/>
      <c r="P41" s="16"/>
      <c r="Q41" s="16"/>
      <c r="R41" s="13"/>
      <c r="S41" s="13"/>
      <c r="T41" s="13"/>
      <c r="U41" s="13"/>
      <c r="V41" s="13"/>
      <c r="W41" s="13"/>
      <c r="X41" s="13"/>
      <c r="Y41" s="13"/>
      <c r="Z41" s="13"/>
      <c r="AA41" s="13"/>
      <c r="AB41" s="13"/>
      <c r="AC41" s="1"/>
      <c r="AD41" s="13"/>
      <c r="AE41" s="13"/>
      <c r="AF41" s="13"/>
      <c r="AG41" s="13"/>
      <c r="AH41" s="13"/>
      <c r="AI41" s="13"/>
      <c r="AJ41" s="13"/>
      <c r="AK41" s="13"/>
      <c r="AL41" s="13"/>
      <c r="AM41" s="13"/>
      <c r="AN41" s="13"/>
      <c r="AO41" s="13"/>
    </row>
    <row r="42" spans="8:41" x14ac:dyDescent="0.25">
      <c r="H42" s="12">
        <v>0</v>
      </c>
      <c r="K42" s="16"/>
      <c r="L42" s="16"/>
      <c r="M42" s="16"/>
      <c r="N42" s="16"/>
      <c r="O42" s="16"/>
      <c r="P42" s="22"/>
      <c r="Q42" s="16"/>
      <c r="R42" s="13"/>
      <c r="S42" s="13"/>
      <c r="T42" s="13"/>
      <c r="U42" s="13"/>
      <c r="V42" s="13"/>
      <c r="W42" s="13"/>
      <c r="X42" s="13"/>
      <c r="Y42" s="13"/>
      <c r="Z42" s="13"/>
      <c r="AA42" s="13"/>
      <c r="AB42" s="13"/>
      <c r="AC42" s="13"/>
      <c r="AD42" s="1"/>
      <c r="AE42" s="13"/>
      <c r="AF42" s="13"/>
      <c r="AG42" s="13"/>
      <c r="AH42" s="13"/>
      <c r="AI42" s="13"/>
      <c r="AJ42" s="13"/>
      <c r="AK42" s="13"/>
      <c r="AL42" s="13"/>
      <c r="AM42" s="13"/>
      <c r="AN42" s="13"/>
      <c r="AO42" s="13"/>
    </row>
    <row r="43" spans="8:41" x14ac:dyDescent="0.25">
      <c r="H43" s="12">
        <v>0</v>
      </c>
      <c r="K43" s="16"/>
      <c r="L43" s="16"/>
      <c r="M43" s="16"/>
      <c r="N43" s="16"/>
      <c r="O43" s="16"/>
      <c r="P43" s="16"/>
      <c r="Q43" s="22"/>
      <c r="R43" s="13"/>
      <c r="S43" s="13"/>
      <c r="T43" s="13"/>
      <c r="U43" s="13"/>
      <c r="V43" s="13"/>
      <c r="W43" s="13"/>
      <c r="X43" s="13"/>
      <c r="Y43" s="13"/>
      <c r="Z43" s="13"/>
      <c r="AA43" s="13"/>
      <c r="AB43" s="13"/>
      <c r="AC43" s="13"/>
      <c r="AD43" s="13"/>
      <c r="AE43" s="1"/>
      <c r="AF43" s="13"/>
      <c r="AG43" s="13"/>
      <c r="AH43" s="13"/>
      <c r="AI43" s="13"/>
      <c r="AJ43" s="13"/>
      <c r="AK43" s="13"/>
      <c r="AL43" s="13"/>
      <c r="AM43" s="13"/>
      <c r="AN43" s="13"/>
      <c r="AO43" s="13"/>
    </row>
    <row r="44" spans="8:41" x14ac:dyDescent="0.25">
      <c r="H44" s="12">
        <v>0</v>
      </c>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
      <c r="AN44" s="13"/>
      <c r="AO44" s="13"/>
    </row>
    <row r="45" spans="8:41" x14ac:dyDescent="0.25">
      <c r="H45" s="12">
        <v>0</v>
      </c>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
      <c r="AO45" s="13"/>
    </row>
    <row r="46" spans="8:41" x14ac:dyDescent="0.25">
      <c r="H46" s="12">
        <v>0</v>
      </c>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800B3-C9B1-4263-AF97-199E48709F88}">
  <sheetPr>
    <tabColor theme="4" tint="0.59999389629810485"/>
  </sheetPr>
  <dimension ref="A2:AO46"/>
  <sheetViews>
    <sheetView zoomScale="70" zoomScaleNormal="70" workbookViewId="0">
      <selection activeCell="D17" sqref="D17"/>
    </sheetView>
  </sheetViews>
  <sheetFormatPr defaultRowHeight="15" x14ac:dyDescent="0.25"/>
  <cols>
    <col min="1" max="1" width="12.5703125" style="23" bestFit="1" customWidth="1"/>
    <col min="2" max="2" width="13.42578125" bestFit="1" customWidth="1"/>
    <col min="3" max="3" width="14.28515625" bestFit="1" customWidth="1"/>
    <col min="7" max="7" width="28.5703125" bestFit="1" customWidth="1"/>
    <col min="8" max="8" width="12.42578125" customWidth="1"/>
    <col min="9" max="9" width="16.7109375" customWidth="1"/>
    <col min="10" max="10" width="14.7109375" customWidth="1"/>
    <col min="11" max="41" width="12.7109375" customWidth="1"/>
  </cols>
  <sheetData>
    <row r="2" spans="1:41" x14ac:dyDescent="0.25">
      <c r="I2" s="3" t="s">
        <v>9</v>
      </c>
      <c r="J2" s="15"/>
    </row>
    <row r="3" spans="1:41" x14ac:dyDescent="0.25">
      <c r="I3" s="3" t="s">
        <v>10</v>
      </c>
      <c r="J3" s="15" t="s">
        <v>8</v>
      </c>
    </row>
    <row r="5" spans="1:41" x14ac:dyDescent="0.25">
      <c r="I5" s="10" t="str">
        <f>"COMB_" &amp; J5 &amp; " = " &amp; K5</f>
        <v>COMB_POS_NAME = [' Bus 1', ' Bus 2', ' Bus 3', ' Bus 4', ' Bus 5', ' Bus 6', ' Bus 7', ' Airplane 1', ' Airplane 2', ' Airplane 3', ' Airplane 4', ' Airplane 5', ' Airplane 6', ' Airplane 7']</v>
      </c>
      <c r="J5" t="s">
        <v>5</v>
      </c>
      <c r="K5" t="str" cm="1">
        <f t="array" ref="K5">"['" &amp; _xlfn.TEXTJOIN("', '", TRUE, J2  &amp; " " &amp; J16:J29) &amp; "']"</f>
        <v>[' Bus 1', ' Bus 2', ' Bus 3', ' Bus 4', ' Bus 5', ' Bus 6', ' Bus 7', ' Airplane 1', ' Airplane 2', ' Airplane 3', ' Airplane 4', ' Airplane 5', ' Airplane 6', ' Airplane 7']</v>
      </c>
    </row>
    <row r="6" spans="1:41" x14ac:dyDescent="0.25">
      <c r="I6" s="10" t="str">
        <f t="shared" ref="I6:I7" si="0">"COMB_" &amp; J6 &amp; " = " &amp; K6</f>
        <v>COMB_POS = [[1, 1], 
[2, 2], 
[3, 3], 
[4, 4], 
[5, 5], 
[6, 6], 
[7, 7], 
[8, 8], 
[9, 9], 
[10, 10], 
[11, 11], 
[12, 12], 
[13, 13], 
[14, 14]]</v>
      </c>
      <c r="J6" t="s">
        <v>3</v>
      </c>
      <c r="K6" t="str">
        <f>"[" &amp; _xlfn.TEXTJOIN(", " &amp; CHAR(10), TRUE, D16:D46) &amp; "]"</f>
        <v>[[1, 1], 
[2, 2], 
[3, 3], 
[4, 4], 
[5, 5], 
[6, 6], 
[7, 7], 
[8, 8], 
[9, 9], 
[10, 10], 
[11, 11], 
[12, 12], 
[13, 13], 
[14, 14]]</v>
      </c>
    </row>
    <row r="7" spans="1:41" x14ac:dyDescent="0.25">
      <c r="I7" s="10" t="e">
        <f t="shared" si="0"/>
        <v>#REF!</v>
      </c>
      <c r="J7" t="s">
        <v>11</v>
      </c>
      <c r="K7" t="e">
        <f>"[" &amp; _xlfn.TEXTJOIN(", " &amp; CHAR(10), TRUE, G16:G46) &amp; "]"</f>
        <v>#REF!</v>
      </c>
    </row>
    <row r="9" spans="1:41" s="2" customFormat="1" x14ac:dyDescent="0.25">
      <c r="A9" s="24"/>
      <c r="N9"/>
      <c r="O9"/>
    </row>
    <row r="11" spans="1:41" x14ac:dyDescent="0.25">
      <c r="K11" s="35" t="s">
        <v>26</v>
      </c>
      <c r="L11" s="35"/>
      <c r="M11" s="35"/>
      <c r="N11" s="35"/>
      <c r="O11" s="35"/>
      <c r="P11" s="35"/>
      <c r="Q11" s="35"/>
      <c r="R11" s="35"/>
      <c r="S11" s="35"/>
      <c r="T11" s="35"/>
      <c r="U11" s="35"/>
    </row>
    <row r="13" spans="1:41" x14ac:dyDescent="0.25">
      <c r="K13" s="14" t="str">
        <f>"Travel Time - " &amp; J2 &amp; " (" &amp; J3 &amp; ")"</f>
        <v>Travel Time -  (Hours)</v>
      </c>
    </row>
    <row r="14" spans="1:41" x14ac:dyDescent="0.25">
      <c r="K14" s="33" t="s">
        <v>0</v>
      </c>
      <c r="L14" s="7"/>
      <c r="M14" s="7"/>
      <c r="N14" s="7"/>
      <c r="O14" s="7"/>
      <c r="P14" s="7"/>
      <c r="Q14" s="7"/>
      <c r="R14" s="7"/>
      <c r="S14" s="7"/>
      <c r="T14" s="7"/>
      <c r="U14" s="7"/>
      <c r="V14" s="7"/>
      <c r="W14" s="7"/>
      <c r="X14" s="8"/>
    </row>
    <row r="15" spans="1:41" x14ac:dyDescent="0.25">
      <c r="A15" s="25"/>
      <c r="B15" s="4" t="s">
        <v>6</v>
      </c>
      <c r="C15" s="4" t="s">
        <v>7</v>
      </c>
      <c r="D15" s="11" t="str">
        <f>"[" &amp; _xlfn.TEXTJOIN(", ", TRUE, D16:D46) &amp; "]"</f>
        <v>[[1, 1], [2, 2], [3, 3], [4, 4], [5, 5], [6, 6], [7, 7], [8, 8], [9, 9], [10, 10], [11, 11], [12, 12], [13, 13], [14, 14]]</v>
      </c>
      <c r="G15" t="s">
        <v>2</v>
      </c>
      <c r="K15" s="19" t="str">
        <f t="array" ref="K15:Q15">TRANSPOSE(J16:J22)</f>
        <v>Bus 1</v>
      </c>
      <c r="L15" s="19" t="str">
        <v>Bus 2</v>
      </c>
      <c r="M15" s="19" t="str">
        <v>Bus 3</v>
      </c>
      <c r="N15" s="19" t="str">
        <v>Bus 4</v>
      </c>
      <c r="O15" s="19" t="str">
        <v>Bus 5</v>
      </c>
      <c r="P15" s="19" t="str">
        <v>Bus 6</v>
      </c>
      <c r="Q15" s="19" t="str">
        <v>Bus 7</v>
      </c>
      <c r="R15" s="20" t="str">
        <f t="array" ref="R15:X15">TRANSPOSE(J23:J29)</f>
        <v>Airplane 1</v>
      </c>
      <c r="S15" s="20" t="str">
        <v>Airplane 2</v>
      </c>
      <c r="T15" s="20" t="str">
        <v>Airplane 3</v>
      </c>
      <c r="U15" s="20" t="str">
        <v>Airplane 4</v>
      </c>
      <c r="V15" s="20" t="str">
        <v>Airplane 5</v>
      </c>
      <c r="W15" s="20" t="str">
        <v>Airplane 6</v>
      </c>
      <c r="X15" s="20" t="str">
        <v>Airplane 7</v>
      </c>
    </row>
    <row r="16" spans="1:41" x14ac:dyDescent="0.25">
      <c r="A16" s="23" t="str">
        <f>J16</f>
        <v>Bus 1</v>
      </c>
      <c r="B16">
        <v>1</v>
      </c>
      <c r="C16">
        <v>1</v>
      </c>
      <c r="D16" t="str">
        <f>"[" &amp; B16 &amp; ", " &amp; C16 &amp; "]"</f>
        <v>[1, 1]</v>
      </c>
      <c r="G16" t="e">
        <f>"[" &amp; _xlfn.TEXTJOIN(", ", TRUE, K16:X16) &amp; "]"</f>
        <v>#REF!</v>
      </c>
      <c r="H16" s="12">
        <v>0</v>
      </c>
      <c r="I16" s="9" t="s">
        <v>1</v>
      </c>
      <c r="J16" s="19" t="s">
        <v>12</v>
      </c>
      <c r="K16" t="e">
        <f>#REF!</f>
        <v>#REF!</v>
      </c>
      <c r="L16" t="e">
        <f>#REF!</f>
        <v>#REF!</v>
      </c>
      <c r="M16" t="e">
        <f>#REF!</f>
        <v>#REF!</v>
      </c>
      <c r="N16" t="e">
        <f>#REF!</f>
        <v>#REF!</v>
      </c>
      <c r="O16" t="e">
        <f>#REF!</f>
        <v>#REF!</v>
      </c>
      <c r="P16" t="e">
        <f>#REF!</f>
        <v>#REF!</v>
      </c>
      <c r="Q16" t="e">
        <f>#REF!</f>
        <v>#REF!</v>
      </c>
      <c r="R16" s="26" t="e">
        <f t="shared" ref="R16:X22" si="1">K16</f>
        <v>#REF!</v>
      </c>
      <c r="S16" s="26" t="e">
        <f t="shared" si="1"/>
        <v>#REF!</v>
      </c>
      <c r="T16" s="26" t="e">
        <f t="shared" si="1"/>
        <v>#REF!</v>
      </c>
      <c r="U16" s="26" t="e">
        <f t="shared" si="1"/>
        <v>#REF!</v>
      </c>
      <c r="V16" s="26" t="e">
        <f t="shared" si="1"/>
        <v>#REF!</v>
      </c>
      <c r="W16" s="26" t="e">
        <f t="shared" si="1"/>
        <v>#REF!</v>
      </c>
      <c r="X16" s="26" t="e">
        <f t="shared" si="1"/>
        <v>#REF!</v>
      </c>
      <c r="Y16" s="13"/>
      <c r="Z16" s="13"/>
      <c r="AA16" s="13"/>
      <c r="AB16" s="13"/>
      <c r="AC16" s="13"/>
      <c r="AD16" s="13"/>
      <c r="AE16" s="13"/>
      <c r="AF16" s="13"/>
      <c r="AG16" s="13"/>
      <c r="AH16" s="13"/>
      <c r="AI16" s="13"/>
      <c r="AJ16" s="13"/>
      <c r="AK16" s="13"/>
      <c r="AL16" s="13"/>
      <c r="AM16" s="13"/>
      <c r="AN16" s="13"/>
      <c r="AO16" s="13"/>
    </row>
    <row r="17" spans="1:41" x14ac:dyDescent="0.25">
      <c r="A17" s="23" t="str">
        <f t="shared" ref="A17:A29" si="2">J17</f>
        <v>Bus 2</v>
      </c>
      <c r="B17">
        <f t="shared" ref="B17:C29" si="3">B16 + 1</f>
        <v>2</v>
      </c>
      <c r="C17">
        <f t="shared" si="3"/>
        <v>2</v>
      </c>
      <c r="D17" t="str">
        <f t="shared" ref="D17:D29" si="4">"[" &amp; B17 &amp; ", " &amp; C17 &amp; "]"</f>
        <v>[2, 2]</v>
      </c>
      <c r="G17" t="e">
        <f t="shared" ref="G17:G29" si="5">"[" &amp; _xlfn.TEXTJOIN(", ", TRUE, K17:X17) &amp; "]"</f>
        <v>#REF!</v>
      </c>
      <c r="H17" s="12">
        <v>0</v>
      </c>
      <c r="I17" s="5"/>
      <c r="J17" s="19" t="s">
        <v>13</v>
      </c>
      <c r="K17" t="e">
        <f>#REF!</f>
        <v>#REF!</v>
      </c>
      <c r="L17" t="e">
        <f>#REF!</f>
        <v>#REF!</v>
      </c>
      <c r="M17" t="e">
        <f>#REF!</f>
        <v>#REF!</v>
      </c>
      <c r="N17" t="e">
        <f>#REF!</f>
        <v>#REF!</v>
      </c>
      <c r="O17" t="e">
        <f>#REF!</f>
        <v>#REF!</v>
      </c>
      <c r="P17" t="e">
        <f>#REF!</f>
        <v>#REF!</v>
      </c>
      <c r="Q17" t="e">
        <f>#REF!</f>
        <v>#REF!</v>
      </c>
      <c r="R17" s="26" t="e">
        <f t="shared" si="1"/>
        <v>#REF!</v>
      </c>
      <c r="S17" s="26" t="e">
        <f t="shared" si="1"/>
        <v>#REF!</v>
      </c>
      <c r="T17" s="26" t="e">
        <f t="shared" si="1"/>
        <v>#REF!</v>
      </c>
      <c r="U17" s="26" t="e">
        <f t="shared" si="1"/>
        <v>#REF!</v>
      </c>
      <c r="V17" s="26" t="e">
        <f t="shared" si="1"/>
        <v>#REF!</v>
      </c>
      <c r="W17" s="26" t="e">
        <f t="shared" si="1"/>
        <v>#REF!</v>
      </c>
      <c r="X17" s="26" t="e">
        <f t="shared" si="1"/>
        <v>#REF!</v>
      </c>
      <c r="Y17" s="13"/>
      <c r="Z17" s="13"/>
      <c r="AA17" s="13"/>
      <c r="AB17" s="13"/>
      <c r="AC17" s="13"/>
      <c r="AD17" s="13"/>
      <c r="AE17" s="13"/>
      <c r="AF17" s="13"/>
      <c r="AG17" s="13"/>
      <c r="AH17" s="13"/>
      <c r="AI17" s="13"/>
      <c r="AJ17" s="13"/>
      <c r="AK17" s="13"/>
      <c r="AL17" s="13"/>
      <c r="AM17" s="13"/>
      <c r="AN17" s="13"/>
      <c r="AO17" s="13"/>
    </row>
    <row r="18" spans="1:41" x14ac:dyDescent="0.25">
      <c r="A18" s="23" t="str">
        <f t="shared" si="2"/>
        <v>Bus 3</v>
      </c>
      <c r="B18">
        <f t="shared" si="3"/>
        <v>3</v>
      </c>
      <c r="C18">
        <f t="shared" si="3"/>
        <v>3</v>
      </c>
      <c r="D18" t="str">
        <f t="shared" si="4"/>
        <v>[3, 3]</v>
      </c>
      <c r="G18" t="e">
        <f t="shared" si="5"/>
        <v>#REF!</v>
      </c>
      <c r="H18" s="12">
        <v>0</v>
      </c>
      <c r="I18" s="5"/>
      <c r="J18" s="19" t="s">
        <v>14</v>
      </c>
      <c r="K18" t="e">
        <f>#REF!</f>
        <v>#REF!</v>
      </c>
      <c r="L18" t="e">
        <f>#REF!</f>
        <v>#REF!</v>
      </c>
      <c r="M18" t="e">
        <f>#REF!</f>
        <v>#REF!</v>
      </c>
      <c r="N18" t="e">
        <f>#REF!</f>
        <v>#REF!</v>
      </c>
      <c r="O18" t="e">
        <f>#REF!</f>
        <v>#REF!</v>
      </c>
      <c r="P18" t="e">
        <f>#REF!</f>
        <v>#REF!</v>
      </c>
      <c r="Q18" t="e">
        <f>#REF!</f>
        <v>#REF!</v>
      </c>
      <c r="R18" s="26" t="e">
        <f t="shared" si="1"/>
        <v>#REF!</v>
      </c>
      <c r="S18" s="26" t="e">
        <f t="shared" si="1"/>
        <v>#REF!</v>
      </c>
      <c r="T18" s="26" t="e">
        <f t="shared" si="1"/>
        <v>#REF!</v>
      </c>
      <c r="U18" s="26" t="e">
        <f t="shared" si="1"/>
        <v>#REF!</v>
      </c>
      <c r="V18" s="26" t="e">
        <f t="shared" si="1"/>
        <v>#REF!</v>
      </c>
      <c r="W18" s="26" t="e">
        <f t="shared" si="1"/>
        <v>#REF!</v>
      </c>
      <c r="X18" s="26" t="e">
        <f t="shared" si="1"/>
        <v>#REF!</v>
      </c>
      <c r="Y18" s="13"/>
      <c r="Z18" s="13"/>
      <c r="AA18" s="13"/>
      <c r="AB18" s="13"/>
      <c r="AC18" s="13"/>
      <c r="AD18" s="13"/>
      <c r="AE18" s="13"/>
      <c r="AF18" s="13"/>
      <c r="AG18" s="13"/>
      <c r="AH18" s="13"/>
      <c r="AI18" s="13"/>
      <c r="AJ18" s="13"/>
      <c r="AK18" s="13"/>
      <c r="AL18" s="13"/>
      <c r="AM18" s="13"/>
      <c r="AN18" s="13"/>
      <c r="AO18" s="13"/>
    </row>
    <row r="19" spans="1:41" x14ac:dyDescent="0.25">
      <c r="A19" s="23" t="str">
        <f t="shared" si="2"/>
        <v>Bus 4</v>
      </c>
      <c r="B19">
        <f t="shared" si="3"/>
        <v>4</v>
      </c>
      <c r="C19">
        <f t="shared" si="3"/>
        <v>4</v>
      </c>
      <c r="D19" t="str">
        <f t="shared" si="4"/>
        <v>[4, 4]</v>
      </c>
      <c r="G19" t="e">
        <f t="shared" si="5"/>
        <v>#REF!</v>
      </c>
      <c r="H19" s="12">
        <v>0</v>
      </c>
      <c r="I19" s="5"/>
      <c r="J19" s="19" t="s">
        <v>15</v>
      </c>
      <c r="K19" t="e">
        <f>#REF!</f>
        <v>#REF!</v>
      </c>
      <c r="L19" t="e">
        <f>#REF!</f>
        <v>#REF!</v>
      </c>
      <c r="M19" t="e">
        <f>#REF!</f>
        <v>#REF!</v>
      </c>
      <c r="N19" t="e">
        <f>#REF!</f>
        <v>#REF!</v>
      </c>
      <c r="O19" t="e">
        <f>#REF!</f>
        <v>#REF!</v>
      </c>
      <c r="P19" t="e">
        <f>#REF!</f>
        <v>#REF!</v>
      </c>
      <c r="Q19" t="e">
        <f>#REF!</f>
        <v>#REF!</v>
      </c>
      <c r="R19" s="26" t="e">
        <f t="shared" si="1"/>
        <v>#REF!</v>
      </c>
      <c r="S19" s="26" t="e">
        <f t="shared" si="1"/>
        <v>#REF!</v>
      </c>
      <c r="T19" s="26" t="e">
        <f t="shared" si="1"/>
        <v>#REF!</v>
      </c>
      <c r="U19" s="26" t="e">
        <f t="shared" si="1"/>
        <v>#REF!</v>
      </c>
      <c r="V19" s="26" t="e">
        <f t="shared" si="1"/>
        <v>#REF!</v>
      </c>
      <c r="W19" s="26" t="e">
        <f t="shared" si="1"/>
        <v>#REF!</v>
      </c>
      <c r="X19" s="26" t="e">
        <f t="shared" si="1"/>
        <v>#REF!</v>
      </c>
      <c r="Y19" s="13"/>
      <c r="Z19" s="13"/>
      <c r="AA19" s="13"/>
      <c r="AB19" s="13"/>
      <c r="AC19" s="13"/>
      <c r="AD19" s="13"/>
      <c r="AE19" s="13"/>
      <c r="AF19" s="13"/>
      <c r="AG19" s="13"/>
      <c r="AH19" s="13"/>
      <c r="AI19" s="13"/>
      <c r="AJ19" s="13"/>
      <c r="AK19" s="13"/>
      <c r="AL19" s="13"/>
      <c r="AM19" s="13"/>
      <c r="AN19" s="13"/>
      <c r="AO19" s="13"/>
    </row>
    <row r="20" spans="1:41" x14ac:dyDescent="0.25">
      <c r="A20" s="23" t="str">
        <f t="shared" si="2"/>
        <v>Bus 5</v>
      </c>
      <c r="B20">
        <f t="shared" si="3"/>
        <v>5</v>
      </c>
      <c r="C20">
        <f t="shared" si="3"/>
        <v>5</v>
      </c>
      <c r="D20" t="str">
        <f t="shared" si="4"/>
        <v>[5, 5]</v>
      </c>
      <c r="G20" t="e">
        <f t="shared" si="5"/>
        <v>#REF!</v>
      </c>
      <c r="H20" s="12">
        <v>0</v>
      </c>
      <c r="I20" s="5"/>
      <c r="J20" s="19" t="s">
        <v>16</v>
      </c>
      <c r="K20" t="e">
        <f>#REF!</f>
        <v>#REF!</v>
      </c>
      <c r="L20" t="e">
        <f>#REF!</f>
        <v>#REF!</v>
      </c>
      <c r="M20" t="e">
        <f>#REF!</f>
        <v>#REF!</v>
      </c>
      <c r="N20" t="e">
        <f>#REF!</f>
        <v>#REF!</v>
      </c>
      <c r="O20" t="e">
        <f>#REF!</f>
        <v>#REF!</v>
      </c>
      <c r="P20" t="e">
        <f>#REF!</f>
        <v>#REF!</v>
      </c>
      <c r="Q20" t="e">
        <f>#REF!</f>
        <v>#REF!</v>
      </c>
      <c r="R20" s="26" t="e">
        <f t="shared" si="1"/>
        <v>#REF!</v>
      </c>
      <c r="S20" s="26" t="e">
        <f t="shared" si="1"/>
        <v>#REF!</v>
      </c>
      <c r="T20" s="26" t="e">
        <f t="shared" si="1"/>
        <v>#REF!</v>
      </c>
      <c r="U20" s="26" t="e">
        <f t="shared" si="1"/>
        <v>#REF!</v>
      </c>
      <c r="V20" s="26" t="e">
        <f t="shared" si="1"/>
        <v>#REF!</v>
      </c>
      <c r="W20" s="26" t="e">
        <f t="shared" si="1"/>
        <v>#REF!</v>
      </c>
      <c r="X20" s="26" t="e">
        <f t="shared" si="1"/>
        <v>#REF!</v>
      </c>
      <c r="Y20" s="13"/>
      <c r="Z20" s="13"/>
      <c r="AA20" s="13"/>
      <c r="AB20" s="13"/>
      <c r="AC20" s="13"/>
      <c r="AD20" s="13"/>
      <c r="AE20" s="13"/>
      <c r="AF20" s="13"/>
      <c r="AG20" s="13"/>
      <c r="AH20" s="13"/>
      <c r="AI20" s="13"/>
      <c r="AJ20" s="13"/>
      <c r="AK20" s="13"/>
      <c r="AL20" s="13"/>
      <c r="AM20" s="13"/>
      <c r="AN20" s="13"/>
      <c r="AO20" s="13"/>
    </row>
    <row r="21" spans="1:41" x14ac:dyDescent="0.25">
      <c r="A21" s="23" t="str">
        <f t="shared" si="2"/>
        <v>Bus 6</v>
      </c>
      <c r="B21">
        <f t="shared" si="3"/>
        <v>6</v>
      </c>
      <c r="C21">
        <f t="shared" si="3"/>
        <v>6</v>
      </c>
      <c r="D21" t="str">
        <f t="shared" si="4"/>
        <v>[6, 6]</v>
      </c>
      <c r="G21" t="e">
        <f t="shared" si="5"/>
        <v>#REF!</v>
      </c>
      <c r="H21" s="12">
        <v>0</v>
      </c>
      <c r="I21" s="5"/>
      <c r="J21" s="19" t="s">
        <v>17</v>
      </c>
      <c r="K21" t="e">
        <f>#REF!</f>
        <v>#REF!</v>
      </c>
      <c r="L21" t="e">
        <f>#REF!</f>
        <v>#REF!</v>
      </c>
      <c r="M21" t="e">
        <f>#REF!</f>
        <v>#REF!</v>
      </c>
      <c r="N21" t="e">
        <f>#REF!</f>
        <v>#REF!</v>
      </c>
      <c r="O21" t="e">
        <f>#REF!</f>
        <v>#REF!</v>
      </c>
      <c r="P21" t="e">
        <f>#REF!</f>
        <v>#REF!</v>
      </c>
      <c r="Q21" t="e">
        <f>#REF!</f>
        <v>#REF!</v>
      </c>
      <c r="R21" s="26" t="e">
        <f t="shared" si="1"/>
        <v>#REF!</v>
      </c>
      <c r="S21" s="26" t="e">
        <f t="shared" si="1"/>
        <v>#REF!</v>
      </c>
      <c r="T21" s="26" t="e">
        <f t="shared" si="1"/>
        <v>#REF!</v>
      </c>
      <c r="U21" s="26" t="e">
        <f t="shared" si="1"/>
        <v>#REF!</v>
      </c>
      <c r="V21" s="26" t="e">
        <f t="shared" si="1"/>
        <v>#REF!</v>
      </c>
      <c r="W21" s="26" t="e">
        <f t="shared" si="1"/>
        <v>#REF!</v>
      </c>
      <c r="X21" s="26" t="e">
        <f t="shared" si="1"/>
        <v>#REF!</v>
      </c>
      <c r="Y21" s="13"/>
      <c r="Z21" s="13"/>
      <c r="AA21" s="13"/>
      <c r="AB21" s="13"/>
      <c r="AC21" s="13"/>
      <c r="AD21" s="13"/>
      <c r="AE21" s="13"/>
      <c r="AF21" s="13"/>
      <c r="AG21" s="13"/>
      <c r="AH21" s="13"/>
      <c r="AI21" s="13"/>
      <c r="AJ21" s="13"/>
      <c r="AK21" s="13"/>
      <c r="AL21" s="13"/>
      <c r="AM21" s="13"/>
      <c r="AN21" s="13"/>
      <c r="AO21" s="13"/>
    </row>
    <row r="22" spans="1:41" x14ac:dyDescent="0.25">
      <c r="A22" s="23" t="str">
        <f t="shared" si="2"/>
        <v>Bus 7</v>
      </c>
      <c r="B22">
        <f t="shared" si="3"/>
        <v>7</v>
      </c>
      <c r="C22">
        <f t="shared" si="3"/>
        <v>7</v>
      </c>
      <c r="D22" t="str">
        <f t="shared" si="4"/>
        <v>[7, 7]</v>
      </c>
      <c r="G22" t="e">
        <f t="shared" si="5"/>
        <v>#REF!</v>
      </c>
      <c r="H22" s="12">
        <v>0</v>
      </c>
      <c r="I22" s="5"/>
      <c r="J22" s="19" t="s">
        <v>18</v>
      </c>
      <c r="K22" t="e">
        <f>#REF!</f>
        <v>#REF!</v>
      </c>
      <c r="L22" t="e">
        <f>#REF!</f>
        <v>#REF!</v>
      </c>
      <c r="M22" t="e">
        <f>#REF!</f>
        <v>#REF!</v>
      </c>
      <c r="N22" t="e">
        <f>#REF!</f>
        <v>#REF!</v>
      </c>
      <c r="O22" t="e">
        <f>#REF!</f>
        <v>#REF!</v>
      </c>
      <c r="P22" t="e">
        <f>#REF!</f>
        <v>#REF!</v>
      </c>
      <c r="Q22" t="e">
        <f>#REF!</f>
        <v>#REF!</v>
      </c>
      <c r="R22" s="26" t="e">
        <f t="shared" si="1"/>
        <v>#REF!</v>
      </c>
      <c r="S22" s="26" t="e">
        <f t="shared" si="1"/>
        <v>#REF!</v>
      </c>
      <c r="T22" s="26" t="e">
        <f t="shared" si="1"/>
        <v>#REF!</v>
      </c>
      <c r="U22" s="26" t="e">
        <f t="shared" si="1"/>
        <v>#REF!</v>
      </c>
      <c r="V22" s="26" t="e">
        <f t="shared" si="1"/>
        <v>#REF!</v>
      </c>
      <c r="W22" s="26" t="e">
        <f t="shared" si="1"/>
        <v>#REF!</v>
      </c>
      <c r="X22" s="26" t="e">
        <f t="shared" si="1"/>
        <v>#REF!</v>
      </c>
      <c r="Y22" s="13"/>
      <c r="Z22" s="13"/>
      <c r="AA22" s="13"/>
      <c r="AB22" s="13"/>
      <c r="AC22" s="13"/>
      <c r="AD22" s="13"/>
      <c r="AE22" s="13"/>
      <c r="AF22" s="13"/>
      <c r="AG22" s="13"/>
      <c r="AH22" s="13"/>
      <c r="AI22" s="13"/>
      <c r="AJ22" s="13"/>
      <c r="AK22" s="13"/>
      <c r="AL22" s="13"/>
      <c r="AM22" s="13"/>
      <c r="AN22" s="13"/>
      <c r="AO22" s="13"/>
    </row>
    <row r="23" spans="1:41" x14ac:dyDescent="0.25">
      <c r="A23" s="23" t="str">
        <f t="shared" si="2"/>
        <v>Airplane 1</v>
      </c>
      <c r="B23">
        <f t="shared" si="3"/>
        <v>8</v>
      </c>
      <c r="C23">
        <f t="shared" si="3"/>
        <v>8</v>
      </c>
      <c r="D23" t="str">
        <f t="shared" si="4"/>
        <v>[8, 8]</v>
      </c>
      <c r="G23" t="e">
        <f t="shared" si="5"/>
        <v>#REF!</v>
      </c>
      <c r="H23" s="12">
        <v>0</v>
      </c>
      <c r="I23" s="5"/>
      <c r="J23" s="21" t="s">
        <v>19</v>
      </c>
      <c r="K23" s="34" t="e">
        <f t="shared" ref="K23:Q29" si="6">R23</f>
        <v>#REF!</v>
      </c>
      <c r="L23" s="34" t="e">
        <f t="shared" si="6"/>
        <v>#REF!</v>
      </c>
      <c r="M23" s="34" t="e">
        <f t="shared" si="6"/>
        <v>#REF!</v>
      </c>
      <c r="N23" s="34" t="e">
        <f t="shared" si="6"/>
        <v>#REF!</v>
      </c>
      <c r="O23" s="34" t="e">
        <f t="shared" si="6"/>
        <v>#REF!</v>
      </c>
      <c r="P23" s="34" t="e">
        <f t="shared" si="6"/>
        <v>#REF!</v>
      </c>
      <c r="Q23" s="34" t="e">
        <f t="shared" si="6"/>
        <v>#REF!</v>
      </c>
      <c r="R23" s="22" t="e">
        <f>#REF!</f>
        <v>#REF!</v>
      </c>
      <c r="S23" s="16" t="e">
        <f>#REF!</f>
        <v>#REF!</v>
      </c>
      <c r="T23" s="16" t="e">
        <f>#REF!</f>
        <v>#REF!</v>
      </c>
      <c r="U23" s="16" t="e">
        <f>#REF!</f>
        <v>#REF!</v>
      </c>
      <c r="V23" s="16" t="e">
        <f>#REF!</f>
        <v>#REF!</v>
      </c>
      <c r="W23" s="16" t="e">
        <f>#REF!</f>
        <v>#REF!</v>
      </c>
      <c r="X23" s="16" t="e">
        <f>#REF!</f>
        <v>#REF!</v>
      </c>
      <c r="Y23" s="13"/>
      <c r="Z23" s="13"/>
      <c r="AA23" s="13"/>
      <c r="AB23" s="13"/>
      <c r="AC23" s="13"/>
      <c r="AD23" s="13"/>
      <c r="AE23" s="13"/>
      <c r="AF23" s="13"/>
      <c r="AG23" s="13"/>
      <c r="AH23" s="13"/>
      <c r="AI23" s="13"/>
      <c r="AJ23" s="13"/>
      <c r="AK23" s="13"/>
      <c r="AL23" s="13"/>
      <c r="AM23" s="13"/>
      <c r="AN23" s="13"/>
      <c r="AO23" s="13"/>
    </row>
    <row r="24" spans="1:41" x14ac:dyDescent="0.25">
      <c r="A24" s="23" t="str">
        <f t="shared" si="2"/>
        <v>Airplane 2</v>
      </c>
      <c r="B24">
        <f t="shared" si="3"/>
        <v>9</v>
      </c>
      <c r="C24">
        <f t="shared" si="3"/>
        <v>9</v>
      </c>
      <c r="D24" t="str">
        <f t="shared" si="4"/>
        <v>[9, 9]</v>
      </c>
      <c r="G24" t="e">
        <f t="shared" si="5"/>
        <v>#REF!</v>
      </c>
      <c r="H24" s="12">
        <v>0</v>
      </c>
      <c r="I24" s="5"/>
      <c r="J24" s="21" t="s">
        <v>20</v>
      </c>
      <c r="K24" s="34" t="e">
        <f t="shared" si="6"/>
        <v>#REF!</v>
      </c>
      <c r="L24" s="34" t="e">
        <f t="shared" si="6"/>
        <v>#REF!</v>
      </c>
      <c r="M24" s="34" t="e">
        <f t="shared" si="6"/>
        <v>#REF!</v>
      </c>
      <c r="N24" s="34" t="e">
        <f t="shared" si="6"/>
        <v>#REF!</v>
      </c>
      <c r="O24" s="34" t="e">
        <f t="shared" si="6"/>
        <v>#REF!</v>
      </c>
      <c r="P24" s="34" t="e">
        <f t="shared" si="6"/>
        <v>#REF!</v>
      </c>
      <c r="Q24" s="34" t="e">
        <f t="shared" si="6"/>
        <v>#REF!</v>
      </c>
      <c r="R24" s="16" t="e">
        <f>#REF!</f>
        <v>#REF!</v>
      </c>
      <c r="S24" s="22" t="e">
        <f>#REF!</f>
        <v>#REF!</v>
      </c>
      <c r="T24" s="16" t="e">
        <f>#REF!</f>
        <v>#REF!</v>
      </c>
      <c r="U24" s="16" t="e">
        <f>#REF!</f>
        <v>#REF!</v>
      </c>
      <c r="V24" s="16" t="e">
        <f>#REF!</f>
        <v>#REF!</v>
      </c>
      <c r="W24" s="16" t="e">
        <f>#REF!</f>
        <v>#REF!</v>
      </c>
      <c r="X24" s="16" t="e">
        <f>#REF!</f>
        <v>#REF!</v>
      </c>
      <c r="Y24" s="13"/>
      <c r="Z24" s="13"/>
      <c r="AA24" s="13"/>
      <c r="AB24" s="13"/>
      <c r="AC24" s="13"/>
      <c r="AD24" s="13"/>
      <c r="AE24" s="13"/>
      <c r="AF24" s="13"/>
      <c r="AG24" s="13"/>
      <c r="AH24" s="13"/>
      <c r="AI24" s="13"/>
      <c r="AJ24" s="13"/>
      <c r="AK24" s="13"/>
      <c r="AL24" s="13"/>
      <c r="AM24" s="13"/>
      <c r="AN24" s="13"/>
      <c r="AO24" s="13"/>
    </row>
    <row r="25" spans="1:41" x14ac:dyDescent="0.25">
      <c r="A25" s="23" t="str">
        <f t="shared" si="2"/>
        <v>Airplane 3</v>
      </c>
      <c r="B25">
        <f t="shared" si="3"/>
        <v>10</v>
      </c>
      <c r="C25">
        <f t="shared" si="3"/>
        <v>10</v>
      </c>
      <c r="D25" t="str">
        <f t="shared" si="4"/>
        <v>[10, 10]</v>
      </c>
      <c r="G25" t="e">
        <f t="shared" si="5"/>
        <v>#REF!</v>
      </c>
      <c r="H25" s="12">
        <v>0</v>
      </c>
      <c r="I25" s="5"/>
      <c r="J25" s="21" t="s">
        <v>21</v>
      </c>
      <c r="K25" s="34" t="e">
        <f t="shared" si="6"/>
        <v>#REF!</v>
      </c>
      <c r="L25" s="34" t="e">
        <f t="shared" si="6"/>
        <v>#REF!</v>
      </c>
      <c r="M25" s="34" t="e">
        <f t="shared" si="6"/>
        <v>#REF!</v>
      </c>
      <c r="N25" s="34" t="e">
        <f t="shared" si="6"/>
        <v>#REF!</v>
      </c>
      <c r="O25" s="34" t="e">
        <f t="shared" si="6"/>
        <v>#REF!</v>
      </c>
      <c r="P25" s="34" t="e">
        <f t="shared" si="6"/>
        <v>#REF!</v>
      </c>
      <c r="Q25" s="34" t="e">
        <f t="shared" si="6"/>
        <v>#REF!</v>
      </c>
      <c r="R25" s="16" t="e">
        <f>#REF!</f>
        <v>#REF!</v>
      </c>
      <c r="S25" s="16" t="e">
        <f>#REF!</f>
        <v>#REF!</v>
      </c>
      <c r="T25" s="22" t="e">
        <f>#REF!</f>
        <v>#REF!</v>
      </c>
      <c r="U25" s="16" t="e">
        <f>#REF!</f>
        <v>#REF!</v>
      </c>
      <c r="V25" s="16" t="e">
        <f>#REF!</f>
        <v>#REF!</v>
      </c>
      <c r="W25" s="16" t="e">
        <f>#REF!</f>
        <v>#REF!</v>
      </c>
      <c r="X25" s="16" t="e">
        <f>#REF!</f>
        <v>#REF!</v>
      </c>
      <c r="Y25" s="13"/>
      <c r="Z25" s="13"/>
      <c r="AA25" s="13"/>
      <c r="AB25" s="13"/>
      <c r="AC25" s="13"/>
      <c r="AD25" s="13"/>
      <c r="AE25" s="13"/>
      <c r="AF25" s="13"/>
      <c r="AG25" s="13"/>
      <c r="AH25" s="13"/>
      <c r="AI25" s="13"/>
      <c r="AJ25" s="13"/>
      <c r="AK25" s="13"/>
      <c r="AL25" s="13"/>
      <c r="AM25" s="13"/>
      <c r="AN25" s="13"/>
      <c r="AO25" s="13"/>
    </row>
    <row r="26" spans="1:41" x14ac:dyDescent="0.25">
      <c r="A26" s="23" t="str">
        <f t="shared" si="2"/>
        <v>Airplane 4</v>
      </c>
      <c r="B26">
        <f t="shared" si="3"/>
        <v>11</v>
      </c>
      <c r="C26">
        <f t="shared" si="3"/>
        <v>11</v>
      </c>
      <c r="D26" t="str">
        <f t="shared" si="4"/>
        <v>[11, 11]</v>
      </c>
      <c r="G26" t="e">
        <f t="shared" si="5"/>
        <v>#REF!</v>
      </c>
      <c r="H26" s="12">
        <v>0</v>
      </c>
      <c r="I26" s="5"/>
      <c r="J26" s="21" t="s">
        <v>22</v>
      </c>
      <c r="K26" s="34" t="e">
        <f t="shared" si="6"/>
        <v>#REF!</v>
      </c>
      <c r="L26" s="34" t="e">
        <f t="shared" si="6"/>
        <v>#REF!</v>
      </c>
      <c r="M26" s="34" t="e">
        <f t="shared" si="6"/>
        <v>#REF!</v>
      </c>
      <c r="N26" s="34" t="e">
        <f t="shared" si="6"/>
        <v>#REF!</v>
      </c>
      <c r="O26" s="34" t="e">
        <f t="shared" si="6"/>
        <v>#REF!</v>
      </c>
      <c r="P26" s="34" t="e">
        <f t="shared" si="6"/>
        <v>#REF!</v>
      </c>
      <c r="Q26" s="34" t="e">
        <f t="shared" si="6"/>
        <v>#REF!</v>
      </c>
      <c r="R26" s="16" t="e">
        <f>#REF!</f>
        <v>#REF!</v>
      </c>
      <c r="S26" s="16" t="e">
        <f>#REF!</f>
        <v>#REF!</v>
      </c>
      <c r="T26" s="16" t="e">
        <f>#REF!</f>
        <v>#REF!</v>
      </c>
      <c r="U26" s="22" t="e">
        <f>#REF!</f>
        <v>#REF!</v>
      </c>
      <c r="V26" s="16" t="e">
        <f>#REF!</f>
        <v>#REF!</v>
      </c>
      <c r="W26" s="16" t="e">
        <f>#REF!</f>
        <v>#REF!</v>
      </c>
      <c r="X26" s="16" t="e">
        <f>#REF!</f>
        <v>#REF!</v>
      </c>
      <c r="Y26" s="13"/>
      <c r="Z26" s="13"/>
      <c r="AA26" s="13"/>
      <c r="AB26" s="13"/>
      <c r="AC26" s="13"/>
      <c r="AD26" s="13"/>
      <c r="AE26" s="13"/>
      <c r="AF26" s="13"/>
      <c r="AG26" s="13"/>
      <c r="AH26" s="13"/>
      <c r="AI26" s="13"/>
      <c r="AJ26" s="13"/>
      <c r="AK26" s="13"/>
      <c r="AL26" s="13"/>
      <c r="AM26" s="13"/>
      <c r="AN26" s="13"/>
      <c r="AO26" s="13"/>
    </row>
    <row r="27" spans="1:41" x14ac:dyDescent="0.25">
      <c r="A27" s="23" t="str">
        <f t="shared" si="2"/>
        <v>Airplane 5</v>
      </c>
      <c r="B27">
        <f t="shared" si="3"/>
        <v>12</v>
      </c>
      <c r="C27">
        <f t="shared" si="3"/>
        <v>12</v>
      </c>
      <c r="D27" t="str">
        <f t="shared" si="4"/>
        <v>[12, 12]</v>
      </c>
      <c r="G27" t="e">
        <f t="shared" si="5"/>
        <v>#REF!</v>
      </c>
      <c r="H27" s="12">
        <v>0</v>
      </c>
      <c r="I27" s="5"/>
      <c r="J27" s="21" t="s">
        <v>23</v>
      </c>
      <c r="K27" s="34" t="e">
        <f t="shared" si="6"/>
        <v>#REF!</v>
      </c>
      <c r="L27" s="34" t="e">
        <f t="shared" si="6"/>
        <v>#REF!</v>
      </c>
      <c r="M27" s="34" t="e">
        <f t="shared" si="6"/>
        <v>#REF!</v>
      </c>
      <c r="N27" s="34" t="e">
        <f t="shared" si="6"/>
        <v>#REF!</v>
      </c>
      <c r="O27" s="34" t="e">
        <f t="shared" si="6"/>
        <v>#REF!</v>
      </c>
      <c r="P27" s="34" t="e">
        <f t="shared" si="6"/>
        <v>#REF!</v>
      </c>
      <c r="Q27" s="34" t="e">
        <f t="shared" si="6"/>
        <v>#REF!</v>
      </c>
      <c r="R27" s="16" t="e">
        <f>#REF!</f>
        <v>#REF!</v>
      </c>
      <c r="S27" s="16" t="e">
        <f>#REF!</f>
        <v>#REF!</v>
      </c>
      <c r="T27" s="16" t="e">
        <f>#REF!</f>
        <v>#REF!</v>
      </c>
      <c r="U27" s="16" t="e">
        <f>#REF!</f>
        <v>#REF!</v>
      </c>
      <c r="V27" s="22" t="e">
        <f>#REF!</f>
        <v>#REF!</v>
      </c>
      <c r="W27" s="16" t="e">
        <f>#REF!</f>
        <v>#REF!</v>
      </c>
      <c r="X27" s="16" t="e">
        <f>#REF!</f>
        <v>#REF!</v>
      </c>
      <c r="Y27" s="13"/>
      <c r="Z27" s="13"/>
      <c r="AA27" s="13"/>
      <c r="AB27" s="13"/>
      <c r="AC27" s="13"/>
      <c r="AD27" s="13"/>
      <c r="AE27" s="13"/>
      <c r="AF27" s="13"/>
      <c r="AG27" s="13"/>
      <c r="AH27" s="13"/>
      <c r="AI27" s="13"/>
      <c r="AJ27" s="13"/>
      <c r="AK27" s="13"/>
      <c r="AL27" s="13"/>
      <c r="AM27" s="13"/>
      <c r="AN27" s="13"/>
      <c r="AO27" s="13"/>
    </row>
    <row r="28" spans="1:41" x14ac:dyDescent="0.25">
      <c r="A28" s="23" t="str">
        <f t="shared" si="2"/>
        <v>Airplane 6</v>
      </c>
      <c r="B28">
        <f t="shared" si="3"/>
        <v>13</v>
      </c>
      <c r="C28">
        <f t="shared" si="3"/>
        <v>13</v>
      </c>
      <c r="D28" t="str">
        <f t="shared" si="4"/>
        <v>[13, 13]</v>
      </c>
      <c r="G28" t="e">
        <f t="shared" si="5"/>
        <v>#REF!</v>
      </c>
      <c r="H28" s="12">
        <v>0</v>
      </c>
      <c r="I28" s="5"/>
      <c r="J28" s="21" t="s">
        <v>24</v>
      </c>
      <c r="K28" s="34" t="e">
        <f t="shared" si="6"/>
        <v>#REF!</v>
      </c>
      <c r="L28" s="34" t="e">
        <f t="shared" si="6"/>
        <v>#REF!</v>
      </c>
      <c r="M28" s="34" t="e">
        <f t="shared" si="6"/>
        <v>#REF!</v>
      </c>
      <c r="N28" s="34" t="e">
        <f t="shared" si="6"/>
        <v>#REF!</v>
      </c>
      <c r="O28" s="34" t="e">
        <f t="shared" si="6"/>
        <v>#REF!</v>
      </c>
      <c r="P28" s="34" t="e">
        <f t="shared" si="6"/>
        <v>#REF!</v>
      </c>
      <c r="Q28" s="34" t="e">
        <f t="shared" si="6"/>
        <v>#REF!</v>
      </c>
      <c r="R28" s="16" t="e">
        <f>#REF!</f>
        <v>#REF!</v>
      </c>
      <c r="S28" s="16" t="e">
        <f>#REF!</f>
        <v>#REF!</v>
      </c>
      <c r="T28" s="16" t="e">
        <f>#REF!</f>
        <v>#REF!</v>
      </c>
      <c r="U28" s="16" t="e">
        <f>#REF!</f>
        <v>#REF!</v>
      </c>
      <c r="V28" s="16" t="e">
        <f>#REF!</f>
        <v>#REF!</v>
      </c>
      <c r="W28" s="22" t="e">
        <f>#REF!</f>
        <v>#REF!</v>
      </c>
      <c r="X28" s="16" t="e">
        <f>#REF!</f>
        <v>#REF!</v>
      </c>
      <c r="Y28" s="13"/>
      <c r="Z28" s="13"/>
      <c r="AA28" s="13"/>
      <c r="AB28" s="13"/>
      <c r="AC28" s="13"/>
      <c r="AD28" s="13"/>
      <c r="AE28" s="13"/>
      <c r="AF28" s="13"/>
      <c r="AG28" s="13"/>
      <c r="AH28" s="13"/>
      <c r="AI28" s="13"/>
      <c r="AJ28" s="13"/>
      <c r="AK28" s="13"/>
      <c r="AL28" s="13"/>
      <c r="AM28" s="13"/>
      <c r="AN28" s="13"/>
      <c r="AO28" s="13"/>
    </row>
    <row r="29" spans="1:41" x14ac:dyDescent="0.25">
      <c r="A29" s="23" t="str">
        <f t="shared" si="2"/>
        <v>Airplane 7</v>
      </c>
      <c r="B29">
        <f t="shared" si="3"/>
        <v>14</v>
      </c>
      <c r="C29">
        <f t="shared" si="3"/>
        <v>14</v>
      </c>
      <c r="D29" t="str">
        <f t="shared" si="4"/>
        <v>[14, 14]</v>
      </c>
      <c r="G29" t="e">
        <f t="shared" si="5"/>
        <v>#REF!</v>
      </c>
      <c r="H29" s="12">
        <v>0</v>
      </c>
      <c r="I29" s="6"/>
      <c r="J29" s="21" t="s">
        <v>25</v>
      </c>
      <c r="K29" s="34" t="e">
        <f t="shared" si="6"/>
        <v>#REF!</v>
      </c>
      <c r="L29" s="34" t="e">
        <f t="shared" si="6"/>
        <v>#REF!</v>
      </c>
      <c r="M29" s="34" t="e">
        <f t="shared" si="6"/>
        <v>#REF!</v>
      </c>
      <c r="N29" s="34" t="e">
        <f t="shared" si="6"/>
        <v>#REF!</v>
      </c>
      <c r="O29" s="34" t="e">
        <f t="shared" si="6"/>
        <v>#REF!</v>
      </c>
      <c r="P29" s="34" t="e">
        <f t="shared" si="6"/>
        <v>#REF!</v>
      </c>
      <c r="Q29" s="34" t="e">
        <f t="shared" si="6"/>
        <v>#REF!</v>
      </c>
      <c r="R29" s="16" t="e">
        <f>#REF!</f>
        <v>#REF!</v>
      </c>
      <c r="S29" s="16" t="e">
        <f>#REF!</f>
        <v>#REF!</v>
      </c>
      <c r="T29" s="16" t="e">
        <f>#REF!</f>
        <v>#REF!</v>
      </c>
      <c r="U29" s="16" t="e">
        <f>#REF!</f>
        <v>#REF!</v>
      </c>
      <c r="V29" s="16" t="e">
        <f>#REF!</f>
        <v>#REF!</v>
      </c>
      <c r="W29" s="16" t="e">
        <f>#REF!</f>
        <v>#REF!</v>
      </c>
      <c r="X29" s="22" t="e">
        <f>#REF!</f>
        <v>#REF!</v>
      </c>
      <c r="Y29" s="13"/>
      <c r="Z29" s="13"/>
      <c r="AA29" s="13"/>
      <c r="AB29" s="13"/>
      <c r="AC29" s="13"/>
      <c r="AD29" s="13"/>
      <c r="AE29" s="13"/>
      <c r="AF29" s="13"/>
      <c r="AG29" s="13"/>
      <c r="AH29" s="13"/>
      <c r="AI29" s="13"/>
      <c r="AJ29" s="13"/>
      <c r="AK29" s="13"/>
      <c r="AL29" s="13"/>
      <c r="AM29" s="13"/>
      <c r="AN29" s="13"/>
      <c r="AO29" s="13"/>
    </row>
    <row r="30" spans="1:41" x14ac:dyDescent="0.25">
      <c r="H30" s="12">
        <v>0</v>
      </c>
      <c r="K30" s="22"/>
      <c r="L30" s="16"/>
      <c r="M30" s="16"/>
      <c r="N30" s="16"/>
      <c r="O30" s="16"/>
      <c r="P30" s="16"/>
      <c r="Q30" s="16"/>
      <c r="R30" s="13"/>
      <c r="S30" s="13"/>
      <c r="T30" s="13"/>
      <c r="U30" s="13"/>
      <c r="V30" s="13"/>
      <c r="W30" s="13"/>
      <c r="X30" s="13"/>
      <c r="Y30" s="1"/>
      <c r="Z30" s="13"/>
      <c r="AA30" s="13"/>
      <c r="AB30" s="13"/>
      <c r="AC30" s="13"/>
      <c r="AD30" s="13"/>
      <c r="AE30" s="13"/>
      <c r="AF30" s="13"/>
      <c r="AG30" s="13"/>
      <c r="AH30" s="13"/>
      <c r="AI30" s="13"/>
      <c r="AJ30" s="13"/>
      <c r="AK30" s="13"/>
      <c r="AL30" s="13"/>
      <c r="AM30" s="13"/>
      <c r="AN30" s="13"/>
      <c r="AO30" s="13"/>
    </row>
    <row r="31" spans="1:41" x14ac:dyDescent="0.25">
      <c r="H31" s="12">
        <v>0</v>
      </c>
      <c r="K31" s="16"/>
      <c r="L31" s="22"/>
      <c r="M31" s="16"/>
      <c r="N31" s="16"/>
      <c r="O31" s="16"/>
      <c r="P31" s="16"/>
      <c r="Q31" s="16"/>
      <c r="R31" s="13"/>
      <c r="S31" s="13"/>
      <c r="T31" s="13"/>
      <c r="U31" s="13"/>
      <c r="V31" s="13"/>
      <c r="W31" s="13"/>
      <c r="X31" s="13"/>
      <c r="Y31" s="13"/>
      <c r="Z31" s="1"/>
      <c r="AA31" s="13"/>
      <c r="AB31" s="13"/>
      <c r="AC31" s="13"/>
      <c r="AD31" s="13"/>
      <c r="AE31" s="13"/>
      <c r="AF31" s="13"/>
      <c r="AG31" s="13"/>
      <c r="AH31" s="13"/>
      <c r="AI31" s="13"/>
      <c r="AJ31" s="13"/>
      <c r="AK31" s="13"/>
      <c r="AL31" s="13"/>
      <c r="AM31" s="13"/>
      <c r="AN31" s="13"/>
      <c r="AO31" s="13"/>
    </row>
    <row r="32" spans="1:41" x14ac:dyDescent="0.25">
      <c r="H32" s="12">
        <v>0</v>
      </c>
      <c r="K32" s="16"/>
      <c r="L32" s="16"/>
      <c r="M32" s="22"/>
      <c r="N32" s="16"/>
      <c r="O32" s="16"/>
      <c r="P32" s="16"/>
      <c r="Q32" s="16"/>
      <c r="R32" s="13"/>
      <c r="S32" s="13"/>
      <c r="T32" s="13"/>
      <c r="U32" s="13"/>
      <c r="V32" s="13"/>
      <c r="W32" s="13"/>
      <c r="X32" s="13"/>
      <c r="Y32" s="13"/>
      <c r="Z32" s="13"/>
      <c r="AA32" s="1"/>
      <c r="AB32" s="13"/>
      <c r="AC32" s="13"/>
      <c r="AD32" s="13"/>
      <c r="AE32" s="13"/>
      <c r="AF32" s="13"/>
      <c r="AG32" s="13"/>
      <c r="AH32" s="13"/>
      <c r="AI32" s="13"/>
      <c r="AJ32" s="13"/>
      <c r="AK32" s="13"/>
      <c r="AL32" s="13"/>
      <c r="AM32" s="13"/>
      <c r="AN32" s="13"/>
      <c r="AO32" s="13"/>
    </row>
    <row r="33" spans="8:41" x14ac:dyDescent="0.25">
      <c r="H33" s="12">
        <v>0</v>
      </c>
      <c r="K33" s="16"/>
      <c r="L33" s="16"/>
      <c r="M33" s="16"/>
      <c r="N33" s="22"/>
      <c r="O33" s="16"/>
      <c r="P33" s="16"/>
      <c r="Q33" s="16"/>
      <c r="R33" s="13"/>
      <c r="S33" s="13"/>
      <c r="T33" s="13"/>
      <c r="U33" s="13"/>
      <c r="V33" s="13"/>
      <c r="W33" s="13"/>
      <c r="X33" s="13"/>
      <c r="Y33" s="13"/>
      <c r="Z33" s="13"/>
      <c r="AA33" s="13"/>
      <c r="AB33" s="1"/>
      <c r="AC33" s="13"/>
      <c r="AD33" s="13"/>
      <c r="AE33" s="13"/>
      <c r="AF33" s="13"/>
      <c r="AG33" s="13"/>
      <c r="AH33" s="13"/>
      <c r="AI33" s="13"/>
      <c r="AJ33" s="13"/>
      <c r="AK33" s="13"/>
      <c r="AL33" s="13"/>
      <c r="AM33" s="13"/>
      <c r="AN33" s="13"/>
      <c r="AO33" s="13"/>
    </row>
    <row r="34" spans="8:41" x14ac:dyDescent="0.25">
      <c r="H34" s="12">
        <v>0</v>
      </c>
      <c r="K34" s="16"/>
      <c r="L34" s="16"/>
      <c r="M34" s="16"/>
      <c r="N34" s="16"/>
      <c r="O34" s="22"/>
      <c r="P34" s="16"/>
      <c r="Q34" s="16"/>
      <c r="R34" s="13"/>
      <c r="S34" s="13"/>
      <c r="T34" s="13"/>
      <c r="U34" s="13"/>
      <c r="V34" s="13"/>
      <c r="W34" s="13"/>
      <c r="X34" s="13"/>
      <c r="Y34" s="13"/>
      <c r="Z34" s="13"/>
      <c r="AA34" s="13"/>
      <c r="AB34" s="13"/>
      <c r="AC34" s="1"/>
      <c r="AD34" s="13"/>
      <c r="AE34" s="13"/>
      <c r="AF34" s="13"/>
      <c r="AG34" s="13"/>
      <c r="AH34" s="13"/>
      <c r="AI34" s="13"/>
      <c r="AJ34" s="13"/>
      <c r="AK34" s="13"/>
      <c r="AL34" s="13"/>
      <c r="AM34" s="13"/>
      <c r="AN34" s="13"/>
      <c r="AO34" s="13"/>
    </row>
    <row r="35" spans="8:41" x14ac:dyDescent="0.25">
      <c r="H35" s="12">
        <v>0</v>
      </c>
      <c r="K35" s="16"/>
      <c r="L35" s="16"/>
      <c r="M35" s="16"/>
      <c r="N35" s="16"/>
      <c r="O35" s="16"/>
      <c r="P35" s="22"/>
      <c r="Q35" s="16"/>
      <c r="R35" s="13"/>
      <c r="S35" s="13"/>
      <c r="T35" s="13"/>
      <c r="U35" s="13"/>
      <c r="V35" s="13"/>
      <c r="W35" s="13"/>
      <c r="X35" s="13"/>
      <c r="Y35" s="13"/>
      <c r="Z35" s="13"/>
      <c r="AA35" s="13"/>
      <c r="AB35" s="13"/>
      <c r="AC35" s="13"/>
      <c r="AD35" s="1"/>
      <c r="AE35" s="13"/>
      <c r="AF35" s="13"/>
      <c r="AG35" s="13"/>
      <c r="AH35" s="13"/>
      <c r="AI35" s="13"/>
      <c r="AJ35" s="13"/>
      <c r="AK35" s="13"/>
      <c r="AL35" s="13"/>
      <c r="AM35" s="13"/>
      <c r="AN35" s="13"/>
      <c r="AO35" s="13"/>
    </row>
    <row r="36" spans="8:41" x14ac:dyDescent="0.25">
      <c r="H36" s="12">
        <v>0</v>
      </c>
      <c r="K36" s="16"/>
      <c r="L36" s="16"/>
      <c r="M36" s="16"/>
      <c r="N36" s="16"/>
      <c r="O36" s="16"/>
      <c r="P36" s="16"/>
      <c r="Q36" s="22"/>
      <c r="R36" s="13"/>
      <c r="S36" s="13"/>
      <c r="T36" s="13"/>
      <c r="U36" s="13"/>
      <c r="V36" s="13"/>
      <c r="W36" s="13"/>
      <c r="X36" s="13"/>
      <c r="Y36" s="13"/>
      <c r="Z36" s="13"/>
      <c r="AA36" s="13"/>
      <c r="AB36" s="13"/>
      <c r="AC36" s="13"/>
      <c r="AD36" s="13"/>
      <c r="AE36" s="1"/>
      <c r="AF36" s="13"/>
      <c r="AG36" s="13"/>
      <c r="AH36" s="13"/>
      <c r="AI36" s="13"/>
      <c r="AJ36" s="13"/>
      <c r="AK36" s="13"/>
      <c r="AL36" s="13"/>
      <c r="AM36" s="13"/>
      <c r="AN36" s="13"/>
      <c r="AO36" s="13"/>
    </row>
    <row r="37" spans="8:41" x14ac:dyDescent="0.25">
      <c r="H37" s="12">
        <v>0</v>
      </c>
      <c r="K37" s="22"/>
      <c r="L37" s="16"/>
      <c r="M37" s="16"/>
      <c r="N37" s="16"/>
      <c r="O37" s="16"/>
      <c r="P37" s="16"/>
      <c r="Q37" s="16"/>
      <c r="R37" s="13"/>
      <c r="S37" s="13"/>
      <c r="T37" s="13"/>
      <c r="U37" s="13"/>
      <c r="V37" s="13"/>
      <c r="W37" s="13"/>
      <c r="X37" s="13"/>
      <c r="Y37" s="1"/>
      <c r="Z37" s="13"/>
      <c r="AA37" s="13"/>
      <c r="AB37" s="13"/>
      <c r="AC37" s="13"/>
      <c r="AD37" s="13"/>
      <c r="AE37" s="13"/>
      <c r="AF37" s="13"/>
      <c r="AG37" s="13"/>
      <c r="AH37" s="13"/>
      <c r="AI37" s="13"/>
      <c r="AJ37" s="13"/>
      <c r="AK37" s="13"/>
      <c r="AL37" s="13"/>
      <c r="AM37" s="13"/>
      <c r="AN37" s="13"/>
      <c r="AO37" s="13"/>
    </row>
    <row r="38" spans="8:41" x14ac:dyDescent="0.25">
      <c r="H38" s="12">
        <v>0</v>
      </c>
      <c r="K38" s="16"/>
      <c r="L38" s="22"/>
      <c r="M38" s="16"/>
      <c r="N38" s="16"/>
      <c r="O38" s="16"/>
      <c r="P38" s="16"/>
      <c r="Q38" s="16"/>
      <c r="R38" s="13"/>
      <c r="S38" s="13"/>
      <c r="T38" s="13"/>
      <c r="U38" s="13"/>
      <c r="V38" s="13"/>
      <c r="W38" s="13"/>
      <c r="X38" s="13"/>
      <c r="Y38" s="13"/>
      <c r="Z38" s="1"/>
      <c r="AA38" s="13"/>
      <c r="AB38" s="13"/>
      <c r="AC38" s="13"/>
      <c r="AD38" s="13"/>
      <c r="AE38" s="13"/>
      <c r="AF38" s="13"/>
      <c r="AG38" s="13"/>
      <c r="AH38" s="13"/>
      <c r="AI38" s="13"/>
      <c r="AJ38" s="13"/>
      <c r="AK38" s="13"/>
      <c r="AL38" s="13"/>
      <c r="AM38" s="13"/>
      <c r="AN38" s="13"/>
      <c r="AO38" s="13"/>
    </row>
    <row r="39" spans="8:41" x14ac:dyDescent="0.25">
      <c r="H39" s="12">
        <v>0</v>
      </c>
      <c r="K39" s="16"/>
      <c r="L39" s="16"/>
      <c r="M39" s="22"/>
      <c r="N39" s="16"/>
      <c r="O39" s="16"/>
      <c r="P39" s="16"/>
      <c r="Q39" s="16"/>
      <c r="R39" s="13"/>
      <c r="S39" s="13"/>
      <c r="T39" s="13"/>
      <c r="U39" s="13"/>
      <c r="V39" s="13"/>
      <c r="W39" s="13"/>
      <c r="X39" s="13"/>
      <c r="Y39" s="13"/>
      <c r="Z39" s="13"/>
      <c r="AA39" s="1"/>
      <c r="AB39" s="13"/>
      <c r="AC39" s="13"/>
      <c r="AD39" s="13"/>
      <c r="AE39" s="13"/>
      <c r="AF39" s="13"/>
      <c r="AG39" s="13"/>
      <c r="AH39" s="13"/>
      <c r="AI39" s="13"/>
      <c r="AJ39" s="13"/>
      <c r="AK39" s="13"/>
      <c r="AL39" s="13"/>
      <c r="AM39" s="13"/>
      <c r="AN39" s="13"/>
      <c r="AO39" s="13"/>
    </row>
    <row r="40" spans="8:41" x14ac:dyDescent="0.25">
      <c r="H40" s="12">
        <v>0</v>
      </c>
      <c r="K40" s="16"/>
      <c r="L40" s="16"/>
      <c r="M40" s="16"/>
      <c r="N40" s="22"/>
      <c r="O40" s="16"/>
      <c r="P40" s="16"/>
      <c r="Q40" s="16"/>
      <c r="R40" s="13"/>
      <c r="S40" s="13"/>
      <c r="T40" s="13"/>
      <c r="U40" s="13"/>
      <c r="V40" s="13"/>
      <c r="W40" s="13"/>
      <c r="X40" s="13"/>
      <c r="Y40" s="13"/>
      <c r="Z40" s="13"/>
      <c r="AA40" s="13"/>
      <c r="AB40" s="1"/>
      <c r="AC40" s="13"/>
      <c r="AD40" s="13"/>
      <c r="AE40" s="13"/>
      <c r="AF40" s="13"/>
      <c r="AG40" s="13"/>
      <c r="AH40" s="13"/>
      <c r="AI40" s="13"/>
      <c r="AJ40" s="13"/>
      <c r="AK40" s="13"/>
      <c r="AL40" s="13"/>
      <c r="AM40" s="13"/>
      <c r="AN40" s="13"/>
      <c r="AO40" s="13"/>
    </row>
    <row r="41" spans="8:41" x14ac:dyDescent="0.25">
      <c r="H41" s="12">
        <v>0</v>
      </c>
      <c r="K41" s="16"/>
      <c r="L41" s="16"/>
      <c r="M41" s="16"/>
      <c r="N41" s="16"/>
      <c r="O41" s="22"/>
      <c r="P41" s="16"/>
      <c r="Q41" s="16"/>
      <c r="R41" s="13"/>
      <c r="S41" s="13"/>
      <c r="T41" s="13"/>
      <c r="U41" s="13"/>
      <c r="V41" s="13"/>
      <c r="W41" s="13"/>
      <c r="X41" s="13"/>
      <c r="Y41" s="13"/>
      <c r="Z41" s="13"/>
      <c r="AA41" s="13"/>
      <c r="AB41" s="13"/>
      <c r="AC41" s="1"/>
      <c r="AD41" s="13"/>
      <c r="AE41" s="13"/>
      <c r="AF41" s="13"/>
      <c r="AG41" s="13"/>
      <c r="AH41" s="13"/>
      <c r="AI41" s="13"/>
      <c r="AJ41" s="13"/>
      <c r="AK41" s="13"/>
      <c r="AL41" s="13"/>
      <c r="AM41" s="13"/>
      <c r="AN41" s="13"/>
      <c r="AO41" s="13"/>
    </row>
    <row r="42" spans="8:41" x14ac:dyDescent="0.25">
      <c r="H42" s="12">
        <v>0</v>
      </c>
      <c r="K42" s="16"/>
      <c r="L42" s="16"/>
      <c r="M42" s="16"/>
      <c r="N42" s="16"/>
      <c r="O42" s="16"/>
      <c r="P42" s="22"/>
      <c r="Q42" s="16"/>
      <c r="R42" s="13"/>
      <c r="S42" s="13"/>
      <c r="T42" s="13"/>
      <c r="U42" s="13"/>
      <c r="V42" s="13"/>
      <c r="W42" s="13"/>
      <c r="X42" s="13"/>
      <c r="Y42" s="13"/>
      <c r="Z42" s="13"/>
      <c r="AA42" s="13"/>
      <c r="AB42" s="13"/>
      <c r="AC42" s="13"/>
      <c r="AD42" s="1"/>
      <c r="AE42" s="13"/>
      <c r="AF42" s="13"/>
      <c r="AG42" s="13"/>
      <c r="AH42" s="13"/>
      <c r="AI42" s="13"/>
      <c r="AJ42" s="13"/>
      <c r="AK42" s="13"/>
      <c r="AL42" s="13"/>
      <c r="AM42" s="13"/>
      <c r="AN42" s="13"/>
      <c r="AO42" s="13"/>
    </row>
    <row r="43" spans="8:41" x14ac:dyDescent="0.25">
      <c r="H43" s="12">
        <v>0</v>
      </c>
      <c r="K43" s="16"/>
      <c r="L43" s="16"/>
      <c r="M43" s="16"/>
      <c r="N43" s="16"/>
      <c r="O43" s="16"/>
      <c r="P43" s="16"/>
      <c r="Q43" s="22"/>
      <c r="R43" s="13"/>
      <c r="S43" s="13"/>
      <c r="T43" s="13"/>
      <c r="U43" s="13"/>
      <c r="V43" s="13"/>
      <c r="W43" s="13"/>
      <c r="X43" s="13"/>
      <c r="Y43" s="13"/>
      <c r="Z43" s="13"/>
      <c r="AA43" s="13"/>
      <c r="AB43" s="13"/>
      <c r="AC43" s="13"/>
      <c r="AD43" s="13"/>
      <c r="AE43" s="1"/>
      <c r="AF43" s="13"/>
      <c r="AG43" s="13"/>
      <c r="AH43" s="13"/>
      <c r="AI43" s="13"/>
      <c r="AJ43" s="13"/>
      <c r="AK43" s="13"/>
      <c r="AL43" s="13"/>
      <c r="AM43" s="13"/>
      <c r="AN43" s="13"/>
      <c r="AO43" s="13"/>
    </row>
    <row r="44" spans="8:41" x14ac:dyDescent="0.25">
      <c r="H44" s="12">
        <v>0</v>
      </c>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
      <c r="AN44" s="13"/>
      <c r="AO44" s="13"/>
    </row>
    <row r="45" spans="8:41" x14ac:dyDescent="0.25">
      <c r="H45" s="12">
        <v>0</v>
      </c>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
      <c r="AO45" s="13"/>
    </row>
    <row r="46" spans="8:41" x14ac:dyDescent="0.25">
      <c r="H46" s="12">
        <v>0</v>
      </c>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Comb Hours</vt:lpstr>
      <vt:lpstr>Comb USD</vt:lpstr>
    </vt:vector>
  </TitlesOfParts>
  <Company>the Chickasaw Nation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Carpenter</dc:creator>
  <cp:lastModifiedBy>Daniel Carpenter</cp:lastModifiedBy>
  <dcterms:created xsi:type="dcterms:W3CDTF">2021-12-09T15:34:36Z</dcterms:created>
  <dcterms:modified xsi:type="dcterms:W3CDTF">2021-12-15T22:19:54Z</dcterms:modified>
</cp:coreProperties>
</file>