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Systems Optimization/02 - Notes and Assignments/Week 15 - Network and Integer Prog/Examples/"/>
    </mc:Choice>
  </mc:AlternateContent>
  <xr:revisionPtr revIDLastSave="1" documentId="8_{ABC65779-E84C-4D9F-A631-136AB035208C}" xr6:coauthVersionLast="46" xr6:coauthVersionMax="46" xr10:uidLastSave="{7D851CC9-B739-4491-88CD-9ACCCFF7BB0D}"/>
  <bookViews>
    <workbookView xWindow="28680" yWindow="-120" windowWidth="29040" windowHeight="15840" activeTab="2" xr2:uid="{44A56B6A-9319-4D59-9DD1-835AAC0A420F}"/>
  </bookViews>
  <sheets>
    <sheet name="Sheet1" sheetId="1" r:id="rId1"/>
    <sheet name="Sheet3" sheetId="3" r:id="rId2"/>
    <sheet name="Throughput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K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1" i="2"/>
  <c r="D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K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K3" i="2"/>
  <c r="I3" i="2"/>
  <c r="I2" i="2"/>
  <c r="Q32" i="1"/>
  <c r="Q31" i="1"/>
  <c r="Q30" i="1"/>
  <c r="Q29" i="1"/>
  <c r="Q28" i="1"/>
  <c r="Q27" i="1"/>
  <c r="Q25" i="1"/>
  <c r="Q24" i="1"/>
  <c r="Q23" i="1"/>
  <c r="Q22" i="1"/>
  <c r="Q21" i="1"/>
  <c r="Q20" i="1"/>
  <c r="Q18" i="1"/>
  <c r="Q17" i="1"/>
  <c r="Q16" i="1"/>
  <c r="Q15" i="1"/>
  <c r="Q14" i="1"/>
  <c r="Q13" i="1"/>
  <c r="N27" i="1"/>
  <c r="N28" i="1"/>
  <c r="N29" i="1"/>
  <c r="N30" i="1"/>
  <c r="N31" i="1"/>
  <c r="N32" i="1"/>
  <c r="N20" i="1"/>
  <c r="N21" i="1"/>
  <c r="N22" i="1"/>
  <c r="N23" i="1"/>
  <c r="N24" i="1"/>
  <c r="N25" i="1"/>
  <c r="N13" i="1"/>
  <c r="N14" i="1"/>
  <c r="N15" i="1"/>
  <c r="N16" i="1"/>
  <c r="N17" i="1"/>
  <c r="N18" i="1"/>
  <c r="B14" i="1"/>
  <c r="E4" i="1"/>
  <c r="E5" i="1"/>
  <c r="E6" i="1"/>
  <c r="E8" i="1"/>
  <c r="E9" i="1"/>
  <c r="E10" i="1"/>
  <c r="F4" i="1"/>
  <c r="F5" i="1"/>
  <c r="F6" i="1"/>
  <c r="D4" i="1"/>
  <c r="D5" i="1"/>
  <c r="D6" i="1"/>
  <c r="F8" i="1"/>
  <c r="F9" i="1"/>
  <c r="F10" i="1"/>
  <c r="D8" i="1"/>
  <c r="D9" i="1"/>
  <c r="D10" i="1"/>
  <c r="D1" i="1"/>
  <c r="I10" i="1"/>
  <c r="I1" i="1"/>
</calcChain>
</file>

<file path=xl/sharedStrings.xml><?xml version="1.0" encoding="utf-8"?>
<sst xmlns="http://schemas.openxmlformats.org/spreadsheetml/2006/main" count="131" uniqueCount="70">
  <si>
    <t>OPA</t>
  </si>
  <si>
    <t>Dashboards</t>
  </si>
  <si>
    <t>Labor</t>
  </si>
  <si>
    <t>total</t>
  </si>
  <si>
    <t>AdHoc</t>
  </si>
  <si>
    <t>ProjectName</t>
  </si>
  <si>
    <t>GroupName</t>
  </si>
  <si>
    <t>supplyOfHours</t>
  </si>
  <si>
    <t>hoursDemandedOfProject</t>
  </si>
  <si>
    <t>Objective</t>
  </si>
  <si>
    <t>Sets</t>
  </si>
  <si>
    <t>[OPA, BI]</t>
  </si>
  <si>
    <t>BI</t>
  </si>
  <si>
    <t>[Dashboards, Labor, AdHoc]</t>
  </si>
  <si>
    <t>Parameters</t>
  </si>
  <si>
    <t>hourlyCost</t>
  </si>
  <si>
    <r>
      <t>supplyOfHours</t>
    </r>
    <r>
      <rPr>
        <vertAlign val="subscript"/>
        <sz val="11"/>
        <color theme="1"/>
        <rFont val="Calibri"/>
        <family val="2"/>
        <scheme val="minor"/>
      </rPr>
      <t>group</t>
    </r>
  </si>
  <si>
    <r>
      <t>hoursDemandedOfProject</t>
    </r>
    <r>
      <rPr>
        <vertAlign val="subscript"/>
        <sz val="11"/>
        <color theme="1"/>
        <rFont val="Calibri"/>
        <family val="2"/>
        <scheme val="minor"/>
      </rPr>
      <t>project</t>
    </r>
  </si>
  <si>
    <r>
      <t>hourlyCost</t>
    </r>
    <r>
      <rPr>
        <vertAlign val="subscript"/>
        <sz val="11"/>
        <color theme="1"/>
        <rFont val="Calibri"/>
        <family val="2"/>
        <scheme val="minor"/>
      </rPr>
      <t>group, project</t>
    </r>
  </si>
  <si>
    <t>Decision Variables</t>
  </si>
  <si>
    <r>
      <t>HoursDevoted</t>
    </r>
    <r>
      <rPr>
        <vertAlign val="subscript"/>
        <sz val="11"/>
        <color theme="1"/>
        <rFont val="Calibri"/>
        <family val="2"/>
        <scheme val="minor"/>
      </rPr>
      <t>group, project</t>
    </r>
  </si>
  <si>
    <r>
      <t>Minimize cost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HoursDevoted</t>
    </r>
    <r>
      <rPr>
        <vertAlign val="subscript"/>
        <sz val="11"/>
        <color theme="1"/>
        <rFont val="Calibri"/>
        <family val="2"/>
        <scheme val="minor"/>
      </rPr>
      <t>c</t>
    </r>
  </si>
  <si>
    <t>Constraints</t>
  </si>
  <si>
    <t>==</t>
  </si>
  <si>
    <t>Daniel</t>
  </si>
  <si>
    <t>Roman</t>
  </si>
  <si>
    <t>Brandon</t>
  </si>
  <si>
    <t>Ryan</t>
  </si>
  <si>
    <t>Spencer</t>
  </si>
  <si>
    <t>Jonathan</t>
  </si>
  <si>
    <t>Memphis</t>
  </si>
  <si>
    <t>to</t>
  </si>
  <si>
    <t>from</t>
  </si>
  <si>
    <t>matrix</t>
  </si>
  <si>
    <t>POS</t>
  </si>
  <si>
    <t>DIST</t>
  </si>
  <si>
    <t>Anchorage</t>
  </si>
  <si>
    <t>Atlanta</t>
  </si>
  <si>
    <t>Austin</t>
  </si>
  <si>
    <t>Baltimore</t>
  </si>
  <si>
    <t>Boston</t>
  </si>
  <si>
    <t>Chicago</t>
  </si>
  <si>
    <t>Dallas</t>
  </si>
  <si>
    <t>Denver</t>
  </si>
  <si>
    <t>Honolulu</t>
  </si>
  <si>
    <t>Houston</t>
  </si>
  <si>
    <t>Indianapolis</t>
  </si>
  <si>
    <t>Jacksonville</t>
  </si>
  <si>
    <t>Las Vegas</t>
  </si>
  <si>
    <t>Los Angeles</t>
  </si>
  <si>
    <t>Miami</t>
  </si>
  <si>
    <t>New Orleans</t>
  </si>
  <si>
    <t>New York</t>
  </si>
  <si>
    <t>Newark</t>
  </si>
  <si>
    <t>Oakland</t>
  </si>
  <si>
    <t>Philadelphia</t>
  </si>
  <si>
    <t>Phoenix</t>
  </si>
  <si>
    <t>Portland</t>
  </si>
  <si>
    <t>San Antonio</t>
  </si>
  <si>
    <t>San Diego</t>
  </si>
  <si>
    <t>San Francisco</t>
  </si>
  <si>
    <t>San Jose</t>
  </si>
  <si>
    <t>Seattle</t>
  </si>
  <si>
    <t>Tampa</t>
  </si>
  <si>
    <t>Tucson</t>
  </si>
  <si>
    <t>Washington DC</t>
  </si>
  <si>
    <t>POS_NAME</t>
  </si>
  <si>
    <t>x</t>
  </si>
  <si>
    <t>y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</si>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</sst>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2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5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3" fontId="3" fillId="0" borderId="0" xfId="1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0" fillId="0" borderId="0" xfId="0" applyNumberFormat="1"/>
    <xf numFmtId="0" fontId="4" fillId="0" borderId="2" xfId="0" applyNumberFormat="1" applyFont="1" applyBorder="1" applyAlignment="1">
      <alignment horizontal="center" wrapText="1"/>
    </xf>
    <xf numFmtId="0" fontId="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NumberFormat="1" applyBorder="1"/>
    <xf numFmtId="43" fontId="5" fillId="0" borderId="0" xfId="1" applyFont="1" applyBorder="1"/>
    <xf numFmtId="164" fontId="0" fillId="0" borderId="0" xfId="1" applyNumberFormat="1" applyFont="1" applyBorder="1"/>
    <xf numFmtId="0" fontId="0" fillId="0" borderId="0" xfId="0" applyFont="1" applyBorder="1"/>
    <xf numFmtId="0" fontId="0" fillId="0" borderId="0" xfId="0" quotePrefix="1" applyNumberFormat="1"/>
    <xf numFmtId="0" fontId="4" fillId="0" borderId="2" xfId="0" applyFont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4" fillId="3" borderId="3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4" fillId="3" borderId="6" xfId="0" applyFont="1" applyFill="1" applyBorder="1" applyAlignment="1">
      <alignment horizontal="center"/>
    </xf>
    <xf numFmtId="0" fontId="2" fillId="2" borderId="1" xfId="2"/>
    <xf numFmtId="0" fontId="2" fillId="4" borderId="1" xfId="2" applyFill="1" applyAlignment="1">
      <alignment horizontal="center"/>
    </xf>
    <xf numFmtId="0" fontId="5" fillId="0" borderId="0" xfId="0" applyFont="1"/>
    <xf numFmtId="43" fontId="0" fillId="0" borderId="0" xfId="1" applyFont="1" applyFill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2325-7299-4323-8405-56E9558DC103}">
  <dimension ref="B1:T32"/>
  <sheetViews>
    <sheetView zoomScale="85" zoomScaleNormal="85" workbookViewId="0">
      <pane ySplit="3" topLeftCell="A4" activePane="bottomLeft" state="frozen"/>
      <selection pane="bottomLeft" activeCell="I17" sqref="I17"/>
    </sheetView>
  </sheetViews>
  <sheetFormatPr defaultRowHeight="15" outlineLevelCol="1" x14ac:dyDescent="0.25"/>
  <cols>
    <col min="2" max="2" width="29.7109375" bestFit="1" customWidth="1"/>
    <col min="3" max="3" width="29.7109375" customWidth="1"/>
    <col min="4" max="4" width="14.7109375" style="9" customWidth="1"/>
    <col min="5" max="5" width="0" style="3" hidden="1" customWidth="1" outlineLevel="1"/>
    <col min="6" max="6" width="12.7109375" style="2" customWidth="1" collapsed="1"/>
    <col min="8" max="8" width="14.7109375" customWidth="1"/>
    <col min="9" max="9" width="14.7109375" style="9" customWidth="1"/>
    <col min="14" max="16" width="12.7109375" customWidth="1"/>
  </cols>
  <sheetData>
    <row r="1" spans="2:20" x14ac:dyDescent="0.25">
      <c r="B1" t="s">
        <v>3</v>
      </c>
      <c r="D1" s="9">
        <f>SUM(D4:D97)</f>
        <v>720</v>
      </c>
      <c r="I1" s="9">
        <f>SUM(I4:I97)</f>
        <v>720</v>
      </c>
    </row>
    <row r="3" spans="2:20" s="5" customFormat="1" ht="30" x14ac:dyDescent="0.25">
      <c r="B3" s="7" t="s">
        <v>6</v>
      </c>
      <c r="C3" s="7"/>
      <c r="D3" s="10" t="s">
        <v>7</v>
      </c>
      <c r="E3" s="6"/>
      <c r="F3" s="8" t="s">
        <v>15</v>
      </c>
      <c r="H3" s="7" t="s">
        <v>5</v>
      </c>
      <c r="I3" s="10" t="s">
        <v>8</v>
      </c>
      <c r="P3" s="14" t="s">
        <v>1</v>
      </c>
      <c r="Q3" s="14" t="s">
        <v>2</v>
      </c>
      <c r="R3" s="14" t="s">
        <v>4</v>
      </c>
    </row>
    <row r="4" spans="2:20" x14ac:dyDescent="0.25">
      <c r="B4" s="13" t="s">
        <v>0</v>
      </c>
      <c r="C4" s="13" t="s">
        <v>24</v>
      </c>
      <c r="D4" s="9">
        <f>COUNT(F4:F6) * 40</f>
        <v>120</v>
      </c>
      <c r="E4" s="3">
        <f>90000 / 52 / 40</f>
        <v>43.269230769230766</v>
      </c>
      <c r="F4" s="2">
        <f>CEILING(E4, 2.5)</f>
        <v>45</v>
      </c>
      <c r="H4" s="13" t="s">
        <v>1</v>
      </c>
      <c r="I4" s="9">
        <v>300</v>
      </c>
      <c r="O4" t="s">
        <v>0</v>
      </c>
      <c r="R4" s="13"/>
      <c r="S4" s="13"/>
      <c r="T4" s="13" t="s">
        <v>4</v>
      </c>
    </row>
    <row r="5" spans="2:20" x14ac:dyDescent="0.25">
      <c r="B5" s="13"/>
      <c r="C5" s="13" t="s">
        <v>25</v>
      </c>
      <c r="D5" s="9">
        <f t="shared" ref="D5:D6" si="0">D4</f>
        <v>120</v>
      </c>
      <c r="E5" s="3">
        <f>130000 / 52 / 40</f>
        <v>62.5</v>
      </c>
      <c r="F5" s="2">
        <f>CEILING(E5, 2.5)</f>
        <v>62.5</v>
      </c>
      <c r="H5" s="13"/>
      <c r="O5" t="s">
        <v>12</v>
      </c>
    </row>
    <row r="6" spans="2:20" x14ac:dyDescent="0.25">
      <c r="B6" s="13"/>
      <c r="C6" s="13" t="s">
        <v>26</v>
      </c>
      <c r="D6" s="9">
        <f t="shared" si="0"/>
        <v>120</v>
      </c>
      <c r="E6" s="3">
        <f>100000 / 52 / 40</f>
        <v>48.07692307692308</v>
      </c>
      <c r="F6" s="2">
        <f>CEILING(E6, 2.5)</f>
        <v>50</v>
      </c>
      <c r="H6" s="13"/>
    </row>
    <row r="7" spans="2:20" x14ac:dyDescent="0.25">
      <c r="B7" s="13"/>
      <c r="C7" s="13"/>
      <c r="H7" s="13" t="s">
        <v>2</v>
      </c>
      <c r="I7" s="9">
        <v>200</v>
      </c>
    </row>
    <row r="8" spans="2:20" x14ac:dyDescent="0.25">
      <c r="B8" s="13" t="s">
        <v>12</v>
      </c>
      <c r="C8" s="13" t="s">
        <v>27</v>
      </c>
      <c r="D8" s="9">
        <f>COUNT(F8:F10) * 40</f>
        <v>120</v>
      </c>
      <c r="E8" s="3">
        <f>60000 / 52 / 40</f>
        <v>28.846153846153847</v>
      </c>
      <c r="F8" s="2">
        <f>CEILING(E8, 2.5)</f>
        <v>30</v>
      </c>
      <c r="H8" s="13"/>
    </row>
    <row r="9" spans="2:20" x14ac:dyDescent="0.25">
      <c r="C9" s="13" t="s">
        <v>28</v>
      </c>
      <c r="D9" s="9">
        <f>D8</f>
        <v>120</v>
      </c>
      <c r="E9" s="3">
        <f>75000 / 52 / 40</f>
        <v>36.057692307692307</v>
      </c>
      <c r="F9" s="2">
        <f>CEILING(E9, 2.5)</f>
        <v>37.5</v>
      </c>
      <c r="H9" s="13"/>
    </row>
    <row r="10" spans="2:20" x14ac:dyDescent="0.25">
      <c r="C10" s="13" t="s">
        <v>29</v>
      </c>
      <c r="D10" s="9">
        <f t="shared" ref="D10" si="1">D9</f>
        <v>120</v>
      </c>
      <c r="E10" s="3">
        <f>90000 / 52 / 40</f>
        <v>43.269230769230766</v>
      </c>
      <c r="F10" s="2">
        <f>CEILING(E10, 2.5)</f>
        <v>45</v>
      </c>
      <c r="H10" s="13" t="s">
        <v>4</v>
      </c>
      <c r="I10" s="9">
        <f>D1 - SUM(I$4:I9)</f>
        <v>220</v>
      </c>
    </row>
    <row r="13" spans="2:20" x14ac:dyDescent="0.25">
      <c r="B13" s="11" t="s">
        <v>10</v>
      </c>
      <c r="C13" s="11"/>
      <c r="M13" s="13" t="s">
        <v>24</v>
      </c>
      <c r="N13" s="2" t="str">
        <f t="shared" ref="N13:N18" si="2">$H$4</f>
        <v>Dashboards</v>
      </c>
      <c r="O13" s="2">
        <v>45</v>
      </c>
      <c r="Q13" t="str">
        <f>"('" &amp; M13 &amp; "', '" &amp; N13 &amp; "'): " &amp; O13 &amp; ", "</f>
        <v xml:space="preserve">('Daniel', 'Dashboards'): 45, </v>
      </c>
    </row>
    <row r="14" spans="2:20" x14ac:dyDescent="0.25">
      <c r="B14" t="str">
        <f>B3</f>
        <v>GroupName</v>
      </c>
      <c r="D14" s="9" t="s">
        <v>11</v>
      </c>
      <c r="M14" s="13" t="s">
        <v>25</v>
      </c>
      <c r="N14" s="2" t="str">
        <f t="shared" si="2"/>
        <v>Dashboards</v>
      </c>
      <c r="O14" s="2">
        <v>62.5</v>
      </c>
      <c r="Q14" t="str">
        <f t="shared" ref="Q14:Q18" si="3">"('" &amp; M14 &amp; "', '" &amp; N14 &amp; "'): " &amp; O14 &amp; ", "</f>
        <v xml:space="preserve">('Roman', 'Dashboards'): 62.5, </v>
      </c>
    </row>
    <row r="15" spans="2:20" x14ac:dyDescent="0.25">
      <c r="B15" t="s">
        <v>5</v>
      </c>
      <c r="D15" s="9" t="s">
        <v>13</v>
      </c>
      <c r="M15" s="13" t="s">
        <v>26</v>
      </c>
      <c r="N15" s="2" t="str">
        <f t="shared" si="2"/>
        <v>Dashboards</v>
      </c>
      <c r="O15" s="2">
        <v>50</v>
      </c>
      <c r="Q15" t="str">
        <f t="shared" si="3"/>
        <v xml:space="preserve">('Brandon', 'Dashboards'): 50, </v>
      </c>
    </row>
    <row r="16" spans="2:20" x14ac:dyDescent="0.25">
      <c r="M16" s="13" t="s">
        <v>27</v>
      </c>
      <c r="N16" s="2" t="str">
        <f t="shared" si="2"/>
        <v>Dashboards</v>
      </c>
      <c r="O16" s="2">
        <v>30</v>
      </c>
      <c r="Q16" t="str">
        <f t="shared" si="3"/>
        <v xml:space="preserve">('Ryan', 'Dashboards'): 30, </v>
      </c>
    </row>
    <row r="17" spans="2:17" x14ac:dyDescent="0.25">
      <c r="B17" s="11" t="s">
        <v>14</v>
      </c>
      <c r="C17" s="11"/>
      <c r="M17" s="13" t="s">
        <v>28</v>
      </c>
      <c r="N17" s="2" t="str">
        <f t="shared" si="2"/>
        <v>Dashboards</v>
      </c>
      <c r="O17" s="2">
        <v>37.5</v>
      </c>
      <c r="Q17" t="str">
        <f t="shared" si="3"/>
        <v xml:space="preserve">('Spencer', 'Dashboards'): 37.5, </v>
      </c>
    </row>
    <row r="18" spans="2:17" ht="18" x14ac:dyDescent="0.35">
      <c r="B18" s="12" t="s">
        <v>16</v>
      </c>
      <c r="C18" s="12"/>
      <c r="M18" s="13" t="s">
        <v>29</v>
      </c>
      <c r="N18" s="2" t="str">
        <f t="shared" si="2"/>
        <v>Dashboards</v>
      </c>
      <c r="O18" s="2">
        <v>45</v>
      </c>
      <c r="Q18" t="str">
        <f t="shared" si="3"/>
        <v xml:space="preserve">('Jonathan', 'Dashboards'): 45, </v>
      </c>
    </row>
    <row r="19" spans="2:17" ht="18" x14ac:dyDescent="0.35">
      <c r="B19" s="12" t="s">
        <v>18</v>
      </c>
      <c r="C19" s="12"/>
    </row>
    <row r="20" spans="2:17" ht="18" x14ac:dyDescent="0.35">
      <c r="B20" s="12" t="s">
        <v>17</v>
      </c>
      <c r="C20" s="12"/>
      <c r="M20" s="13" t="s">
        <v>24</v>
      </c>
      <c r="N20" s="2" t="str">
        <f t="shared" ref="N20:N25" si="4">$H$7</f>
        <v>Labor</v>
      </c>
      <c r="O20" s="2">
        <v>45</v>
      </c>
      <c r="Q20" t="str">
        <f t="shared" ref="Q20:Q25" si="5">"('" &amp; M20 &amp; "', '" &amp; N20 &amp; "'): " &amp; O20 &amp; ", "</f>
        <v xml:space="preserve">('Daniel', 'Labor'): 45, </v>
      </c>
    </row>
    <row r="21" spans="2:17" x14ac:dyDescent="0.25">
      <c r="B21" s="12"/>
      <c r="C21" s="12"/>
      <c r="M21" s="13" t="s">
        <v>25</v>
      </c>
      <c r="N21" s="2" t="str">
        <f t="shared" si="4"/>
        <v>Labor</v>
      </c>
      <c r="O21" s="2">
        <v>62.5</v>
      </c>
      <c r="Q21" t="str">
        <f t="shared" si="5"/>
        <v xml:space="preserve">('Roman', 'Labor'): 62.5, </v>
      </c>
    </row>
    <row r="22" spans="2:17" x14ac:dyDescent="0.25">
      <c r="B22" s="11" t="s">
        <v>19</v>
      </c>
      <c r="C22" s="11"/>
      <c r="M22" s="13" t="s">
        <v>26</v>
      </c>
      <c r="N22" s="2" t="str">
        <f t="shared" si="4"/>
        <v>Labor</v>
      </c>
      <c r="O22" s="2">
        <v>50</v>
      </c>
      <c r="Q22" t="str">
        <f t="shared" si="5"/>
        <v xml:space="preserve">('Brandon', 'Labor'): 50, </v>
      </c>
    </row>
    <row r="23" spans="2:17" s="15" customFormat="1" ht="18" x14ac:dyDescent="0.35">
      <c r="B23" s="19" t="s">
        <v>20</v>
      </c>
      <c r="C23" s="19"/>
      <c r="D23" s="16"/>
      <c r="E23" s="17"/>
      <c r="F23" s="18"/>
      <c r="I23" s="16"/>
      <c r="M23" s="13" t="s">
        <v>27</v>
      </c>
      <c r="N23" s="2" t="str">
        <f t="shared" si="4"/>
        <v>Labor</v>
      </c>
      <c r="O23" s="2">
        <v>30</v>
      </c>
      <c r="Q23" t="str">
        <f t="shared" si="5"/>
        <v xml:space="preserve">('Ryan', 'Labor'): 30, </v>
      </c>
    </row>
    <row r="24" spans="2:17" x14ac:dyDescent="0.25">
      <c r="B24" s="12"/>
      <c r="C24" s="12"/>
      <c r="M24" s="13" t="s">
        <v>28</v>
      </c>
      <c r="N24" s="2" t="str">
        <f t="shared" si="4"/>
        <v>Labor</v>
      </c>
      <c r="O24" s="2">
        <v>37.5</v>
      </c>
      <c r="Q24" t="str">
        <f t="shared" si="5"/>
        <v xml:space="preserve">('Spencer', 'Labor'): 37.5, </v>
      </c>
    </row>
    <row r="25" spans="2:17" s="15" customFormat="1" x14ac:dyDescent="0.25">
      <c r="B25" s="11" t="s">
        <v>9</v>
      </c>
      <c r="C25" s="11"/>
      <c r="D25" s="16"/>
      <c r="E25" s="17"/>
      <c r="F25" s="18"/>
      <c r="I25" s="16"/>
      <c r="M25" s="13" t="s">
        <v>29</v>
      </c>
      <c r="N25" s="2" t="str">
        <f t="shared" si="4"/>
        <v>Labor</v>
      </c>
      <c r="O25" s="2">
        <v>45</v>
      </c>
      <c r="Q25" t="str">
        <f t="shared" si="5"/>
        <v xml:space="preserve">('Jonathan', 'Labor'): 45, </v>
      </c>
    </row>
    <row r="26" spans="2:17" ht="18" x14ac:dyDescent="0.35">
      <c r="B26" t="s">
        <v>21</v>
      </c>
      <c r="D26" s="19"/>
    </row>
    <row r="27" spans="2:17" x14ac:dyDescent="0.25">
      <c r="M27" s="13" t="s">
        <v>24</v>
      </c>
      <c r="N27" s="2" t="str">
        <f t="shared" ref="N27:N32" si="6">$H$10</f>
        <v>AdHoc</v>
      </c>
      <c r="O27" s="2">
        <v>45</v>
      </c>
      <c r="Q27" t="str">
        <f t="shared" ref="Q27:Q32" si="7">"('" &amp; M27 &amp; "', '" &amp; N27 &amp; "'): " &amp; O27 &amp; ", "</f>
        <v xml:space="preserve">('Daniel', 'AdHoc'): 45, </v>
      </c>
    </row>
    <row r="28" spans="2:17" x14ac:dyDescent="0.25">
      <c r="B28" s="11" t="s">
        <v>22</v>
      </c>
      <c r="C28" s="11"/>
      <c r="M28" s="13" t="s">
        <v>25</v>
      </c>
      <c r="N28" s="2" t="str">
        <f t="shared" si="6"/>
        <v>AdHoc</v>
      </c>
      <c r="O28" s="2">
        <v>62.5</v>
      </c>
      <c r="Q28" t="str">
        <f t="shared" si="7"/>
        <v xml:space="preserve">('Roman', 'AdHoc'): 62.5, </v>
      </c>
    </row>
    <row r="29" spans="2:17" ht="18" x14ac:dyDescent="0.35">
      <c r="B29" s="19" t="s">
        <v>20</v>
      </c>
      <c r="C29" s="19"/>
      <c r="D29" s="20" t="s">
        <v>23</v>
      </c>
      <c r="F29" s="12" t="s">
        <v>16</v>
      </c>
      <c r="M29" s="13" t="s">
        <v>26</v>
      </c>
      <c r="N29" s="2" t="str">
        <f t="shared" si="6"/>
        <v>AdHoc</v>
      </c>
      <c r="O29" s="2">
        <v>50</v>
      </c>
      <c r="Q29" t="str">
        <f t="shared" si="7"/>
        <v xml:space="preserve">('Brandon', 'AdHoc'): 50, </v>
      </c>
    </row>
    <row r="30" spans="2:17" ht="18" x14ac:dyDescent="0.35">
      <c r="B30" s="19" t="s">
        <v>20</v>
      </c>
      <c r="C30" s="19"/>
      <c r="D30" s="20" t="s">
        <v>23</v>
      </c>
      <c r="F30" s="12" t="s">
        <v>17</v>
      </c>
      <c r="M30" s="13" t="s">
        <v>27</v>
      </c>
      <c r="N30" s="2" t="str">
        <f t="shared" si="6"/>
        <v>AdHoc</v>
      </c>
      <c r="O30" s="2">
        <v>30</v>
      </c>
      <c r="Q30" t="str">
        <f t="shared" si="7"/>
        <v xml:space="preserve">('Ryan', 'AdHoc'): 30, </v>
      </c>
    </row>
    <row r="31" spans="2:17" x14ac:dyDescent="0.25">
      <c r="M31" s="13" t="s">
        <v>28</v>
      </c>
      <c r="N31" s="2" t="str">
        <f t="shared" si="6"/>
        <v>AdHoc</v>
      </c>
      <c r="O31" s="2">
        <v>37.5</v>
      </c>
      <c r="Q31" t="str">
        <f t="shared" si="7"/>
        <v xml:space="preserve">('Spencer', 'AdHoc'): 37.5, </v>
      </c>
    </row>
    <row r="32" spans="2:17" x14ac:dyDescent="0.25">
      <c r="M32" s="13" t="s">
        <v>29</v>
      </c>
      <c r="N32" s="2" t="str">
        <f t="shared" si="6"/>
        <v>AdHoc</v>
      </c>
      <c r="O32" s="2">
        <v>45</v>
      </c>
      <c r="Q32" t="str">
        <f t="shared" si="7"/>
        <v xml:space="preserve">('Jonathan', 'AdHoc'): 45,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40AA-50A0-4C25-93DA-D39A1B93EBB4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7927-922C-45F3-9C99-704EE21D62A4}">
  <dimension ref="A1:AO42"/>
  <sheetViews>
    <sheetView tabSelected="1" workbookViewId="0">
      <selection activeCell="A11" sqref="A11"/>
    </sheetView>
  </sheetViews>
  <sheetFormatPr defaultRowHeight="15" x14ac:dyDescent="0.25"/>
  <cols>
    <col min="7" max="7" width="12.42578125" bestFit="1" customWidth="1"/>
    <col min="8" max="8" width="12.42578125" customWidth="1"/>
    <col min="9" max="9" width="8.7109375" customWidth="1"/>
    <col min="10" max="10" width="14.7109375" customWidth="1"/>
    <col min="11" max="41" width="12.7109375" customWidth="1"/>
  </cols>
  <sheetData>
    <row r="1" spans="1:41" x14ac:dyDescent="0.25">
      <c r="I1" s="28" t="str">
        <f>J1 &amp; " = " &amp; K1</f>
        <v>POS_NAME = ['Anchorage', 'Atlanta', 'Austin', 'Baltimore', 'Boston', 'Chicago', 'Dallas', 'Denver', 'Honolulu', 'Houston', 'Indianapolis', 'Jacksonville', 'Las Vegas', 'Los Angeles', 'Memphis', 'Miami', 'New Orleans', 'New York', 'Newark', 'Oakland', 'Philadelphia', 'Phoenix', 'Portland', 'San Antonio', 'San Diego', 'San Francisco', 'San Jose', 'Seattle', 'Tampa', 'Tucson', 'Washington DC']</v>
      </c>
      <c r="J1" t="s">
        <v>66</v>
      </c>
      <c r="K1" t="str">
        <f>"['" &amp; _xlfn.TEXTJOIN("', '", TRUE, J12:J42) &amp; "']"</f>
        <v>['Anchorage', 'Atlanta', 'Austin', 'Baltimore', 'Boston', 'Chicago', 'Dallas', 'Denver', 'Honolulu', 'Houston', 'Indianapolis', 'Jacksonville', 'Las Vegas', 'Los Angeles', 'Memphis', 'Miami', 'New Orleans', 'New York', 'Newark', 'Oakland', 'Philadelphia', 'Phoenix', 'Portland', 'San Antonio', 'San Diego', 'San Francisco', 'San Jose', 'Seattle', 'Tampa', 'Tucson', 'Washington DC']</v>
      </c>
    </row>
    <row r="2" spans="1:41" x14ac:dyDescent="0.25">
      <c r="I2" s="28" t="str">
        <f>J2 &amp; " = " &amp; K2</f>
        <v>POS = [[1, 1], [2, 2], [3, 3], [4, 4], [5, 5], [6, 6], [7, 7], [8, 8], [9, 9], [10, 10], [11, 11], [12, 12], [13, 13], [14, 14], [15, 15], [16, 16], [17, 17], [18, 18], [19, 19], [20, 20], [21, 21], [22, 22], [23, 23], [24, 24], [25, 25], [26, 26], [27, 27], [28, 28], [29, 29], [30, 30], [31, 31]]</v>
      </c>
      <c r="J2" t="s">
        <v>34</v>
      </c>
      <c r="K2" t="str">
        <f>"[" &amp; _xlfn.TEXTJOIN(", ", TRUE, D12:D42) &amp; "]"</f>
        <v>[[1, 1], [2, 2], [3, 3], [4, 4], [5, 5], [6, 6], [7, 7], [8, 8], [9, 9], [10, 10], [11, 11], [12, 12], [13, 13], [14, 14], [15, 15], [16, 16], [17, 17], [18, 18], [19, 19], [20, 20], [21, 21], [22, 22], [23, 23], [24, 24], [25, 25], [26, 26], [27, 27], [28, 28], [29, 29], [30, 30], [31, 31]]</v>
      </c>
    </row>
    <row r="3" spans="1:41" x14ac:dyDescent="0.25">
      <c r="I3" s="28" t="str">
        <f t="shared" ref="I3" si="0">J3 &amp; " = " &amp; K3</f>
        <v>DIST = [[0, 5471.52, 5091.57, 5392.82, 5416.45, 4584.33, 4904.83, 3851.73, 4477.41, 5260.73, 4842.61, 5930.14, 3690.71, 3763.14, 5043.17, 6432.89, 5518.05, 5405.8, 5395.22, 3226.82, 5411.4, 4092.45, 2475.54, 5133.22, 3941.2, 3223.75, 3287.92, 2307.09, 6108.57, 4263.73, 5405.01], [5471.52, 0, 1315.28, 927.35, 1505.11, 944.4, 1157.42, 1945.42, 7224.89, 1126.72, 687.11, 458.63, 2801.21, 3108.01, 541.43, 973.84, 682.33, 1199.53, 1189.8, 3421.08, 1070.25, 2554.73, 3487.64, 1417.45, 3034.87, 3434.28, 3392.03, 3503.07, 670.37, 2472.45, 871.28], [5091.57, 1315.28, 0, 2166, 2724.01, 1571.76, 293.52, 1240.77, 6029.37, 235.7, 1489.43, 1542.05, 1741.71, 1970.09, 900.47, 1790.08, 737.71, 2429.87, 2417.66, 2399.98, 2308.05, 1396.55, 2746.72, 118.35, 1856.72, 2411.91, 2356.3, 2845.71, 1504.82, 1270.22, 2116.17], [5392.82, 927.35, 2166, 0, 577.85, 973.23, 1947.28, 2422.32, 7792.75, 2010.47, 819.41, 1096.09, 3377.44, 3722.45, 1273.23, 1538.5, 1606.55, 272.44, 262.47, 3928.61, 144.13, 3216.98, 3788.62, 2278.29, 3685.28, 3941.99, 3912.27, 3744.1, 1370.72, 3171.66, 57.16], [5416.45, 1505.11, 2724.01, 577.85, 0, 1366.63, 2490.97, 2838.62, 8171.81, 2578.59, 1295.31, 1635.65, 3809.81, 4166.43, 1824.47, 2022.46, 2184.18, 305.61, 315.41, 4317.11, 435.06, 3690.84, 4073.04, 2838.36, 4146.55, 4330.34, 4307.42, 3997.08, 1902.93, 3662.03, 633.85], [4584.33, 944.4, 1571.76, 973.23, 1366.63, 0, 1290.15, 1474.26, 6831.68, 1510.62, 263.13, 1387.45, 2443.78, 2799.8, 773.11, 1912.36, 1339.51, 1144.97, 1130.76, 2967.78, 1068.58, 2332.13, 2820.86, 1689.58, 2781.99, 2981.12, 2954.45, 2786.57, 1614.77, 2314.78, 955.76], [4904.83, 1157.42, 293.52, 1947.28, 2490.97, 1290.15, 0, 1064.41, 6094.11, 362.26, 1227.71, 1458.17, 1718.42, 1990.08, 675.22, 1785.02, 711.04, 2204.02, 2191.25, 2368.28, 2086.44, 1422.04, 2622.84, 406.54, 1899.38, 2380.88, 2330.39, 2700.59, 1474.58, 1324.24, 1900.46], [3851.73, 1945.42, 1240.77, 2422.32, 2838.62, 1474.26, 1064.41, 0, 5371.4, 1412.4, 1605.23, 2356.14, 972.84, 1334.99, 1410.62, 2772.98, 1736.66, 2616.58, 2602.38, 1510.42, 2532.09, 941.98, 1578.21, 1289.91, 1339.39, 1523.82, 1491.31, 1639.91, 2446.4, 990.98, 2394.54], [4477.41, 7224.89, 6029.37, 7792.75, 8171.81, 6831.68, 6094.11, 5371.4, 0, 6263.11, 6976.62, 7551.16, 4435.43, 4116.99, 6689.59, 7810.39, 6764.61, 7975.91, 7961.72, 3864.6, 7898.63, 4674.19, 4173.02, 5966.85, 4195.13, 3851.23, 3880.53, 4309.01, 7534.16, 4772.3, 7765.83], [5260.73, 1126.72, 235.7, 2010.47, 2578.59, 1510.62, 362.26, 1412.4, 6263.11, 0, 1391.77, 1319.11, 1971.57, 2205.12, 778.46, 1554.44, 509.98, 2279.04, 2267.44, 2629.4, 2154.07, 1631.41, 2949.23, 304.77, 2092.41, 2641.46, 2586.65, 3038.45, 1271.24, 1505.92, 1958.4], [4842.61, 687.11, 1489.43, 819.41, 1295.31, 263.13, 1227.71, 1605.23, 6976.62, 1391.77, 0, 1125.24, 2558.04, 2903.98, 617.23, 1650.73, 1147.11, 1035.18, 1021.26, 3114.16, 937.33, 2406.02, 3024.8, 1607.52, 2870.33, 3127.56, 3096.35, 3003.5, 1356.76, 2369.7, 789.58], [5930.14, 458.63, 1542.05, 1096.09, 1635.65, 1387.45, 1458.17, 2356.14, 7551.16, 1319.11, 1125.24, 0, 3161.62, 3446.86, 949.07, 526.34, 809.89, 1343.81, 1338.19, 3798.4, 1220, 2880.19, 3917.34, 1623.87, 3357.3, 3811.39, 3765.26, 3942.45, 276.19, 2779.06, 1040.63], [3690.71, 2801.21, 1741.71, 3377.44, 3809.81, 2443.78, 1718.42, 972.84, 4435.43, 1971.57, 2558.04, 3161.62, 0, 367.91, 2261.36, 3501.47, 2426, 3581.7, 3567.53, 658.34, 3492.64, 412.11, 1215.49, 1722.69, 426.63, 670.21, 615.22, 1401.2, 3193, 585.23, 3346.23], [3763.14, 3108.01, 1970.09, 3722.45, 4166.43, 2799.8, 1990.08, 1334.99, 4116.99, 2205.12, 2903.98, 3446.86, 367.91, 0, 2572.95, 3755.25, 2684.22, 3932.8, 3918.66, 552.24, 3840.7, 573.88, 1329.06, 1932.34, 179.55, 558.68, 491.8, 1544.2, 3456.96, 710.34, 3689.4], [5043.17, 541.43, 900.47, 1273.23, 1824.47, 773.11, 675.22, 1410.62, 6689.59, 778.46, 617.23, 949.07, 2261.36, 2572.95, 0, 1404.12, 577.24, 1532.91, 1520.41, 2879.65, 1413.41, 2026.32, 2968.35, 1016.1, 2505.86, 2892.85, 2850.63, 2996.73, 1074.87, 1953.72, 1225.73], [6432.89, 973.84, 1790.08, 1538.5, 2022.46, 1912.36, 1785.02, 2772.98, 7810.39, 1554.44, 1650.73, 526.34, 3501.47, 3755.25, 1404.12, 0, 1075.47, 1755.59, 1752.89, 4153.21, 1643.08, 3181.52, 4349.46, 1844.88, 3646.45, 4165.78, 4114.81, 4391.74, 329.7, 3060.1, 1487.48], [5518.05, 682.33, 737.71, 1606.55, 2184.18, 1339.51, 711.04, 1736.66, 6764.61, 509.98, 1147.11, 809.89, 2426, 2684.22, 577.24, 1075.47, 0, 1878.99, 1868.82, 3078.2, 1750.18, 2111.35, 3312.42, 814.55, 2581.39, 3090.73, 3039.46, 3374.73, 773.2, 1996.83, 1551.13], [5405.8, 1199.53, 2429.87, 272.44, 305.61, 1144.97, 2204.02, 2616.58, 7975.91, 2279.04, 1035.18, 1343.81, 3581.7, 3932.8, 1532.91, 1755.59, 1878.99, 0, 14.21, 4112.59, 129.56, 3441.1, 3922.29, 2543.19, 3903.89, 4125.91, 4099.42, 3862.54, 1614.8, 3403.71, 328.25], [5395.22, 1189.8, 2417.66, 262.47, 315.41, 1130.76, 2191.25, 2602.38, 7961.72, 2267.44, 1021.26, 1338.19, 3567.53, 3918.66, 1520.41, 1752.89, 1868.82, 14.21, 0, 4098.38, 120.94, 3427.14, 3908.54, 2531.09, 3889.84, 4111.71, 4085.21, 3849.05, 1609.65, 3389.91, 318.67], [3226.82, 3421.08, 2399.98, 3928.61, 4317.11, 2967.78, 2368.28, 1510.42, 3864.6, 2629.4, 3114.16, 3798.4, 658.34, 552.24, 2879.65, 4153.21, 3078.2, 4112.59, 4098.38, 0, 4034.07, 1039.55, 858.37, 2380.38, 731.19, 13.4, 61.37, 1089.16, 3841.4, 1203.05, 3902.52], [5411.4, 1070.25, 2308.05, 144.13, 435.06, 1068.58, 2086.44, 2532.09, 7898.63, 2154.07, 937.33, 1220, 3492.64, 3840.7, 1413.41, 1643.08, 1750.18, 129.56, 120.94, 4034.07, 0, 3341.66, 3868.81, 2420.73, 3807.47, 4047.43, 4019.29, 3816.5, 1492.42, 3300.05, 199.07], [4092.45, 2554.73, 1396.55, 3216.98, 3690.84, 2332.13, 1422.04, 941.98, 4674.19, 1631.41, 2406.02, 2880.19, 412.11, 573.88, 2026.32, 3181.52, 2111.35, 3441.1, 3427.14, 1039.55, 3341.66, 0, 1617.6, 1361.57, 480.14, 1050.03, 988.37, 1792.31, 2884.38, 173.33, 3180.22], [2475.54, 3487.64, 2746.72, 3788.62, 4073.04, 2820.86, 2622.84, 1578.21, 4173.02, 2949.23, 3024.8, 3917.34, 1215.49, 1329.06, 2968.35, 4349.46, 3312.42, 3922.29, 3908.54, 858.37, 3868.81, 1617.6, 0, 2763.9, 1499.64, 861.24, 911.69, 232.92, 4021.79, 1789.54, 3775.08], [5133.22, 1417.45, 118.35, 2278.29, 2838.36, 1689.58, 406.54, 1289.91, 5966.85, 304.77, 1607.52, 1623.87, 1722.69, 1932.34, 1016.1, 1844.88, 814.55, 2543.19, 2531.09, 2380.38, 2420.73, 1361.57, 2763.9, 0, 1810.9, 2391.99, 2334.59, 2871.83, 1570.35, 1225.56, 2227.98], [3941.2, 3034.87, 1856.72, 3685.28, 4146.55, 2781.99, 1899.38, 1339.39, 4195.13, 2092.41, 2870.33, 3357.3, 426.63, 179.55, 2505.86, 3646.45, 2581.39, 3903.89, 3889.84, 731.19, 3807.47, 480.14, 1499.64, 1810.9, 0, 737.34, 670.49, 1710.96, 3354.48, 586.52, 3649.92], [3223.75, 3434.28, 2411.91, 3941.99, 4330.34, 2981.12, 2380.88, 1523.82, 3851.23, 2641.46, 3127.56, 3811.39, 670.21, 558.68, 2892.85, 4165.78, 3090.73, 4125.91, 4111.71, 13.4, 4047.43, 1050.03, 861.24, 2391.99, 737.34, 0, 66.88, 1092.43, 3854.09, 1213.09, 3915.91], [3287.92, 3392.03, 2356.3, 3912.27, 4307.42, 2954.45, 2330.39, 1491.31, 3880.53, 2586.65, 3096.35, 3765.26, 615.22, 491.8, 2850.63, 4114.81, 3039.46, 4099.42, 4085.21, 61.37, 4019.29, 988.37, 911.69, 2334.59, 670.49, 66.88, 0, 1141.37, 3804.41, 1150.08, 3885.36], [2307.09, 3503.07, 2845.71, 3744.1, 3997.08, 2786.57, 2700.59, 1639.91, 4309.01, 3038.45, 3003.5, 3942.45, 1401.2, 1544.2, 2996.73, 4391.74, 3374.73, 3862.54, 3849.05, 1089.16, 3816.5, 1792.31, 232.92, 2871.83, 1710.96, 1092.43, 1141.37, 0, 4062.49, 1961.65, 3734.16], [6108.57, 670.37, 1504.82, 1370.72, 1902.93, 1614.77, 1474.58, 2446.4, 7534.16, 1271.24, 1356.76, 276.19, 3193, 3456.96, 1074.87, 329.7, 773.2, 1614.8, 1609.65, 3841.4, 1492.42, 2884.38, 4021.79, 1570.35, 3354.48, 3854.09, 3804.41, 4062.49, 0, 2769.57, 1315.59], [4263.73, 2472.45, 1270.22, 3171.66, 3662.03, 2314.78, 1324.24, 990.98, 4772.3, 1505.92, 2369.7, 2779.06, 585.23, 710.34, 1953.72, 3060.1, 1996.83, 3403.71, 3389.91, 1203.05, 3300.05, 173.33, 1789.54, 1225.56, 586.52, 1213.09, 1150.08, 1961.65, 2769.57, 0, 3132.56], [5405.01, 871.28, 2116.17, 57.16, 633.85, 955.76, 1900.46, 2394.54, 7765.83, 1958.4, 789.58, 1040.63, 3346.23, 3689.4, 1225.73, 1487.48, 1551.13, 328.25, 318.67, 3902.52, 199.07, 3180.22, 3775.08, 2227.98, 3649.92, 3915.91, 3885.36, 3734.16, 1315.59, 3132.56, 0]]</v>
      </c>
      <c r="J3" t="s">
        <v>35</v>
      </c>
      <c r="K3" t="str">
        <f>"[" &amp; _xlfn.TEXTJOIN(", ", TRUE, G12:G42) &amp; "]"</f>
        <v>[[0, 5471.52, 5091.57, 5392.82, 5416.45, 4584.33, 4904.83, 3851.73, 4477.41, 5260.73, 4842.61, 5930.14, 3690.71, 3763.14, 5043.17, 6432.89, 5518.05, 5405.8, 5395.22, 3226.82, 5411.4, 4092.45, 2475.54, 5133.22, 3941.2, 3223.75, 3287.92, 2307.09, 6108.57, 4263.73, 5405.01], [5471.52, 0, 1315.28, 927.35, 1505.11, 944.4, 1157.42, 1945.42, 7224.89, 1126.72, 687.11, 458.63, 2801.21, 3108.01, 541.43, 973.84, 682.33, 1199.53, 1189.8, 3421.08, 1070.25, 2554.73, 3487.64, 1417.45, 3034.87, 3434.28, 3392.03, 3503.07, 670.37, 2472.45, 871.28], [5091.57, 1315.28, 0, 2166, 2724.01, 1571.76, 293.52, 1240.77, 6029.37, 235.7, 1489.43, 1542.05, 1741.71, 1970.09, 900.47, 1790.08, 737.71, 2429.87, 2417.66, 2399.98, 2308.05, 1396.55, 2746.72, 118.35, 1856.72, 2411.91, 2356.3, 2845.71, 1504.82, 1270.22, 2116.17], [5392.82, 927.35, 2166, 0, 577.85, 973.23, 1947.28, 2422.32, 7792.75, 2010.47, 819.41, 1096.09, 3377.44, 3722.45, 1273.23, 1538.5, 1606.55, 272.44, 262.47, 3928.61, 144.13, 3216.98, 3788.62, 2278.29, 3685.28, 3941.99, 3912.27, 3744.1, 1370.72, 3171.66, 57.16], [5416.45, 1505.11, 2724.01, 577.85, 0, 1366.63, 2490.97, 2838.62, 8171.81, 2578.59, 1295.31, 1635.65, 3809.81, 4166.43, 1824.47, 2022.46, 2184.18, 305.61, 315.41, 4317.11, 435.06, 3690.84, 4073.04, 2838.36, 4146.55, 4330.34, 4307.42, 3997.08, 1902.93, 3662.03, 633.85], [4584.33, 944.4, 1571.76, 973.23, 1366.63, 0, 1290.15, 1474.26, 6831.68, 1510.62, 263.13, 1387.45, 2443.78, 2799.8, 773.11, 1912.36, 1339.51, 1144.97, 1130.76, 2967.78, 1068.58, 2332.13, 2820.86, 1689.58, 2781.99, 2981.12, 2954.45, 2786.57, 1614.77, 2314.78, 955.76], [4904.83, 1157.42, 293.52, 1947.28, 2490.97, 1290.15, 0, 1064.41, 6094.11, 362.26, 1227.71, 1458.17, 1718.42, 1990.08, 675.22, 1785.02, 711.04, 2204.02, 2191.25, 2368.28, 2086.44, 1422.04, 2622.84, 406.54, 1899.38, 2380.88, 2330.39, 2700.59, 1474.58, 1324.24, 1900.46], [3851.73, 1945.42, 1240.77, 2422.32, 2838.62, 1474.26, 1064.41, 0, 5371.4, 1412.4, 1605.23, 2356.14, 972.84, 1334.99, 1410.62, 2772.98, 1736.66, 2616.58, 2602.38, 1510.42, 2532.09, 941.98, 1578.21, 1289.91, 1339.39, 1523.82, 1491.31, 1639.91, 2446.4, 990.98, 2394.54], [4477.41, 7224.89, 6029.37, 7792.75, 8171.81, 6831.68, 6094.11, 5371.4, 0, 6263.11, 6976.62, 7551.16, 4435.43, 4116.99, 6689.59, 7810.39, 6764.61, 7975.91, 7961.72, 3864.6, 7898.63, 4674.19, 4173.02, 5966.85, 4195.13, 3851.23, 3880.53, 4309.01, 7534.16, 4772.3, 7765.83], [5260.73, 1126.72, 235.7, 2010.47, 2578.59, 1510.62, 362.26, 1412.4, 6263.11, 0, 1391.77, 1319.11, 1971.57, 2205.12, 778.46, 1554.44, 509.98, 2279.04, 2267.44, 2629.4, 2154.07, 1631.41, 2949.23, 304.77, 2092.41, 2641.46, 2586.65, 3038.45, 1271.24, 1505.92, 1958.4], [4842.61, 687.11, 1489.43, 819.41, 1295.31, 263.13, 1227.71, 1605.23, 6976.62, 1391.77, 0, 1125.24, 2558.04, 2903.98, 617.23, 1650.73, 1147.11, 1035.18, 1021.26, 3114.16, 937.33, 2406.02, 3024.8, 1607.52, 2870.33, 3127.56, 3096.35, 3003.5, 1356.76, 2369.7, 789.58], [5930.14, 458.63, 1542.05, 1096.09, 1635.65, 1387.45, 1458.17, 2356.14, 7551.16, 1319.11, 1125.24, 0, 3161.62, 3446.86, 949.07, 526.34, 809.89, 1343.81, 1338.19, 3798.4, 1220, 2880.19, 3917.34, 1623.87, 3357.3, 3811.39, 3765.26, 3942.45, 276.19, 2779.06, 1040.63], [3690.71, 2801.21, 1741.71, 3377.44, 3809.81, 2443.78, 1718.42, 972.84, 4435.43, 1971.57, 2558.04, 3161.62, 0, 367.91, 2261.36, 3501.47, 2426, 3581.7, 3567.53, 658.34, 3492.64, 412.11, 1215.49, 1722.69, 426.63, 670.21, 615.22, 1401.2, 3193, 585.23, 3346.23], [3763.14, 3108.01, 1970.09, 3722.45, 4166.43, 2799.8, 1990.08, 1334.99, 4116.99, 2205.12, 2903.98, 3446.86, 367.91, 0, 2572.95, 3755.25, 2684.22, 3932.8, 3918.66, 552.24, 3840.7, 573.88, 1329.06, 1932.34, 179.55, 558.68, 491.8, 1544.2, 3456.96, 710.34, 3689.4], [5043.17, 541.43, 900.47, 1273.23, 1824.47, 773.11, 675.22, 1410.62, 6689.59, 778.46, 617.23, 949.07, 2261.36, 2572.95, 0, 1404.12, 577.24, 1532.91, 1520.41, 2879.65, 1413.41, 2026.32, 2968.35, 1016.1, 2505.86, 2892.85, 2850.63, 2996.73, 1074.87, 1953.72, 1225.73], [6432.89, 973.84, 1790.08, 1538.5, 2022.46, 1912.36, 1785.02, 2772.98, 7810.39, 1554.44, 1650.73, 526.34, 3501.47, 3755.25, 1404.12, 0, 1075.47, 1755.59, 1752.89, 4153.21, 1643.08, 3181.52, 4349.46, 1844.88, 3646.45, 4165.78, 4114.81, 4391.74, 329.7, 3060.1, 1487.48], [5518.05, 682.33, 737.71, 1606.55, 2184.18, 1339.51, 711.04, 1736.66, 6764.61, 509.98, 1147.11, 809.89, 2426, 2684.22, 577.24, 1075.47, 0, 1878.99, 1868.82, 3078.2, 1750.18, 2111.35, 3312.42, 814.55, 2581.39, 3090.73, 3039.46, 3374.73, 773.2, 1996.83, 1551.13], [5405.8, 1199.53, 2429.87, 272.44, 305.61, 1144.97, 2204.02, 2616.58, 7975.91, 2279.04, 1035.18, 1343.81, 3581.7, 3932.8, 1532.91, 1755.59, 1878.99, 0, 14.21, 4112.59, 129.56, 3441.1, 3922.29, 2543.19, 3903.89, 4125.91, 4099.42, 3862.54, 1614.8, 3403.71, 328.25], [5395.22, 1189.8, 2417.66, 262.47, 315.41, 1130.76, 2191.25, 2602.38, 7961.72, 2267.44, 1021.26, 1338.19, 3567.53, 3918.66, 1520.41, 1752.89, 1868.82, 14.21, 0, 4098.38, 120.94, 3427.14, 3908.54, 2531.09, 3889.84, 4111.71, 4085.21, 3849.05, 1609.65, 3389.91, 318.67], [3226.82, 3421.08, 2399.98, 3928.61, 4317.11, 2967.78, 2368.28, 1510.42, 3864.6, 2629.4, 3114.16, 3798.4, 658.34, 552.24, 2879.65, 4153.21, 3078.2, 4112.59, 4098.38, 0, 4034.07, 1039.55, 858.37, 2380.38, 731.19, 13.4, 61.37, 1089.16, 3841.4, 1203.05, 3902.52], [5411.4, 1070.25, 2308.05, 144.13, 435.06, 1068.58, 2086.44, 2532.09, 7898.63, 2154.07, 937.33, 1220, 3492.64, 3840.7, 1413.41, 1643.08, 1750.18, 129.56, 120.94, 4034.07, 0, 3341.66, 3868.81, 2420.73, 3807.47, 4047.43, 4019.29, 3816.5, 1492.42, 3300.05, 199.07], [4092.45, 2554.73, 1396.55, 3216.98, 3690.84, 2332.13, 1422.04, 941.98, 4674.19, 1631.41, 2406.02, 2880.19, 412.11, 573.88, 2026.32, 3181.52, 2111.35, 3441.1, 3427.14, 1039.55, 3341.66, 0, 1617.6, 1361.57, 480.14, 1050.03, 988.37, 1792.31, 2884.38, 173.33, 3180.22], [2475.54, 3487.64, 2746.72, 3788.62, 4073.04, 2820.86, 2622.84, 1578.21, 4173.02, 2949.23, 3024.8, 3917.34, 1215.49, 1329.06, 2968.35, 4349.46, 3312.42, 3922.29, 3908.54, 858.37, 3868.81, 1617.6, 0, 2763.9, 1499.64, 861.24, 911.69, 232.92, 4021.79, 1789.54, 3775.08], [5133.22, 1417.45, 118.35, 2278.29, 2838.36, 1689.58, 406.54, 1289.91, 5966.85, 304.77, 1607.52, 1623.87, 1722.69, 1932.34, 1016.1, 1844.88, 814.55, 2543.19, 2531.09, 2380.38, 2420.73, 1361.57, 2763.9, 0, 1810.9, 2391.99, 2334.59, 2871.83, 1570.35, 1225.56, 2227.98], [3941.2, 3034.87, 1856.72, 3685.28, 4146.55, 2781.99, 1899.38, 1339.39, 4195.13, 2092.41, 2870.33, 3357.3, 426.63, 179.55, 2505.86, 3646.45, 2581.39, 3903.89, 3889.84, 731.19, 3807.47, 480.14, 1499.64, 1810.9, 0, 737.34, 670.49, 1710.96, 3354.48, 586.52, 3649.92], [3223.75, 3434.28, 2411.91, 3941.99, 4330.34, 2981.12, 2380.88, 1523.82, 3851.23, 2641.46, 3127.56, 3811.39, 670.21, 558.68, 2892.85, 4165.78, 3090.73, 4125.91, 4111.71, 13.4, 4047.43, 1050.03, 861.24, 2391.99, 737.34, 0, 66.88, 1092.43, 3854.09, 1213.09, 3915.91], [3287.92, 3392.03, 2356.3, 3912.27, 4307.42, 2954.45, 2330.39, 1491.31, 3880.53, 2586.65, 3096.35, 3765.26, 615.22, 491.8, 2850.63, 4114.81, 3039.46, 4099.42, 4085.21, 61.37, 4019.29, 988.37, 911.69, 2334.59, 670.49, 66.88, 0, 1141.37, 3804.41, 1150.08, 3885.36], [2307.09, 3503.07, 2845.71, 3744.1, 3997.08, 2786.57, 2700.59, 1639.91, 4309.01, 3038.45, 3003.5, 3942.45, 1401.2, 1544.2, 2996.73, 4391.74, 3374.73, 3862.54, 3849.05, 1089.16, 3816.5, 1792.31, 232.92, 2871.83, 1710.96, 1092.43, 1141.37, 0, 4062.49, 1961.65, 3734.16], [6108.57, 670.37, 1504.82, 1370.72, 1902.93, 1614.77, 1474.58, 2446.4, 7534.16, 1271.24, 1356.76, 276.19, 3193, 3456.96, 1074.87, 329.7, 773.2, 1614.8, 1609.65, 3841.4, 1492.42, 2884.38, 4021.79, 1570.35, 3354.48, 3854.09, 3804.41, 4062.49, 0, 2769.57, 1315.59], [4263.73, 2472.45, 1270.22, 3171.66, 3662.03, 2314.78, 1324.24, 990.98, 4772.3, 1505.92, 2369.7, 2779.06, 585.23, 710.34, 1953.72, 3060.1, 1996.83, 3403.71, 3389.91, 1203.05, 3300.05, 173.33, 1789.54, 1225.56, 586.52, 1213.09, 1150.08, 1961.65, 2769.57, 0, 3132.56], [5405.01, 871.28, 2116.17, 57.16, 633.85, 955.76, 1900.46, 2394.54, 7765.83, 1958.4, 789.58, 1040.63, 3346.23, 3689.4, 1225.73, 1487.48, 1551.13, 328.25, 318.67, 3902.52, 199.07, 3180.22, 3775.08, 2227.98, 3649.92, 3915.91, 3885.36, 3734.16, 1315.59, 3132.56, 0]]</v>
      </c>
    </row>
    <row r="5" spans="1:41" s="4" customFormat="1" x14ac:dyDescent="0.25">
      <c r="N5"/>
      <c r="O5"/>
    </row>
    <row r="10" spans="1:41" x14ac:dyDescent="0.25">
      <c r="K10" s="24" t="s">
        <v>31</v>
      </c>
      <c r="L10" s="25"/>
      <c r="M10" s="26"/>
    </row>
    <row r="11" spans="1:41" x14ac:dyDescent="0.25">
      <c r="A11" s="21" t="s">
        <v>69</v>
      </c>
      <c r="B11" s="21" t="s">
        <v>67</v>
      </c>
      <c r="C11" s="21" t="s">
        <v>68</v>
      </c>
      <c r="D11" s="29" t="str">
        <f>"[" &amp; _xlfn.TEXTJOIN(", ", TRUE, D12:D42) &amp; "]"</f>
        <v>[[1, 1], [2, 2], [3, 3], [4, 4], [5, 5], [6, 6], [7, 7], [8, 8], [9, 9], [10, 10], [11, 11], [12, 12], [13, 13], [14, 14], [15, 15], [16, 16], [17, 17], [18, 18], [19, 19], [20, 20], [21, 21], [22, 22], [23, 23], [24, 24], [25, 25], [26, 26], [27, 27], [28, 28], [29, 29], [30, 30], [31, 31]]</v>
      </c>
      <c r="G11" t="s">
        <v>33</v>
      </c>
      <c r="K11" t="s">
        <v>36</v>
      </c>
      <c r="L11" t="s">
        <v>37</v>
      </c>
      <c r="M11" t="s">
        <v>38</v>
      </c>
      <c r="N11" t="s">
        <v>39</v>
      </c>
      <c r="O11" t="s">
        <v>40</v>
      </c>
      <c r="P11" t="s">
        <v>41</v>
      </c>
      <c r="Q11" t="s">
        <v>42</v>
      </c>
      <c r="R11" t="s">
        <v>43</v>
      </c>
      <c r="S11" t="s">
        <v>44</v>
      </c>
      <c r="T11" t="s">
        <v>45</v>
      </c>
      <c r="U11" t="s">
        <v>46</v>
      </c>
      <c r="V11" t="s">
        <v>47</v>
      </c>
      <c r="W11" t="s">
        <v>48</v>
      </c>
      <c r="X11" t="s">
        <v>49</v>
      </c>
      <c r="Y11" t="s">
        <v>30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  <c r="AF11" t="s">
        <v>56</v>
      </c>
      <c r="AG11" t="s">
        <v>57</v>
      </c>
      <c r="AH11" t="s">
        <v>58</v>
      </c>
      <c r="AI11" t="s">
        <v>59</v>
      </c>
      <c r="AJ11" t="s">
        <v>60</v>
      </c>
      <c r="AK11" t="s">
        <v>61</v>
      </c>
      <c r="AL11" t="s">
        <v>62</v>
      </c>
      <c r="AM11" t="s">
        <v>63</v>
      </c>
      <c r="AN11" t="s">
        <v>64</v>
      </c>
      <c r="AO11" t="s">
        <v>65</v>
      </c>
    </row>
    <row r="12" spans="1:41" x14ac:dyDescent="0.25">
      <c r="A12" t="str">
        <f>J12</f>
        <v>Anchorage</v>
      </c>
      <c r="B12">
        <v>1</v>
      </c>
      <c r="C12">
        <f>B12</f>
        <v>1</v>
      </c>
      <c r="D12" t="str">
        <f>"[" &amp; B12 &amp; ", " &amp; C12 &amp; "]"</f>
        <v>[1, 1]</v>
      </c>
      <c r="G12" t="str">
        <f>"[" &amp; _xlfn.TEXTJOIN(", ", TRUE, K12:AO12) &amp; "]"</f>
        <v>[0, 5471.52, 5091.57, 5392.82, 5416.45, 4584.33, 4904.83, 3851.73, 4477.41, 5260.73, 4842.61, 5930.14, 3690.71, 3763.14, 5043.17, 6432.89, 5518.05, 5405.8, 5395.22, 3226.82, 5411.4, 4092.45, 2475.54, 5133.22, 3941.2, 3223.75, 3287.92, 2307.09, 6108.57, 4263.73, 5405.01]</v>
      </c>
      <c r="H12" s="30">
        <v>0</v>
      </c>
      <c r="I12" s="27" t="s">
        <v>32</v>
      </c>
      <c r="J12" t="s">
        <v>36</v>
      </c>
      <c r="K12" s="1">
        <v>0</v>
      </c>
      <c r="L12" s="31">
        <v>5471.52</v>
      </c>
      <c r="M12" s="31">
        <v>5091.57</v>
      </c>
      <c r="N12" s="31">
        <v>5392.82</v>
      </c>
      <c r="O12" s="31">
        <v>5416.45</v>
      </c>
      <c r="P12" s="31">
        <v>4584.33</v>
      </c>
      <c r="Q12" s="31">
        <v>4904.83</v>
      </c>
      <c r="R12" s="31">
        <v>3851.73</v>
      </c>
      <c r="S12" s="31">
        <v>4477.41</v>
      </c>
      <c r="T12" s="31">
        <v>5260.73</v>
      </c>
      <c r="U12" s="31">
        <v>4842.6099999999997</v>
      </c>
      <c r="V12" s="31">
        <v>5930.14</v>
      </c>
      <c r="W12" s="31">
        <v>3690.71</v>
      </c>
      <c r="X12" s="31">
        <v>3763.14</v>
      </c>
      <c r="Y12" s="31">
        <v>5043.17</v>
      </c>
      <c r="Z12" s="31">
        <v>6432.89</v>
      </c>
      <c r="AA12" s="31">
        <v>5518.05</v>
      </c>
      <c r="AB12" s="31">
        <v>5405.8</v>
      </c>
      <c r="AC12" s="31">
        <v>5395.22</v>
      </c>
      <c r="AD12" s="31">
        <v>3226.82</v>
      </c>
      <c r="AE12" s="31">
        <v>5411.4</v>
      </c>
      <c r="AF12" s="31">
        <v>4092.45</v>
      </c>
      <c r="AG12" s="31">
        <v>2475.54</v>
      </c>
      <c r="AH12" s="31">
        <v>5133.22</v>
      </c>
      <c r="AI12" s="31">
        <v>3941.2</v>
      </c>
      <c r="AJ12" s="31">
        <v>3223.75</v>
      </c>
      <c r="AK12" s="31">
        <v>3287.92</v>
      </c>
      <c r="AL12" s="31">
        <v>2307.09</v>
      </c>
      <c r="AM12" s="31">
        <v>6108.57</v>
      </c>
      <c r="AN12" s="31">
        <v>4263.7299999999996</v>
      </c>
      <c r="AO12" s="31">
        <v>5405.01</v>
      </c>
    </row>
    <row r="13" spans="1:41" x14ac:dyDescent="0.25">
      <c r="A13" t="str">
        <f t="shared" ref="A13:A42" si="1">J13</f>
        <v>Atlanta</v>
      </c>
      <c r="B13">
        <f t="shared" ref="B12:B42" si="2">B12 + 1</f>
        <v>2</v>
      </c>
      <c r="C13">
        <f t="shared" ref="C13:C42" si="3">B13</f>
        <v>2</v>
      </c>
      <c r="D13" t="str">
        <f t="shared" ref="D13:D42" si="4">"[" &amp; B13 &amp; ", " &amp; C13 &amp; "]"</f>
        <v>[2, 2]</v>
      </c>
      <c r="G13" t="str">
        <f t="shared" ref="G13:G42" si="5">"[" &amp; _xlfn.TEXTJOIN(", ", TRUE, K13:AO13) &amp; "]"</f>
        <v>[5471.52, 0, 1315.28, 927.35, 1505.11, 944.4, 1157.42, 1945.42, 7224.89, 1126.72, 687.11, 458.63, 2801.21, 3108.01, 541.43, 973.84, 682.33, 1199.53, 1189.8, 3421.08, 1070.25, 2554.73, 3487.64, 1417.45, 3034.87, 3434.28, 3392.03, 3503.07, 670.37, 2472.45, 871.28]</v>
      </c>
      <c r="H13" s="30">
        <v>0</v>
      </c>
      <c r="I13" s="22"/>
      <c r="J13" t="s">
        <v>37</v>
      </c>
      <c r="K13" s="31">
        <v>5471.52</v>
      </c>
      <c r="L13" s="1">
        <v>0</v>
      </c>
      <c r="M13" s="31">
        <v>1315.28</v>
      </c>
      <c r="N13" s="31">
        <v>927.35</v>
      </c>
      <c r="O13" s="31">
        <v>1505.11</v>
      </c>
      <c r="P13" s="31">
        <v>944.4</v>
      </c>
      <c r="Q13" s="31">
        <v>1157.42</v>
      </c>
      <c r="R13" s="31">
        <v>1945.42</v>
      </c>
      <c r="S13" s="31">
        <v>7224.89</v>
      </c>
      <c r="T13" s="31">
        <v>1126.72</v>
      </c>
      <c r="U13" s="31">
        <v>687.11</v>
      </c>
      <c r="V13" s="31">
        <v>458.63</v>
      </c>
      <c r="W13" s="31">
        <v>2801.21</v>
      </c>
      <c r="X13" s="31">
        <v>3108.01</v>
      </c>
      <c r="Y13" s="31">
        <v>541.42999999999995</v>
      </c>
      <c r="Z13" s="31">
        <v>973.84</v>
      </c>
      <c r="AA13" s="31">
        <v>682.33</v>
      </c>
      <c r="AB13" s="31">
        <v>1199.53</v>
      </c>
      <c r="AC13" s="31">
        <v>1189.8</v>
      </c>
      <c r="AD13" s="31">
        <v>3421.08</v>
      </c>
      <c r="AE13" s="31">
        <v>1070.25</v>
      </c>
      <c r="AF13" s="31">
        <v>2554.73</v>
      </c>
      <c r="AG13" s="31">
        <v>3487.64</v>
      </c>
      <c r="AH13" s="31">
        <v>1417.45</v>
      </c>
      <c r="AI13" s="31">
        <v>3034.87</v>
      </c>
      <c r="AJ13" s="31">
        <v>3434.28</v>
      </c>
      <c r="AK13" s="31">
        <v>3392.03</v>
      </c>
      <c r="AL13" s="31">
        <v>3503.07</v>
      </c>
      <c r="AM13" s="31">
        <v>670.37</v>
      </c>
      <c r="AN13" s="31">
        <v>2472.4499999999998</v>
      </c>
      <c r="AO13" s="31">
        <v>871.28</v>
      </c>
    </row>
    <row r="14" spans="1:41" x14ac:dyDescent="0.25">
      <c r="A14" t="str">
        <f t="shared" si="1"/>
        <v>Austin</v>
      </c>
      <c r="B14">
        <f t="shared" si="2"/>
        <v>3</v>
      </c>
      <c r="C14">
        <f t="shared" si="3"/>
        <v>3</v>
      </c>
      <c r="D14" t="str">
        <f t="shared" si="4"/>
        <v>[3, 3]</v>
      </c>
      <c r="G14" t="str">
        <f t="shared" si="5"/>
        <v>[5091.57, 1315.28, 0, 2166, 2724.01, 1571.76, 293.52, 1240.77, 6029.37, 235.7, 1489.43, 1542.05, 1741.71, 1970.09, 900.47, 1790.08, 737.71, 2429.87, 2417.66, 2399.98, 2308.05, 1396.55, 2746.72, 118.35, 1856.72, 2411.91, 2356.3, 2845.71, 1504.82, 1270.22, 2116.17]</v>
      </c>
      <c r="H14" s="30">
        <v>0</v>
      </c>
      <c r="I14" s="23"/>
      <c r="J14" t="s">
        <v>38</v>
      </c>
      <c r="K14" s="31">
        <v>5091.57</v>
      </c>
      <c r="L14" s="31">
        <v>1315.28</v>
      </c>
      <c r="M14" s="1">
        <v>0</v>
      </c>
      <c r="N14" s="31">
        <v>2166</v>
      </c>
      <c r="O14" s="31">
        <v>2724.01</v>
      </c>
      <c r="P14" s="31">
        <v>1571.76</v>
      </c>
      <c r="Q14" s="31">
        <v>293.52</v>
      </c>
      <c r="R14" s="31">
        <v>1240.77</v>
      </c>
      <c r="S14" s="31">
        <v>6029.37</v>
      </c>
      <c r="T14" s="31">
        <v>235.7</v>
      </c>
      <c r="U14" s="31">
        <v>1489.43</v>
      </c>
      <c r="V14" s="31">
        <v>1542.05</v>
      </c>
      <c r="W14" s="31">
        <v>1741.71</v>
      </c>
      <c r="X14" s="31">
        <v>1970.09</v>
      </c>
      <c r="Y14" s="31">
        <v>900.47</v>
      </c>
      <c r="Z14" s="31">
        <v>1790.08</v>
      </c>
      <c r="AA14" s="31">
        <v>737.71</v>
      </c>
      <c r="AB14" s="31">
        <v>2429.87</v>
      </c>
      <c r="AC14" s="31">
        <v>2417.66</v>
      </c>
      <c r="AD14" s="31">
        <v>2399.98</v>
      </c>
      <c r="AE14" s="31">
        <v>2308.0500000000002</v>
      </c>
      <c r="AF14" s="31">
        <v>1396.55</v>
      </c>
      <c r="AG14" s="31">
        <v>2746.72</v>
      </c>
      <c r="AH14" s="31">
        <v>118.35</v>
      </c>
      <c r="AI14" s="31">
        <v>1856.72</v>
      </c>
      <c r="AJ14" s="31">
        <v>2411.91</v>
      </c>
      <c r="AK14" s="31">
        <v>2356.3000000000002</v>
      </c>
      <c r="AL14" s="31">
        <v>2845.71</v>
      </c>
      <c r="AM14" s="31">
        <v>1504.82</v>
      </c>
      <c r="AN14" s="31">
        <v>1270.22</v>
      </c>
      <c r="AO14" s="31">
        <v>2116.17</v>
      </c>
    </row>
    <row r="15" spans="1:41" x14ac:dyDescent="0.25">
      <c r="A15" t="str">
        <f t="shared" si="1"/>
        <v>Baltimore</v>
      </c>
      <c r="B15">
        <f t="shared" si="2"/>
        <v>4</v>
      </c>
      <c r="C15">
        <f t="shared" si="3"/>
        <v>4</v>
      </c>
      <c r="D15" t="str">
        <f t="shared" si="4"/>
        <v>[4, 4]</v>
      </c>
      <c r="G15" t="str">
        <f t="shared" si="5"/>
        <v>[5392.82, 927.35, 2166, 0, 577.85, 973.23, 1947.28, 2422.32, 7792.75, 2010.47, 819.41, 1096.09, 3377.44, 3722.45, 1273.23, 1538.5, 1606.55, 272.44, 262.47, 3928.61, 144.13, 3216.98, 3788.62, 2278.29, 3685.28, 3941.99, 3912.27, 3744.1, 1370.72, 3171.66, 57.16]</v>
      </c>
      <c r="H15" s="30">
        <v>0</v>
      </c>
      <c r="J15" t="s">
        <v>39</v>
      </c>
      <c r="K15" s="31">
        <v>5392.82</v>
      </c>
      <c r="L15" s="31">
        <v>927.35</v>
      </c>
      <c r="M15" s="31">
        <v>2166</v>
      </c>
      <c r="N15" s="1">
        <v>0</v>
      </c>
      <c r="O15" s="31">
        <v>577.85</v>
      </c>
      <c r="P15" s="31">
        <v>973.23</v>
      </c>
      <c r="Q15" s="31">
        <v>1947.28</v>
      </c>
      <c r="R15" s="31">
        <v>2422.3200000000002</v>
      </c>
      <c r="S15" s="31">
        <v>7792.75</v>
      </c>
      <c r="T15" s="31">
        <v>2010.47</v>
      </c>
      <c r="U15" s="31">
        <v>819.41</v>
      </c>
      <c r="V15" s="31">
        <v>1096.0899999999999</v>
      </c>
      <c r="W15" s="31">
        <v>3377.44</v>
      </c>
      <c r="X15" s="31">
        <v>3722.45</v>
      </c>
      <c r="Y15" s="31">
        <v>1273.23</v>
      </c>
      <c r="Z15" s="31">
        <v>1538.5</v>
      </c>
      <c r="AA15" s="31">
        <v>1606.55</v>
      </c>
      <c r="AB15" s="31">
        <v>272.44</v>
      </c>
      <c r="AC15" s="31">
        <v>262.47000000000003</v>
      </c>
      <c r="AD15" s="31">
        <v>3928.61</v>
      </c>
      <c r="AE15" s="31">
        <v>144.13</v>
      </c>
      <c r="AF15" s="31">
        <v>3216.98</v>
      </c>
      <c r="AG15" s="31">
        <v>3788.62</v>
      </c>
      <c r="AH15" s="31">
        <v>2278.29</v>
      </c>
      <c r="AI15" s="31">
        <v>3685.28</v>
      </c>
      <c r="AJ15" s="31">
        <v>3941.99</v>
      </c>
      <c r="AK15" s="31">
        <v>3912.27</v>
      </c>
      <c r="AL15" s="31">
        <v>3744.1</v>
      </c>
      <c r="AM15" s="31">
        <v>1370.72</v>
      </c>
      <c r="AN15" s="31">
        <v>3171.66</v>
      </c>
      <c r="AO15" s="31">
        <v>57.16</v>
      </c>
    </row>
    <row r="16" spans="1:41" x14ac:dyDescent="0.25">
      <c r="A16" t="str">
        <f t="shared" si="1"/>
        <v>Boston</v>
      </c>
      <c r="B16">
        <f t="shared" si="2"/>
        <v>5</v>
      </c>
      <c r="C16">
        <f t="shared" si="3"/>
        <v>5</v>
      </c>
      <c r="D16" t="str">
        <f t="shared" si="4"/>
        <v>[5, 5]</v>
      </c>
      <c r="G16" t="str">
        <f t="shared" si="5"/>
        <v>[5416.45, 1505.11, 2724.01, 577.85, 0, 1366.63, 2490.97, 2838.62, 8171.81, 2578.59, 1295.31, 1635.65, 3809.81, 4166.43, 1824.47, 2022.46, 2184.18, 305.61, 315.41, 4317.11, 435.06, 3690.84, 4073.04, 2838.36, 4146.55, 4330.34, 4307.42, 3997.08, 1902.93, 3662.03, 633.85]</v>
      </c>
      <c r="H16" s="30">
        <v>0</v>
      </c>
      <c r="J16" t="s">
        <v>40</v>
      </c>
      <c r="K16" s="31">
        <v>5416.45</v>
      </c>
      <c r="L16" s="31">
        <v>1505.11</v>
      </c>
      <c r="M16" s="31">
        <v>2724.01</v>
      </c>
      <c r="N16" s="31">
        <v>577.85</v>
      </c>
      <c r="O16" s="1">
        <v>0</v>
      </c>
      <c r="P16" s="31">
        <v>1366.63</v>
      </c>
      <c r="Q16" s="31">
        <v>2490.9699999999998</v>
      </c>
      <c r="R16" s="31">
        <v>2838.62</v>
      </c>
      <c r="S16" s="31">
        <v>8171.81</v>
      </c>
      <c r="T16" s="31">
        <v>2578.59</v>
      </c>
      <c r="U16" s="31">
        <v>1295.31</v>
      </c>
      <c r="V16" s="31">
        <v>1635.65</v>
      </c>
      <c r="W16" s="31">
        <v>3809.81</v>
      </c>
      <c r="X16" s="31">
        <v>4166.43</v>
      </c>
      <c r="Y16" s="31">
        <v>1824.47</v>
      </c>
      <c r="Z16" s="31">
        <v>2022.46</v>
      </c>
      <c r="AA16" s="31">
        <v>2184.1799999999998</v>
      </c>
      <c r="AB16" s="31">
        <v>305.61</v>
      </c>
      <c r="AC16" s="31">
        <v>315.41000000000003</v>
      </c>
      <c r="AD16" s="31">
        <v>4317.1099999999997</v>
      </c>
      <c r="AE16" s="31">
        <v>435.06</v>
      </c>
      <c r="AF16" s="31">
        <v>3690.84</v>
      </c>
      <c r="AG16" s="31">
        <v>4073.04</v>
      </c>
      <c r="AH16" s="31">
        <v>2838.36</v>
      </c>
      <c r="AI16" s="31">
        <v>4146.55</v>
      </c>
      <c r="AJ16" s="31">
        <v>4330.34</v>
      </c>
      <c r="AK16" s="31">
        <v>4307.42</v>
      </c>
      <c r="AL16" s="31">
        <v>3997.08</v>
      </c>
      <c r="AM16" s="31">
        <v>1902.93</v>
      </c>
      <c r="AN16" s="31">
        <v>3662.03</v>
      </c>
      <c r="AO16" s="31">
        <v>633.85</v>
      </c>
    </row>
    <row r="17" spans="1:41" x14ac:dyDescent="0.25">
      <c r="A17" t="str">
        <f t="shared" si="1"/>
        <v>Chicago</v>
      </c>
      <c r="B17">
        <f t="shared" si="2"/>
        <v>6</v>
      </c>
      <c r="C17">
        <f t="shared" si="3"/>
        <v>6</v>
      </c>
      <c r="D17" t="str">
        <f t="shared" si="4"/>
        <v>[6, 6]</v>
      </c>
      <c r="G17" t="str">
        <f t="shared" si="5"/>
        <v>[4584.33, 944.4, 1571.76, 973.23, 1366.63, 0, 1290.15, 1474.26, 6831.68, 1510.62, 263.13, 1387.45, 2443.78, 2799.8, 773.11, 1912.36, 1339.51, 1144.97, 1130.76, 2967.78, 1068.58, 2332.13, 2820.86, 1689.58, 2781.99, 2981.12, 2954.45, 2786.57, 1614.77, 2314.78, 955.76]</v>
      </c>
      <c r="H17" s="30">
        <v>0</v>
      </c>
      <c r="J17" t="s">
        <v>41</v>
      </c>
      <c r="K17" s="31">
        <v>4584.33</v>
      </c>
      <c r="L17" s="31">
        <v>944.4</v>
      </c>
      <c r="M17" s="31">
        <v>1571.76</v>
      </c>
      <c r="N17" s="31">
        <v>973.23</v>
      </c>
      <c r="O17" s="31">
        <v>1366.63</v>
      </c>
      <c r="P17" s="1">
        <v>0</v>
      </c>
      <c r="Q17" s="31">
        <v>1290.1500000000001</v>
      </c>
      <c r="R17" s="31">
        <v>1474.26</v>
      </c>
      <c r="S17" s="31">
        <v>6831.68</v>
      </c>
      <c r="T17" s="31">
        <v>1510.62</v>
      </c>
      <c r="U17" s="31">
        <v>263.13</v>
      </c>
      <c r="V17" s="31">
        <v>1387.45</v>
      </c>
      <c r="W17" s="31">
        <v>2443.7800000000002</v>
      </c>
      <c r="X17" s="31">
        <v>2799.8</v>
      </c>
      <c r="Y17" s="31">
        <v>773.11</v>
      </c>
      <c r="Z17" s="31">
        <v>1912.36</v>
      </c>
      <c r="AA17" s="31">
        <v>1339.51</v>
      </c>
      <c r="AB17" s="31">
        <v>1144.97</v>
      </c>
      <c r="AC17" s="31">
        <v>1130.76</v>
      </c>
      <c r="AD17" s="31">
        <v>2967.78</v>
      </c>
      <c r="AE17" s="31">
        <v>1068.58</v>
      </c>
      <c r="AF17" s="31">
        <v>2332.13</v>
      </c>
      <c r="AG17" s="31">
        <v>2820.86</v>
      </c>
      <c r="AH17" s="31">
        <v>1689.58</v>
      </c>
      <c r="AI17" s="31">
        <v>2781.99</v>
      </c>
      <c r="AJ17" s="31">
        <v>2981.12</v>
      </c>
      <c r="AK17" s="31">
        <v>2954.45</v>
      </c>
      <c r="AL17" s="31">
        <v>2786.57</v>
      </c>
      <c r="AM17" s="31">
        <v>1614.77</v>
      </c>
      <c r="AN17" s="31">
        <v>2314.7800000000002</v>
      </c>
      <c r="AO17" s="31">
        <v>955.76</v>
      </c>
    </row>
    <row r="18" spans="1:41" x14ac:dyDescent="0.25">
      <c r="A18" t="str">
        <f t="shared" si="1"/>
        <v>Dallas</v>
      </c>
      <c r="B18">
        <f t="shared" si="2"/>
        <v>7</v>
      </c>
      <c r="C18">
        <f t="shared" si="3"/>
        <v>7</v>
      </c>
      <c r="D18" t="str">
        <f t="shared" si="4"/>
        <v>[7, 7]</v>
      </c>
      <c r="G18" t="str">
        <f t="shared" si="5"/>
        <v>[4904.83, 1157.42, 293.52, 1947.28, 2490.97, 1290.15, 0, 1064.41, 6094.11, 362.26, 1227.71, 1458.17, 1718.42, 1990.08, 675.22, 1785.02, 711.04, 2204.02, 2191.25, 2368.28, 2086.44, 1422.04, 2622.84, 406.54, 1899.38, 2380.88, 2330.39, 2700.59, 1474.58, 1324.24, 1900.46]</v>
      </c>
      <c r="H18" s="30">
        <v>0</v>
      </c>
      <c r="J18" t="s">
        <v>42</v>
      </c>
      <c r="K18" s="31">
        <v>4904.83</v>
      </c>
      <c r="L18" s="31">
        <v>1157.42</v>
      </c>
      <c r="M18" s="31">
        <v>293.52</v>
      </c>
      <c r="N18" s="31">
        <v>1947.28</v>
      </c>
      <c r="O18" s="31">
        <v>2490.9699999999998</v>
      </c>
      <c r="P18" s="31">
        <v>1290.1500000000001</v>
      </c>
      <c r="Q18" s="1">
        <v>0</v>
      </c>
      <c r="R18" s="31">
        <v>1064.4100000000001</v>
      </c>
      <c r="S18" s="31">
        <v>6094.11</v>
      </c>
      <c r="T18" s="31">
        <v>362.26</v>
      </c>
      <c r="U18" s="31">
        <v>1227.71</v>
      </c>
      <c r="V18" s="31">
        <v>1458.17</v>
      </c>
      <c r="W18" s="31">
        <v>1718.42</v>
      </c>
      <c r="X18" s="31">
        <v>1990.08</v>
      </c>
      <c r="Y18" s="31">
        <v>675.22</v>
      </c>
      <c r="Z18" s="31">
        <v>1785.02</v>
      </c>
      <c r="AA18" s="31">
        <v>711.04</v>
      </c>
      <c r="AB18" s="31">
        <v>2204.02</v>
      </c>
      <c r="AC18" s="31">
        <v>2191.25</v>
      </c>
      <c r="AD18" s="31">
        <v>2368.2800000000002</v>
      </c>
      <c r="AE18" s="31">
        <v>2086.44</v>
      </c>
      <c r="AF18" s="31">
        <v>1422.04</v>
      </c>
      <c r="AG18" s="31">
        <v>2622.84</v>
      </c>
      <c r="AH18" s="31">
        <v>406.54</v>
      </c>
      <c r="AI18" s="31">
        <v>1899.38</v>
      </c>
      <c r="AJ18" s="31">
        <v>2380.88</v>
      </c>
      <c r="AK18" s="31">
        <v>2330.39</v>
      </c>
      <c r="AL18" s="31">
        <v>2700.59</v>
      </c>
      <c r="AM18" s="31">
        <v>1474.58</v>
      </c>
      <c r="AN18" s="31">
        <v>1324.24</v>
      </c>
      <c r="AO18" s="31">
        <v>1900.46</v>
      </c>
    </row>
    <row r="19" spans="1:41" x14ac:dyDescent="0.25">
      <c r="A19" t="str">
        <f t="shared" si="1"/>
        <v>Denver</v>
      </c>
      <c r="B19">
        <f t="shared" si="2"/>
        <v>8</v>
      </c>
      <c r="C19">
        <f t="shared" si="3"/>
        <v>8</v>
      </c>
      <c r="D19" t="str">
        <f t="shared" si="4"/>
        <v>[8, 8]</v>
      </c>
      <c r="G19" t="str">
        <f t="shared" si="5"/>
        <v>[3851.73, 1945.42, 1240.77, 2422.32, 2838.62, 1474.26, 1064.41, 0, 5371.4, 1412.4, 1605.23, 2356.14, 972.84, 1334.99, 1410.62, 2772.98, 1736.66, 2616.58, 2602.38, 1510.42, 2532.09, 941.98, 1578.21, 1289.91, 1339.39, 1523.82, 1491.31, 1639.91, 2446.4, 990.98, 2394.54]</v>
      </c>
      <c r="H19" s="30">
        <v>0</v>
      </c>
      <c r="J19" t="s">
        <v>43</v>
      </c>
      <c r="K19" s="31">
        <v>3851.73</v>
      </c>
      <c r="L19" s="31">
        <v>1945.42</v>
      </c>
      <c r="M19" s="31">
        <v>1240.77</v>
      </c>
      <c r="N19" s="31">
        <v>2422.3200000000002</v>
      </c>
      <c r="O19" s="31">
        <v>2838.62</v>
      </c>
      <c r="P19" s="31">
        <v>1474.26</v>
      </c>
      <c r="Q19" s="31">
        <v>1064.4100000000001</v>
      </c>
      <c r="R19" s="1">
        <v>0</v>
      </c>
      <c r="S19" s="31">
        <v>5371.4</v>
      </c>
      <c r="T19" s="31">
        <v>1412.4</v>
      </c>
      <c r="U19" s="31">
        <v>1605.23</v>
      </c>
      <c r="V19" s="31">
        <v>2356.14</v>
      </c>
      <c r="W19" s="31">
        <v>972.84</v>
      </c>
      <c r="X19" s="31">
        <v>1334.99</v>
      </c>
      <c r="Y19" s="31">
        <v>1410.62</v>
      </c>
      <c r="Z19" s="31">
        <v>2772.98</v>
      </c>
      <c r="AA19" s="31">
        <v>1736.66</v>
      </c>
      <c r="AB19" s="31">
        <v>2616.58</v>
      </c>
      <c r="AC19" s="31">
        <v>2602.38</v>
      </c>
      <c r="AD19" s="31">
        <v>1510.42</v>
      </c>
      <c r="AE19" s="31">
        <v>2532.09</v>
      </c>
      <c r="AF19" s="31">
        <v>941.98</v>
      </c>
      <c r="AG19" s="31">
        <v>1578.21</v>
      </c>
      <c r="AH19" s="31">
        <v>1289.9100000000001</v>
      </c>
      <c r="AI19" s="31">
        <v>1339.39</v>
      </c>
      <c r="AJ19" s="31">
        <v>1523.82</v>
      </c>
      <c r="AK19" s="31">
        <v>1491.31</v>
      </c>
      <c r="AL19" s="31">
        <v>1639.91</v>
      </c>
      <c r="AM19" s="31">
        <v>2446.4</v>
      </c>
      <c r="AN19" s="31">
        <v>990.98</v>
      </c>
      <c r="AO19" s="31">
        <v>2394.54</v>
      </c>
    </row>
    <row r="20" spans="1:41" x14ac:dyDescent="0.25">
      <c r="A20" t="str">
        <f t="shared" si="1"/>
        <v>Honolulu</v>
      </c>
      <c r="B20">
        <f t="shared" si="2"/>
        <v>9</v>
      </c>
      <c r="C20">
        <f t="shared" si="3"/>
        <v>9</v>
      </c>
      <c r="D20" t="str">
        <f t="shared" si="4"/>
        <v>[9, 9]</v>
      </c>
      <c r="G20" t="str">
        <f t="shared" si="5"/>
        <v>[4477.41, 7224.89, 6029.37, 7792.75, 8171.81, 6831.68, 6094.11, 5371.4, 0, 6263.11, 6976.62, 7551.16, 4435.43, 4116.99, 6689.59, 7810.39, 6764.61, 7975.91, 7961.72, 3864.6, 7898.63, 4674.19, 4173.02, 5966.85, 4195.13, 3851.23, 3880.53, 4309.01, 7534.16, 4772.3, 7765.83]</v>
      </c>
      <c r="H20" s="30">
        <v>0</v>
      </c>
      <c r="J20" t="s">
        <v>44</v>
      </c>
      <c r="K20" s="31">
        <v>4477.41</v>
      </c>
      <c r="L20" s="31">
        <v>7224.89</v>
      </c>
      <c r="M20" s="31">
        <v>6029.37</v>
      </c>
      <c r="N20" s="31">
        <v>7792.75</v>
      </c>
      <c r="O20" s="31">
        <v>8171.81</v>
      </c>
      <c r="P20" s="31">
        <v>6831.68</v>
      </c>
      <c r="Q20" s="31">
        <v>6094.11</v>
      </c>
      <c r="R20" s="31">
        <v>5371.4</v>
      </c>
      <c r="S20" s="1">
        <v>0</v>
      </c>
      <c r="T20" s="31">
        <v>6263.11</v>
      </c>
      <c r="U20" s="31">
        <v>6976.62</v>
      </c>
      <c r="V20" s="31">
        <v>7551.16</v>
      </c>
      <c r="W20" s="31">
        <v>4435.43</v>
      </c>
      <c r="X20" s="31">
        <v>4116.99</v>
      </c>
      <c r="Y20" s="31">
        <v>6689.59</v>
      </c>
      <c r="Z20" s="31">
        <v>7810.39</v>
      </c>
      <c r="AA20" s="31">
        <v>6764.61</v>
      </c>
      <c r="AB20" s="31">
        <v>7975.91</v>
      </c>
      <c r="AC20" s="31">
        <v>7961.72</v>
      </c>
      <c r="AD20" s="31">
        <v>3864.6</v>
      </c>
      <c r="AE20" s="31">
        <v>7898.63</v>
      </c>
      <c r="AF20" s="31">
        <v>4674.1899999999996</v>
      </c>
      <c r="AG20" s="31">
        <v>4173.0200000000004</v>
      </c>
      <c r="AH20" s="31">
        <v>5966.85</v>
      </c>
      <c r="AI20" s="31">
        <v>4195.13</v>
      </c>
      <c r="AJ20" s="31">
        <v>3851.23</v>
      </c>
      <c r="AK20" s="31">
        <v>3880.53</v>
      </c>
      <c r="AL20" s="31">
        <v>4309.01</v>
      </c>
      <c r="AM20" s="31">
        <v>7534.16</v>
      </c>
      <c r="AN20" s="31">
        <v>4772.3</v>
      </c>
      <c r="AO20" s="31">
        <v>7765.83</v>
      </c>
    </row>
    <row r="21" spans="1:41" x14ac:dyDescent="0.25">
      <c r="A21" t="str">
        <f t="shared" si="1"/>
        <v>Houston</v>
      </c>
      <c r="B21">
        <f t="shared" si="2"/>
        <v>10</v>
      </c>
      <c r="C21">
        <f t="shared" si="3"/>
        <v>10</v>
      </c>
      <c r="D21" t="str">
        <f t="shared" si="4"/>
        <v>[10, 10]</v>
      </c>
      <c r="G21" t="str">
        <f t="shared" si="5"/>
        <v>[5260.73, 1126.72, 235.7, 2010.47, 2578.59, 1510.62, 362.26, 1412.4, 6263.11, 0, 1391.77, 1319.11, 1971.57, 2205.12, 778.46, 1554.44, 509.98, 2279.04, 2267.44, 2629.4, 2154.07, 1631.41, 2949.23, 304.77, 2092.41, 2641.46, 2586.65, 3038.45, 1271.24, 1505.92, 1958.4]</v>
      </c>
      <c r="H21" s="30">
        <v>0</v>
      </c>
      <c r="J21" t="s">
        <v>45</v>
      </c>
      <c r="K21" s="31">
        <v>5260.73</v>
      </c>
      <c r="L21" s="31">
        <v>1126.72</v>
      </c>
      <c r="M21" s="31">
        <v>235.7</v>
      </c>
      <c r="N21" s="31">
        <v>2010.47</v>
      </c>
      <c r="O21" s="31">
        <v>2578.59</v>
      </c>
      <c r="P21" s="31">
        <v>1510.62</v>
      </c>
      <c r="Q21" s="31">
        <v>362.26</v>
      </c>
      <c r="R21" s="31">
        <v>1412.4</v>
      </c>
      <c r="S21" s="31">
        <v>6263.11</v>
      </c>
      <c r="T21" s="1">
        <v>0</v>
      </c>
      <c r="U21" s="31">
        <v>1391.77</v>
      </c>
      <c r="V21" s="31">
        <v>1319.11</v>
      </c>
      <c r="W21" s="31">
        <v>1971.57</v>
      </c>
      <c r="X21" s="31">
        <v>2205.12</v>
      </c>
      <c r="Y21" s="31">
        <v>778.46</v>
      </c>
      <c r="Z21" s="31">
        <v>1554.44</v>
      </c>
      <c r="AA21" s="31">
        <v>509.98</v>
      </c>
      <c r="AB21" s="31">
        <v>2279.04</v>
      </c>
      <c r="AC21" s="31">
        <v>2267.44</v>
      </c>
      <c r="AD21" s="31">
        <v>2629.4</v>
      </c>
      <c r="AE21" s="31">
        <v>2154.0700000000002</v>
      </c>
      <c r="AF21" s="31">
        <v>1631.41</v>
      </c>
      <c r="AG21" s="31">
        <v>2949.23</v>
      </c>
      <c r="AH21" s="31">
        <v>304.77</v>
      </c>
      <c r="AI21" s="31">
        <v>2092.41</v>
      </c>
      <c r="AJ21" s="31">
        <v>2641.46</v>
      </c>
      <c r="AK21" s="31">
        <v>2586.65</v>
      </c>
      <c r="AL21" s="31">
        <v>3038.45</v>
      </c>
      <c r="AM21" s="31">
        <v>1271.24</v>
      </c>
      <c r="AN21" s="31">
        <v>1505.92</v>
      </c>
      <c r="AO21" s="31">
        <v>1958.4</v>
      </c>
    </row>
    <row r="22" spans="1:41" x14ac:dyDescent="0.25">
      <c r="A22" t="str">
        <f t="shared" si="1"/>
        <v>Indianapolis</v>
      </c>
      <c r="B22">
        <f t="shared" si="2"/>
        <v>11</v>
      </c>
      <c r="C22">
        <f t="shared" si="3"/>
        <v>11</v>
      </c>
      <c r="D22" t="str">
        <f t="shared" si="4"/>
        <v>[11, 11]</v>
      </c>
      <c r="G22" t="str">
        <f t="shared" si="5"/>
        <v>[4842.61, 687.11, 1489.43, 819.41, 1295.31, 263.13, 1227.71, 1605.23, 6976.62, 1391.77, 0, 1125.24, 2558.04, 2903.98, 617.23, 1650.73, 1147.11, 1035.18, 1021.26, 3114.16, 937.33, 2406.02, 3024.8, 1607.52, 2870.33, 3127.56, 3096.35, 3003.5, 1356.76, 2369.7, 789.58]</v>
      </c>
      <c r="H22" s="30">
        <v>0</v>
      </c>
      <c r="J22" t="s">
        <v>46</v>
      </c>
      <c r="K22" s="31">
        <v>4842.6099999999997</v>
      </c>
      <c r="L22" s="31">
        <v>687.11</v>
      </c>
      <c r="M22" s="31">
        <v>1489.43</v>
      </c>
      <c r="N22" s="31">
        <v>819.41</v>
      </c>
      <c r="O22" s="31">
        <v>1295.31</v>
      </c>
      <c r="P22" s="31">
        <v>263.13</v>
      </c>
      <c r="Q22" s="31">
        <v>1227.71</v>
      </c>
      <c r="R22" s="31">
        <v>1605.23</v>
      </c>
      <c r="S22" s="31">
        <v>6976.62</v>
      </c>
      <c r="T22" s="31">
        <v>1391.77</v>
      </c>
      <c r="U22" s="1">
        <v>0</v>
      </c>
      <c r="V22" s="31">
        <v>1125.24</v>
      </c>
      <c r="W22" s="31">
        <v>2558.04</v>
      </c>
      <c r="X22" s="31">
        <v>2903.98</v>
      </c>
      <c r="Y22" s="31">
        <v>617.23</v>
      </c>
      <c r="Z22" s="31">
        <v>1650.73</v>
      </c>
      <c r="AA22" s="31">
        <v>1147.1099999999999</v>
      </c>
      <c r="AB22" s="31">
        <v>1035.18</v>
      </c>
      <c r="AC22" s="31">
        <v>1021.26</v>
      </c>
      <c r="AD22" s="31">
        <v>3114.16</v>
      </c>
      <c r="AE22" s="31">
        <v>937.33</v>
      </c>
      <c r="AF22" s="31">
        <v>2406.02</v>
      </c>
      <c r="AG22" s="31">
        <v>3024.8</v>
      </c>
      <c r="AH22" s="31">
        <v>1607.52</v>
      </c>
      <c r="AI22" s="31">
        <v>2870.33</v>
      </c>
      <c r="AJ22" s="31">
        <v>3127.56</v>
      </c>
      <c r="AK22" s="31">
        <v>3096.35</v>
      </c>
      <c r="AL22" s="31">
        <v>3003.5</v>
      </c>
      <c r="AM22" s="31">
        <v>1356.76</v>
      </c>
      <c r="AN22" s="31">
        <v>2369.6999999999998</v>
      </c>
      <c r="AO22" s="31">
        <v>789.58</v>
      </c>
    </row>
    <row r="23" spans="1:41" x14ac:dyDescent="0.25">
      <c r="A23" t="str">
        <f t="shared" si="1"/>
        <v>Jacksonville</v>
      </c>
      <c r="B23">
        <f t="shared" si="2"/>
        <v>12</v>
      </c>
      <c r="C23">
        <f t="shared" si="3"/>
        <v>12</v>
      </c>
      <c r="D23" t="str">
        <f t="shared" si="4"/>
        <v>[12, 12]</v>
      </c>
      <c r="G23" t="str">
        <f t="shared" si="5"/>
        <v>[5930.14, 458.63, 1542.05, 1096.09, 1635.65, 1387.45, 1458.17, 2356.14, 7551.16, 1319.11, 1125.24, 0, 3161.62, 3446.86, 949.07, 526.34, 809.89, 1343.81, 1338.19, 3798.4, 1220, 2880.19, 3917.34, 1623.87, 3357.3, 3811.39, 3765.26, 3942.45, 276.19, 2779.06, 1040.63]</v>
      </c>
      <c r="H23" s="30">
        <v>0</v>
      </c>
      <c r="J23" t="s">
        <v>47</v>
      </c>
      <c r="K23" s="31">
        <v>5930.14</v>
      </c>
      <c r="L23" s="31">
        <v>458.63</v>
      </c>
      <c r="M23" s="31">
        <v>1542.05</v>
      </c>
      <c r="N23" s="31">
        <v>1096.0899999999999</v>
      </c>
      <c r="O23" s="31">
        <v>1635.65</v>
      </c>
      <c r="P23" s="31">
        <v>1387.45</v>
      </c>
      <c r="Q23" s="31">
        <v>1458.17</v>
      </c>
      <c r="R23" s="31">
        <v>2356.14</v>
      </c>
      <c r="S23" s="31">
        <v>7551.16</v>
      </c>
      <c r="T23" s="31">
        <v>1319.11</v>
      </c>
      <c r="U23" s="31">
        <v>1125.24</v>
      </c>
      <c r="V23" s="1">
        <v>0</v>
      </c>
      <c r="W23" s="31">
        <v>3161.62</v>
      </c>
      <c r="X23" s="31">
        <v>3446.86</v>
      </c>
      <c r="Y23" s="31">
        <v>949.07</v>
      </c>
      <c r="Z23" s="31">
        <v>526.34</v>
      </c>
      <c r="AA23" s="31">
        <v>809.89</v>
      </c>
      <c r="AB23" s="31">
        <v>1343.81</v>
      </c>
      <c r="AC23" s="31">
        <v>1338.19</v>
      </c>
      <c r="AD23" s="31">
        <v>3798.4</v>
      </c>
      <c r="AE23" s="31">
        <v>1220</v>
      </c>
      <c r="AF23" s="31">
        <v>2880.19</v>
      </c>
      <c r="AG23" s="31">
        <v>3917.34</v>
      </c>
      <c r="AH23" s="31">
        <v>1623.87</v>
      </c>
      <c r="AI23" s="31">
        <v>3357.3</v>
      </c>
      <c r="AJ23" s="31">
        <v>3811.39</v>
      </c>
      <c r="AK23" s="31">
        <v>3765.26</v>
      </c>
      <c r="AL23" s="31">
        <v>3942.45</v>
      </c>
      <c r="AM23" s="31">
        <v>276.19</v>
      </c>
      <c r="AN23" s="31">
        <v>2779.06</v>
      </c>
      <c r="AO23" s="31">
        <v>1040.6300000000001</v>
      </c>
    </row>
    <row r="24" spans="1:41" x14ac:dyDescent="0.25">
      <c r="A24" t="str">
        <f t="shared" si="1"/>
        <v>Las Vegas</v>
      </c>
      <c r="B24">
        <f t="shared" si="2"/>
        <v>13</v>
      </c>
      <c r="C24">
        <f t="shared" si="3"/>
        <v>13</v>
      </c>
      <c r="D24" t="str">
        <f t="shared" si="4"/>
        <v>[13, 13]</v>
      </c>
      <c r="G24" t="str">
        <f t="shared" si="5"/>
        <v>[3690.71, 2801.21, 1741.71, 3377.44, 3809.81, 2443.78, 1718.42, 972.84, 4435.43, 1971.57, 2558.04, 3161.62, 0, 367.91, 2261.36, 3501.47, 2426, 3581.7, 3567.53, 658.34, 3492.64, 412.11, 1215.49, 1722.69, 426.63, 670.21, 615.22, 1401.2, 3193, 585.23, 3346.23]</v>
      </c>
      <c r="H24" s="30">
        <v>0</v>
      </c>
      <c r="J24" t="s">
        <v>48</v>
      </c>
      <c r="K24" s="31">
        <v>3690.71</v>
      </c>
      <c r="L24" s="31">
        <v>2801.21</v>
      </c>
      <c r="M24" s="31">
        <v>1741.71</v>
      </c>
      <c r="N24" s="31">
        <v>3377.44</v>
      </c>
      <c r="O24" s="31">
        <v>3809.81</v>
      </c>
      <c r="P24" s="31">
        <v>2443.7800000000002</v>
      </c>
      <c r="Q24" s="31">
        <v>1718.42</v>
      </c>
      <c r="R24" s="31">
        <v>972.84</v>
      </c>
      <c r="S24" s="31">
        <v>4435.43</v>
      </c>
      <c r="T24" s="31">
        <v>1971.57</v>
      </c>
      <c r="U24" s="31">
        <v>2558.04</v>
      </c>
      <c r="V24" s="31">
        <v>3161.62</v>
      </c>
      <c r="W24" s="1">
        <v>0</v>
      </c>
      <c r="X24" s="31">
        <v>367.91</v>
      </c>
      <c r="Y24" s="31">
        <v>2261.36</v>
      </c>
      <c r="Z24" s="31">
        <v>3501.47</v>
      </c>
      <c r="AA24" s="31">
        <v>2426</v>
      </c>
      <c r="AB24" s="31">
        <v>3581.7</v>
      </c>
      <c r="AC24" s="31">
        <v>3567.53</v>
      </c>
      <c r="AD24" s="31">
        <v>658.34</v>
      </c>
      <c r="AE24" s="31">
        <v>3492.64</v>
      </c>
      <c r="AF24" s="31">
        <v>412.11</v>
      </c>
      <c r="AG24" s="31">
        <v>1215.49</v>
      </c>
      <c r="AH24" s="31">
        <v>1722.69</v>
      </c>
      <c r="AI24" s="31">
        <v>426.63</v>
      </c>
      <c r="AJ24" s="31">
        <v>670.21</v>
      </c>
      <c r="AK24" s="31">
        <v>615.22</v>
      </c>
      <c r="AL24" s="31">
        <v>1401.2</v>
      </c>
      <c r="AM24" s="31">
        <v>3193</v>
      </c>
      <c r="AN24" s="31">
        <v>585.23</v>
      </c>
      <c r="AO24" s="31">
        <v>3346.23</v>
      </c>
    </row>
    <row r="25" spans="1:41" x14ac:dyDescent="0.25">
      <c r="A25" t="str">
        <f t="shared" si="1"/>
        <v>Los Angeles</v>
      </c>
      <c r="B25">
        <f t="shared" si="2"/>
        <v>14</v>
      </c>
      <c r="C25">
        <f t="shared" si="3"/>
        <v>14</v>
      </c>
      <c r="D25" t="str">
        <f t="shared" si="4"/>
        <v>[14, 14]</v>
      </c>
      <c r="G25" t="str">
        <f t="shared" si="5"/>
        <v>[3763.14, 3108.01, 1970.09, 3722.45, 4166.43, 2799.8, 1990.08, 1334.99, 4116.99, 2205.12, 2903.98, 3446.86, 367.91, 0, 2572.95, 3755.25, 2684.22, 3932.8, 3918.66, 552.24, 3840.7, 573.88, 1329.06, 1932.34, 179.55, 558.68, 491.8, 1544.2, 3456.96, 710.34, 3689.4]</v>
      </c>
      <c r="H25" s="30">
        <v>0</v>
      </c>
      <c r="J25" t="s">
        <v>49</v>
      </c>
      <c r="K25" s="31">
        <v>3763.14</v>
      </c>
      <c r="L25" s="31">
        <v>3108.01</v>
      </c>
      <c r="M25" s="31">
        <v>1970.09</v>
      </c>
      <c r="N25" s="31">
        <v>3722.45</v>
      </c>
      <c r="O25" s="31">
        <v>4166.43</v>
      </c>
      <c r="P25" s="31">
        <v>2799.8</v>
      </c>
      <c r="Q25" s="31">
        <v>1990.08</v>
      </c>
      <c r="R25" s="31">
        <v>1334.99</v>
      </c>
      <c r="S25" s="31">
        <v>4116.99</v>
      </c>
      <c r="T25" s="31">
        <v>2205.12</v>
      </c>
      <c r="U25" s="31">
        <v>2903.98</v>
      </c>
      <c r="V25" s="31">
        <v>3446.86</v>
      </c>
      <c r="W25" s="31">
        <v>367.91</v>
      </c>
      <c r="X25" s="1">
        <v>0</v>
      </c>
      <c r="Y25" s="31">
        <v>2572.9499999999998</v>
      </c>
      <c r="Z25" s="31">
        <v>3755.25</v>
      </c>
      <c r="AA25" s="31">
        <v>2684.22</v>
      </c>
      <c r="AB25" s="31">
        <v>3932.8</v>
      </c>
      <c r="AC25" s="31">
        <v>3918.66</v>
      </c>
      <c r="AD25" s="31">
        <v>552.24</v>
      </c>
      <c r="AE25" s="31">
        <v>3840.7</v>
      </c>
      <c r="AF25" s="31">
        <v>573.88</v>
      </c>
      <c r="AG25" s="31">
        <v>1329.06</v>
      </c>
      <c r="AH25" s="31">
        <v>1932.34</v>
      </c>
      <c r="AI25" s="31">
        <v>179.55</v>
      </c>
      <c r="AJ25" s="31">
        <v>558.67999999999995</v>
      </c>
      <c r="AK25" s="31">
        <v>491.8</v>
      </c>
      <c r="AL25" s="31">
        <v>1544.2</v>
      </c>
      <c r="AM25" s="31">
        <v>3456.96</v>
      </c>
      <c r="AN25" s="31">
        <v>710.34</v>
      </c>
      <c r="AO25" s="31">
        <v>3689.4</v>
      </c>
    </row>
    <row r="26" spans="1:41" x14ac:dyDescent="0.25">
      <c r="A26" t="str">
        <f t="shared" si="1"/>
        <v>Memphis</v>
      </c>
      <c r="B26">
        <f t="shared" si="2"/>
        <v>15</v>
      </c>
      <c r="C26">
        <f t="shared" si="3"/>
        <v>15</v>
      </c>
      <c r="D26" t="str">
        <f t="shared" si="4"/>
        <v>[15, 15]</v>
      </c>
      <c r="G26" t="str">
        <f t="shared" si="5"/>
        <v>[5043.17, 541.43, 900.47, 1273.23, 1824.47, 773.11, 675.22, 1410.62, 6689.59, 778.46, 617.23, 949.07, 2261.36, 2572.95, 0, 1404.12, 577.24, 1532.91, 1520.41, 2879.65, 1413.41, 2026.32, 2968.35, 1016.1, 2505.86, 2892.85, 2850.63, 2996.73, 1074.87, 1953.72, 1225.73]</v>
      </c>
      <c r="H26" s="30">
        <v>0</v>
      </c>
      <c r="J26" t="s">
        <v>30</v>
      </c>
      <c r="K26" s="31">
        <v>5043.17</v>
      </c>
      <c r="L26" s="31">
        <v>541.42999999999995</v>
      </c>
      <c r="M26" s="31">
        <v>900.47</v>
      </c>
      <c r="N26" s="31">
        <v>1273.23</v>
      </c>
      <c r="O26" s="31">
        <v>1824.47</v>
      </c>
      <c r="P26" s="31">
        <v>773.11</v>
      </c>
      <c r="Q26" s="31">
        <v>675.22</v>
      </c>
      <c r="R26" s="31">
        <v>1410.62</v>
      </c>
      <c r="S26" s="31">
        <v>6689.59</v>
      </c>
      <c r="T26" s="31">
        <v>778.46</v>
      </c>
      <c r="U26" s="31">
        <v>617.23</v>
      </c>
      <c r="V26" s="31">
        <v>949.07</v>
      </c>
      <c r="W26" s="31">
        <v>2261.36</v>
      </c>
      <c r="X26" s="31">
        <v>2572.9499999999998</v>
      </c>
      <c r="Y26" s="1">
        <v>0</v>
      </c>
      <c r="Z26" s="31">
        <v>1404.12</v>
      </c>
      <c r="AA26" s="31">
        <v>577.24</v>
      </c>
      <c r="AB26" s="31">
        <v>1532.91</v>
      </c>
      <c r="AC26" s="31">
        <v>1520.41</v>
      </c>
      <c r="AD26" s="31">
        <v>2879.65</v>
      </c>
      <c r="AE26" s="31">
        <v>1413.41</v>
      </c>
      <c r="AF26" s="31">
        <v>2026.32</v>
      </c>
      <c r="AG26" s="31">
        <v>2968.35</v>
      </c>
      <c r="AH26" s="31">
        <v>1016.1</v>
      </c>
      <c r="AI26" s="31">
        <v>2505.86</v>
      </c>
      <c r="AJ26" s="31">
        <v>2892.85</v>
      </c>
      <c r="AK26" s="31">
        <v>2850.63</v>
      </c>
      <c r="AL26" s="31">
        <v>2996.73</v>
      </c>
      <c r="AM26" s="31">
        <v>1074.8699999999999</v>
      </c>
      <c r="AN26" s="31">
        <v>1953.72</v>
      </c>
      <c r="AO26" s="31">
        <v>1225.73</v>
      </c>
    </row>
    <row r="27" spans="1:41" x14ac:dyDescent="0.25">
      <c r="A27" t="str">
        <f t="shared" si="1"/>
        <v>Miami</v>
      </c>
      <c r="B27">
        <f t="shared" si="2"/>
        <v>16</v>
      </c>
      <c r="C27">
        <f t="shared" si="3"/>
        <v>16</v>
      </c>
      <c r="D27" t="str">
        <f t="shared" si="4"/>
        <v>[16, 16]</v>
      </c>
      <c r="G27" t="str">
        <f t="shared" si="5"/>
        <v>[6432.89, 973.84, 1790.08, 1538.5, 2022.46, 1912.36, 1785.02, 2772.98, 7810.39, 1554.44, 1650.73, 526.34, 3501.47, 3755.25, 1404.12, 0, 1075.47, 1755.59, 1752.89, 4153.21, 1643.08, 3181.52, 4349.46, 1844.88, 3646.45, 4165.78, 4114.81, 4391.74, 329.7, 3060.1, 1487.48]</v>
      </c>
      <c r="H27" s="30">
        <v>0</v>
      </c>
      <c r="J27" t="s">
        <v>50</v>
      </c>
      <c r="K27" s="31">
        <v>6432.89</v>
      </c>
      <c r="L27" s="31">
        <v>973.84</v>
      </c>
      <c r="M27" s="31">
        <v>1790.08</v>
      </c>
      <c r="N27" s="31">
        <v>1538.5</v>
      </c>
      <c r="O27" s="31">
        <v>2022.46</v>
      </c>
      <c r="P27" s="31">
        <v>1912.36</v>
      </c>
      <c r="Q27" s="31">
        <v>1785.02</v>
      </c>
      <c r="R27" s="31">
        <v>2772.98</v>
      </c>
      <c r="S27" s="31">
        <v>7810.39</v>
      </c>
      <c r="T27" s="31">
        <v>1554.44</v>
      </c>
      <c r="U27" s="31">
        <v>1650.73</v>
      </c>
      <c r="V27" s="31">
        <v>526.34</v>
      </c>
      <c r="W27" s="31">
        <v>3501.47</v>
      </c>
      <c r="X27" s="31">
        <v>3755.25</v>
      </c>
      <c r="Y27" s="31">
        <v>1404.12</v>
      </c>
      <c r="Z27" s="1">
        <v>0</v>
      </c>
      <c r="AA27" s="31">
        <v>1075.47</v>
      </c>
      <c r="AB27" s="31">
        <v>1755.59</v>
      </c>
      <c r="AC27" s="31">
        <v>1752.89</v>
      </c>
      <c r="AD27" s="31">
        <v>4153.21</v>
      </c>
      <c r="AE27" s="31">
        <v>1643.08</v>
      </c>
      <c r="AF27" s="31">
        <v>3181.52</v>
      </c>
      <c r="AG27" s="31">
        <v>4349.46</v>
      </c>
      <c r="AH27" s="31">
        <v>1844.88</v>
      </c>
      <c r="AI27" s="31">
        <v>3646.45</v>
      </c>
      <c r="AJ27" s="31">
        <v>4165.78</v>
      </c>
      <c r="AK27" s="31">
        <v>4114.8100000000004</v>
      </c>
      <c r="AL27" s="31">
        <v>4391.74</v>
      </c>
      <c r="AM27" s="31">
        <v>329.7</v>
      </c>
      <c r="AN27" s="31">
        <v>3060.1</v>
      </c>
      <c r="AO27" s="31">
        <v>1487.48</v>
      </c>
    </row>
    <row r="28" spans="1:41" x14ac:dyDescent="0.25">
      <c r="A28" t="str">
        <f t="shared" si="1"/>
        <v>New Orleans</v>
      </c>
      <c r="B28">
        <f t="shared" si="2"/>
        <v>17</v>
      </c>
      <c r="C28">
        <f t="shared" si="3"/>
        <v>17</v>
      </c>
      <c r="D28" t="str">
        <f t="shared" si="4"/>
        <v>[17, 17]</v>
      </c>
      <c r="G28" t="str">
        <f t="shared" si="5"/>
        <v>[5518.05, 682.33, 737.71, 1606.55, 2184.18, 1339.51, 711.04, 1736.66, 6764.61, 509.98, 1147.11, 809.89, 2426, 2684.22, 577.24, 1075.47, 0, 1878.99, 1868.82, 3078.2, 1750.18, 2111.35, 3312.42, 814.55, 2581.39, 3090.73, 3039.46, 3374.73, 773.2, 1996.83, 1551.13]</v>
      </c>
      <c r="H28" s="30">
        <v>0</v>
      </c>
      <c r="J28" t="s">
        <v>51</v>
      </c>
      <c r="K28" s="31">
        <v>5518.05</v>
      </c>
      <c r="L28" s="31">
        <v>682.33</v>
      </c>
      <c r="M28" s="31">
        <v>737.71</v>
      </c>
      <c r="N28" s="31">
        <v>1606.55</v>
      </c>
      <c r="O28" s="31">
        <v>2184.1799999999998</v>
      </c>
      <c r="P28" s="31">
        <v>1339.51</v>
      </c>
      <c r="Q28" s="31">
        <v>711.04</v>
      </c>
      <c r="R28" s="31">
        <v>1736.66</v>
      </c>
      <c r="S28" s="31">
        <v>6764.61</v>
      </c>
      <c r="T28" s="31">
        <v>509.98</v>
      </c>
      <c r="U28" s="31">
        <v>1147.1099999999999</v>
      </c>
      <c r="V28" s="31">
        <v>809.89</v>
      </c>
      <c r="W28" s="31">
        <v>2426</v>
      </c>
      <c r="X28" s="31">
        <v>2684.22</v>
      </c>
      <c r="Y28" s="31">
        <v>577.24</v>
      </c>
      <c r="Z28" s="31">
        <v>1075.47</v>
      </c>
      <c r="AA28" s="1">
        <v>0</v>
      </c>
      <c r="AB28" s="31">
        <v>1878.99</v>
      </c>
      <c r="AC28" s="31">
        <v>1868.82</v>
      </c>
      <c r="AD28" s="31">
        <v>3078.2</v>
      </c>
      <c r="AE28" s="31">
        <v>1750.18</v>
      </c>
      <c r="AF28" s="31">
        <v>2111.35</v>
      </c>
      <c r="AG28" s="31">
        <v>3312.42</v>
      </c>
      <c r="AH28" s="31">
        <v>814.55</v>
      </c>
      <c r="AI28" s="31">
        <v>2581.39</v>
      </c>
      <c r="AJ28" s="31">
        <v>3090.73</v>
      </c>
      <c r="AK28" s="31">
        <v>3039.46</v>
      </c>
      <c r="AL28" s="31">
        <v>3374.73</v>
      </c>
      <c r="AM28" s="31">
        <v>773.2</v>
      </c>
      <c r="AN28" s="31">
        <v>1996.83</v>
      </c>
      <c r="AO28" s="31">
        <v>1551.13</v>
      </c>
    </row>
    <row r="29" spans="1:41" x14ac:dyDescent="0.25">
      <c r="A29" t="str">
        <f t="shared" si="1"/>
        <v>New York</v>
      </c>
      <c r="B29">
        <f t="shared" si="2"/>
        <v>18</v>
      </c>
      <c r="C29">
        <f t="shared" si="3"/>
        <v>18</v>
      </c>
      <c r="D29" t="str">
        <f t="shared" si="4"/>
        <v>[18, 18]</v>
      </c>
      <c r="G29" t="str">
        <f t="shared" si="5"/>
        <v>[5405.8, 1199.53, 2429.87, 272.44, 305.61, 1144.97, 2204.02, 2616.58, 7975.91, 2279.04, 1035.18, 1343.81, 3581.7, 3932.8, 1532.91, 1755.59, 1878.99, 0, 14.21, 4112.59, 129.56, 3441.1, 3922.29, 2543.19, 3903.89, 4125.91, 4099.42, 3862.54, 1614.8, 3403.71, 328.25]</v>
      </c>
      <c r="H29" s="30">
        <v>0</v>
      </c>
      <c r="J29" t="s">
        <v>52</v>
      </c>
      <c r="K29" s="31">
        <v>5405.8</v>
      </c>
      <c r="L29" s="31">
        <v>1199.53</v>
      </c>
      <c r="M29" s="31">
        <v>2429.87</v>
      </c>
      <c r="N29" s="31">
        <v>272.44</v>
      </c>
      <c r="O29" s="31">
        <v>305.61</v>
      </c>
      <c r="P29" s="31">
        <v>1144.97</v>
      </c>
      <c r="Q29" s="31">
        <v>2204.02</v>
      </c>
      <c r="R29" s="31">
        <v>2616.58</v>
      </c>
      <c r="S29" s="31">
        <v>7975.91</v>
      </c>
      <c r="T29" s="31">
        <v>2279.04</v>
      </c>
      <c r="U29" s="31">
        <v>1035.18</v>
      </c>
      <c r="V29" s="31">
        <v>1343.81</v>
      </c>
      <c r="W29" s="31">
        <v>3581.7</v>
      </c>
      <c r="X29" s="31">
        <v>3932.8</v>
      </c>
      <c r="Y29" s="31">
        <v>1532.91</v>
      </c>
      <c r="Z29" s="31">
        <v>1755.59</v>
      </c>
      <c r="AA29" s="31">
        <v>1878.99</v>
      </c>
      <c r="AB29" s="1">
        <v>0</v>
      </c>
      <c r="AC29" s="31">
        <v>14.21</v>
      </c>
      <c r="AD29" s="31">
        <v>4112.59</v>
      </c>
      <c r="AE29" s="31">
        <v>129.56</v>
      </c>
      <c r="AF29" s="31">
        <v>3441.1</v>
      </c>
      <c r="AG29" s="31">
        <v>3922.29</v>
      </c>
      <c r="AH29" s="31">
        <v>2543.19</v>
      </c>
      <c r="AI29" s="31">
        <v>3903.89</v>
      </c>
      <c r="AJ29" s="31">
        <v>4125.91</v>
      </c>
      <c r="AK29" s="31">
        <v>4099.42</v>
      </c>
      <c r="AL29" s="31">
        <v>3862.54</v>
      </c>
      <c r="AM29" s="31">
        <v>1614.8</v>
      </c>
      <c r="AN29" s="31">
        <v>3403.71</v>
      </c>
      <c r="AO29" s="31">
        <v>328.25</v>
      </c>
    </row>
    <row r="30" spans="1:41" x14ac:dyDescent="0.25">
      <c r="A30" t="str">
        <f t="shared" si="1"/>
        <v>Newark</v>
      </c>
      <c r="B30">
        <f t="shared" si="2"/>
        <v>19</v>
      </c>
      <c r="C30">
        <f t="shared" si="3"/>
        <v>19</v>
      </c>
      <c r="D30" t="str">
        <f t="shared" si="4"/>
        <v>[19, 19]</v>
      </c>
      <c r="G30" t="str">
        <f t="shared" si="5"/>
        <v>[5395.22, 1189.8, 2417.66, 262.47, 315.41, 1130.76, 2191.25, 2602.38, 7961.72, 2267.44, 1021.26, 1338.19, 3567.53, 3918.66, 1520.41, 1752.89, 1868.82, 14.21, 0, 4098.38, 120.94, 3427.14, 3908.54, 2531.09, 3889.84, 4111.71, 4085.21, 3849.05, 1609.65, 3389.91, 318.67]</v>
      </c>
      <c r="H30" s="30">
        <v>0</v>
      </c>
      <c r="J30" t="s">
        <v>53</v>
      </c>
      <c r="K30" s="31">
        <v>5395.22</v>
      </c>
      <c r="L30" s="31">
        <v>1189.8</v>
      </c>
      <c r="M30" s="31">
        <v>2417.66</v>
      </c>
      <c r="N30" s="31">
        <v>262.47000000000003</v>
      </c>
      <c r="O30" s="31">
        <v>315.41000000000003</v>
      </c>
      <c r="P30" s="31">
        <v>1130.76</v>
      </c>
      <c r="Q30" s="31">
        <v>2191.25</v>
      </c>
      <c r="R30" s="31">
        <v>2602.38</v>
      </c>
      <c r="S30" s="31">
        <v>7961.72</v>
      </c>
      <c r="T30" s="31">
        <v>2267.44</v>
      </c>
      <c r="U30" s="31">
        <v>1021.26</v>
      </c>
      <c r="V30" s="31">
        <v>1338.19</v>
      </c>
      <c r="W30" s="31">
        <v>3567.53</v>
      </c>
      <c r="X30" s="31">
        <v>3918.66</v>
      </c>
      <c r="Y30" s="31">
        <v>1520.41</v>
      </c>
      <c r="Z30" s="31">
        <v>1752.89</v>
      </c>
      <c r="AA30" s="31">
        <v>1868.82</v>
      </c>
      <c r="AB30" s="31">
        <v>14.21</v>
      </c>
      <c r="AC30" s="1">
        <v>0</v>
      </c>
      <c r="AD30" s="31">
        <v>4098.38</v>
      </c>
      <c r="AE30" s="31">
        <v>120.94</v>
      </c>
      <c r="AF30" s="31">
        <v>3427.14</v>
      </c>
      <c r="AG30" s="31">
        <v>3908.54</v>
      </c>
      <c r="AH30" s="31">
        <v>2531.09</v>
      </c>
      <c r="AI30" s="31">
        <v>3889.84</v>
      </c>
      <c r="AJ30" s="31">
        <v>4111.71</v>
      </c>
      <c r="AK30" s="31">
        <v>4085.21</v>
      </c>
      <c r="AL30" s="31">
        <v>3849.05</v>
      </c>
      <c r="AM30" s="31">
        <v>1609.65</v>
      </c>
      <c r="AN30" s="31">
        <v>3389.91</v>
      </c>
      <c r="AO30" s="31">
        <v>318.67</v>
      </c>
    </row>
    <row r="31" spans="1:41" x14ac:dyDescent="0.25">
      <c r="A31" t="str">
        <f t="shared" si="1"/>
        <v>Oakland</v>
      </c>
      <c r="B31">
        <f t="shared" si="2"/>
        <v>20</v>
      </c>
      <c r="C31">
        <f t="shared" si="3"/>
        <v>20</v>
      </c>
      <c r="D31" t="str">
        <f t="shared" si="4"/>
        <v>[20, 20]</v>
      </c>
      <c r="G31" t="str">
        <f t="shared" si="5"/>
        <v>[3226.82, 3421.08, 2399.98, 3928.61, 4317.11, 2967.78, 2368.28, 1510.42, 3864.6, 2629.4, 3114.16, 3798.4, 658.34, 552.24, 2879.65, 4153.21, 3078.2, 4112.59, 4098.38, 0, 4034.07, 1039.55, 858.37, 2380.38, 731.19, 13.4, 61.37, 1089.16, 3841.4, 1203.05, 3902.52]</v>
      </c>
      <c r="H31" s="30">
        <v>0</v>
      </c>
      <c r="J31" t="s">
        <v>54</v>
      </c>
      <c r="K31" s="31">
        <v>3226.82</v>
      </c>
      <c r="L31" s="31">
        <v>3421.08</v>
      </c>
      <c r="M31" s="31">
        <v>2399.98</v>
      </c>
      <c r="N31" s="31">
        <v>3928.61</v>
      </c>
      <c r="O31" s="31">
        <v>4317.1099999999997</v>
      </c>
      <c r="P31" s="31">
        <v>2967.78</v>
      </c>
      <c r="Q31" s="31">
        <v>2368.2800000000002</v>
      </c>
      <c r="R31" s="31">
        <v>1510.42</v>
      </c>
      <c r="S31" s="31">
        <v>3864.6</v>
      </c>
      <c r="T31" s="31">
        <v>2629.4</v>
      </c>
      <c r="U31" s="31">
        <v>3114.16</v>
      </c>
      <c r="V31" s="31">
        <v>3798.4</v>
      </c>
      <c r="W31" s="31">
        <v>658.34</v>
      </c>
      <c r="X31" s="31">
        <v>552.24</v>
      </c>
      <c r="Y31" s="31">
        <v>2879.65</v>
      </c>
      <c r="Z31" s="31">
        <v>4153.21</v>
      </c>
      <c r="AA31" s="31">
        <v>3078.2</v>
      </c>
      <c r="AB31" s="31">
        <v>4112.59</v>
      </c>
      <c r="AC31" s="31">
        <v>4098.38</v>
      </c>
      <c r="AD31" s="1">
        <v>0</v>
      </c>
      <c r="AE31" s="31">
        <v>4034.07</v>
      </c>
      <c r="AF31" s="31">
        <v>1039.55</v>
      </c>
      <c r="AG31" s="31">
        <v>858.37</v>
      </c>
      <c r="AH31" s="31">
        <v>2380.38</v>
      </c>
      <c r="AI31" s="31">
        <v>731.19</v>
      </c>
      <c r="AJ31" s="31">
        <v>13.4</v>
      </c>
      <c r="AK31" s="31">
        <v>61.37</v>
      </c>
      <c r="AL31" s="31">
        <v>1089.1600000000001</v>
      </c>
      <c r="AM31" s="31">
        <v>3841.4</v>
      </c>
      <c r="AN31" s="31">
        <v>1203.05</v>
      </c>
      <c r="AO31" s="31">
        <v>3902.52</v>
      </c>
    </row>
    <row r="32" spans="1:41" x14ac:dyDescent="0.25">
      <c r="A32" t="str">
        <f t="shared" si="1"/>
        <v>Philadelphia</v>
      </c>
      <c r="B32">
        <f t="shared" si="2"/>
        <v>21</v>
      </c>
      <c r="C32">
        <f t="shared" si="3"/>
        <v>21</v>
      </c>
      <c r="D32" t="str">
        <f t="shared" si="4"/>
        <v>[21, 21]</v>
      </c>
      <c r="G32" t="str">
        <f t="shared" si="5"/>
        <v>[5411.4, 1070.25, 2308.05, 144.13, 435.06, 1068.58, 2086.44, 2532.09, 7898.63, 2154.07, 937.33, 1220, 3492.64, 3840.7, 1413.41, 1643.08, 1750.18, 129.56, 120.94, 4034.07, 0, 3341.66, 3868.81, 2420.73, 3807.47, 4047.43, 4019.29, 3816.5, 1492.42, 3300.05, 199.07]</v>
      </c>
      <c r="H32" s="30">
        <v>0</v>
      </c>
      <c r="J32" t="s">
        <v>55</v>
      </c>
      <c r="K32" s="31">
        <v>5411.4</v>
      </c>
      <c r="L32" s="31">
        <v>1070.25</v>
      </c>
      <c r="M32" s="31">
        <v>2308.0500000000002</v>
      </c>
      <c r="N32" s="31">
        <v>144.13</v>
      </c>
      <c r="O32" s="31">
        <v>435.06</v>
      </c>
      <c r="P32" s="31">
        <v>1068.58</v>
      </c>
      <c r="Q32" s="31">
        <v>2086.44</v>
      </c>
      <c r="R32" s="31">
        <v>2532.09</v>
      </c>
      <c r="S32" s="31">
        <v>7898.63</v>
      </c>
      <c r="T32" s="31">
        <v>2154.0700000000002</v>
      </c>
      <c r="U32" s="31">
        <v>937.33</v>
      </c>
      <c r="V32" s="31">
        <v>1220</v>
      </c>
      <c r="W32" s="31">
        <v>3492.64</v>
      </c>
      <c r="X32" s="31">
        <v>3840.7</v>
      </c>
      <c r="Y32" s="31">
        <v>1413.41</v>
      </c>
      <c r="Z32" s="31">
        <v>1643.08</v>
      </c>
      <c r="AA32" s="31">
        <v>1750.18</v>
      </c>
      <c r="AB32" s="31">
        <v>129.56</v>
      </c>
      <c r="AC32" s="31">
        <v>120.94</v>
      </c>
      <c r="AD32" s="31">
        <v>4034.07</v>
      </c>
      <c r="AE32" s="1">
        <v>0</v>
      </c>
      <c r="AF32" s="31">
        <v>3341.66</v>
      </c>
      <c r="AG32" s="31">
        <v>3868.81</v>
      </c>
      <c r="AH32" s="31">
        <v>2420.73</v>
      </c>
      <c r="AI32" s="31">
        <v>3807.47</v>
      </c>
      <c r="AJ32" s="31">
        <v>4047.43</v>
      </c>
      <c r="AK32" s="31">
        <v>4019.29</v>
      </c>
      <c r="AL32" s="31">
        <v>3816.5</v>
      </c>
      <c r="AM32" s="31">
        <v>1492.42</v>
      </c>
      <c r="AN32" s="31">
        <v>3300.05</v>
      </c>
      <c r="AO32" s="31">
        <v>199.07</v>
      </c>
    </row>
    <row r="33" spans="1:41" x14ac:dyDescent="0.25">
      <c r="A33" t="str">
        <f t="shared" si="1"/>
        <v>Phoenix</v>
      </c>
      <c r="B33">
        <f t="shared" si="2"/>
        <v>22</v>
      </c>
      <c r="C33">
        <f t="shared" si="3"/>
        <v>22</v>
      </c>
      <c r="D33" t="str">
        <f t="shared" si="4"/>
        <v>[22, 22]</v>
      </c>
      <c r="G33" t="str">
        <f t="shared" si="5"/>
        <v>[4092.45, 2554.73, 1396.55, 3216.98, 3690.84, 2332.13, 1422.04, 941.98, 4674.19, 1631.41, 2406.02, 2880.19, 412.11, 573.88, 2026.32, 3181.52, 2111.35, 3441.1, 3427.14, 1039.55, 3341.66, 0, 1617.6, 1361.57, 480.14, 1050.03, 988.37, 1792.31, 2884.38, 173.33, 3180.22]</v>
      </c>
      <c r="H33" s="30">
        <v>0</v>
      </c>
      <c r="J33" t="s">
        <v>56</v>
      </c>
      <c r="K33" s="31">
        <v>4092.45</v>
      </c>
      <c r="L33" s="31">
        <v>2554.73</v>
      </c>
      <c r="M33" s="31">
        <v>1396.55</v>
      </c>
      <c r="N33" s="31">
        <v>3216.98</v>
      </c>
      <c r="O33" s="31">
        <v>3690.84</v>
      </c>
      <c r="P33" s="31">
        <v>2332.13</v>
      </c>
      <c r="Q33" s="31">
        <v>1422.04</v>
      </c>
      <c r="R33" s="31">
        <v>941.98</v>
      </c>
      <c r="S33" s="31">
        <v>4674.1899999999996</v>
      </c>
      <c r="T33" s="31">
        <v>1631.41</v>
      </c>
      <c r="U33" s="31">
        <v>2406.02</v>
      </c>
      <c r="V33" s="31">
        <v>2880.19</v>
      </c>
      <c r="W33" s="31">
        <v>412.11</v>
      </c>
      <c r="X33" s="31">
        <v>573.88</v>
      </c>
      <c r="Y33" s="31">
        <v>2026.32</v>
      </c>
      <c r="Z33" s="31">
        <v>3181.52</v>
      </c>
      <c r="AA33" s="31">
        <v>2111.35</v>
      </c>
      <c r="AB33" s="31">
        <v>3441.1</v>
      </c>
      <c r="AC33" s="31">
        <v>3427.14</v>
      </c>
      <c r="AD33" s="31">
        <v>1039.55</v>
      </c>
      <c r="AE33" s="31">
        <v>3341.66</v>
      </c>
      <c r="AF33" s="1">
        <v>0</v>
      </c>
      <c r="AG33" s="31">
        <v>1617.6</v>
      </c>
      <c r="AH33" s="31">
        <v>1361.57</v>
      </c>
      <c r="AI33" s="31">
        <v>480.14</v>
      </c>
      <c r="AJ33" s="31">
        <v>1050.03</v>
      </c>
      <c r="AK33" s="31">
        <v>988.37</v>
      </c>
      <c r="AL33" s="31">
        <v>1792.31</v>
      </c>
      <c r="AM33" s="31">
        <v>2884.38</v>
      </c>
      <c r="AN33" s="31">
        <v>173.33</v>
      </c>
      <c r="AO33" s="31">
        <v>3180.22</v>
      </c>
    </row>
    <row r="34" spans="1:41" x14ac:dyDescent="0.25">
      <c r="A34" t="str">
        <f t="shared" si="1"/>
        <v>Portland</v>
      </c>
      <c r="B34">
        <f t="shared" si="2"/>
        <v>23</v>
      </c>
      <c r="C34">
        <f t="shared" si="3"/>
        <v>23</v>
      </c>
      <c r="D34" t="str">
        <f t="shared" si="4"/>
        <v>[23, 23]</v>
      </c>
      <c r="G34" t="str">
        <f t="shared" si="5"/>
        <v>[2475.54, 3487.64, 2746.72, 3788.62, 4073.04, 2820.86, 2622.84, 1578.21, 4173.02, 2949.23, 3024.8, 3917.34, 1215.49, 1329.06, 2968.35, 4349.46, 3312.42, 3922.29, 3908.54, 858.37, 3868.81, 1617.6, 0, 2763.9, 1499.64, 861.24, 911.69, 232.92, 4021.79, 1789.54, 3775.08]</v>
      </c>
      <c r="H34" s="30">
        <v>0</v>
      </c>
      <c r="J34" t="s">
        <v>57</v>
      </c>
      <c r="K34" s="31">
        <v>2475.54</v>
      </c>
      <c r="L34" s="31">
        <v>3487.64</v>
      </c>
      <c r="M34" s="31">
        <v>2746.72</v>
      </c>
      <c r="N34" s="31">
        <v>3788.62</v>
      </c>
      <c r="O34" s="31">
        <v>4073.04</v>
      </c>
      <c r="P34" s="31">
        <v>2820.86</v>
      </c>
      <c r="Q34" s="31">
        <v>2622.84</v>
      </c>
      <c r="R34" s="31">
        <v>1578.21</v>
      </c>
      <c r="S34" s="31">
        <v>4173.0200000000004</v>
      </c>
      <c r="T34" s="31">
        <v>2949.23</v>
      </c>
      <c r="U34" s="31">
        <v>3024.8</v>
      </c>
      <c r="V34" s="31">
        <v>3917.34</v>
      </c>
      <c r="W34" s="31">
        <v>1215.49</v>
      </c>
      <c r="X34" s="31">
        <v>1329.06</v>
      </c>
      <c r="Y34" s="31">
        <v>2968.35</v>
      </c>
      <c r="Z34" s="31">
        <v>4349.46</v>
      </c>
      <c r="AA34" s="31">
        <v>3312.42</v>
      </c>
      <c r="AB34" s="31">
        <v>3922.29</v>
      </c>
      <c r="AC34" s="31">
        <v>3908.54</v>
      </c>
      <c r="AD34" s="31">
        <v>858.37</v>
      </c>
      <c r="AE34" s="31">
        <v>3868.81</v>
      </c>
      <c r="AF34" s="31">
        <v>1617.6</v>
      </c>
      <c r="AG34" s="1">
        <v>0</v>
      </c>
      <c r="AH34" s="31">
        <v>2763.9</v>
      </c>
      <c r="AI34" s="31">
        <v>1499.64</v>
      </c>
      <c r="AJ34" s="31">
        <v>861.24</v>
      </c>
      <c r="AK34" s="31">
        <v>911.69</v>
      </c>
      <c r="AL34" s="31">
        <v>232.92</v>
      </c>
      <c r="AM34" s="31">
        <v>4021.79</v>
      </c>
      <c r="AN34" s="31">
        <v>1789.54</v>
      </c>
      <c r="AO34" s="31">
        <v>3775.08</v>
      </c>
    </row>
    <row r="35" spans="1:41" x14ac:dyDescent="0.25">
      <c r="A35" t="str">
        <f t="shared" si="1"/>
        <v>San Antonio</v>
      </c>
      <c r="B35">
        <f t="shared" si="2"/>
        <v>24</v>
      </c>
      <c r="C35">
        <f t="shared" si="3"/>
        <v>24</v>
      </c>
      <c r="D35" t="str">
        <f t="shared" si="4"/>
        <v>[24, 24]</v>
      </c>
      <c r="G35" t="str">
        <f t="shared" si="5"/>
        <v>[5133.22, 1417.45, 118.35, 2278.29, 2838.36, 1689.58, 406.54, 1289.91, 5966.85, 304.77, 1607.52, 1623.87, 1722.69, 1932.34, 1016.1, 1844.88, 814.55, 2543.19, 2531.09, 2380.38, 2420.73, 1361.57, 2763.9, 0, 1810.9, 2391.99, 2334.59, 2871.83, 1570.35, 1225.56, 2227.98]</v>
      </c>
      <c r="H35" s="30">
        <v>0</v>
      </c>
      <c r="J35" t="s">
        <v>58</v>
      </c>
      <c r="K35" s="31">
        <v>5133.22</v>
      </c>
      <c r="L35" s="31">
        <v>1417.45</v>
      </c>
      <c r="M35" s="31">
        <v>118.35</v>
      </c>
      <c r="N35" s="31">
        <v>2278.29</v>
      </c>
      <c r="O35" s="31">
        <v>2838.36</v>
      </c>
      <c r="P35" s="31">
        <v>1689.58</v>
      </c>
      <c r="Q35" s="31">
        <v>406.54</v>
      </c>
      <c r="R35" s="31">
        <v>1289.9100000000001</v>
      </c>
      <c r="S35" s="31">
        <v>5966.85</v>
      </c>
      <c r="T35" s="31">
        <v>304.77</v>
      </c>
      <c r="U35" s="31">
        <v>1607.52</v>
      </c>
      <c r="V35" s="31">
        <v>1623.87</v>
      </c>
      <c r="W35" s="31">
        <v>1722.69</v>
      </c>
      <c r="X35" s="31">
        <v>1932.34</v>
      </c>
      <c r="Y35" s="31">
        <v>1016.1</v>
      </c>
      <c r="Z35" s="31">
        <v>1844.88</v>
      </c>
      <c r="AA35" s="31">
        <v>814.55</v>
      </c>
      <c r="AB35" s="31">
        <v>2543.19</v>
      </c>
      <c r="AC35" s="31">
        <v>2531.09</v>
      </c>
      <c r="AD35" s="31">
        <v>2380.38</v>
      </c>
      <c r="AE35" s="31">
        <v>2420.73</v>
      </c>
      <c r="AF35" s="31">
        <v>1361.57</v>
      </c>
      <c r="AG35" s="31">
        <v>2763.9</v>
      </c>
      <c r="AH35" s="1">
        <v>0</v>
      </c>
      <c r="AI35" s="31">
        <v>1810.9</v>
      </c>
      <c r="AJ35" s="31">
        <v>2391.9899999999998</v>
      </c>
      <c r="AK35" s="31">
        <v>2334.59</v>
      </c>
      <c r="AL35" s="31">
        <v>2871.83</v>
      </c>
      <c r="AM35" s="31">
        <v>1570.35</v>
      </c>
      <c r="AN35" s="31">
        <v>1225.56</v>
      </c>
      <c r="AO35" s="31">
        <v>2227.98</v>
      </c>
    </row>
    <row r="36" spans="1:41" x14ac:dyDescent="0.25">
      <c r="A36" t="str">
        <f t="shared" si="1"/>
        <v>San Diego</v>
      </c>
      <c r="B36">
        <f t="shared" si="2"/>
        <v>25</v>
      </c>
      <c r="C36">
        <f t="shared" si="3"/>
        <v>25</v>
      </c>
      <c r="D36" t="str">
        <f t="shared" si="4"/>
        <v>[25, 25]</v>
      </c>
      <c r="G36" t="str">
        <f t="shared" si="5"/>
        <v>[3941.2, 3034.87, 1856.72, 3685.28, 4146.55, 2781.99, 1899.38, 1339.39, 4195.13, 2092.41, 2870.33, 3357.3, 426.63, 179.55, 2505.86, 3646.45, 2581.39, 3903.89, 3889.84, 731.19, 3807.47, 480.14, 1499.64, 1810.9, 0, 737.34, 670.49, 1710.96, 3354.48, 586.52, 3649.92]</v>
      </c>
      <c r="H36" s="30">
        <v>0</v>
      </c>
      <c r="J36" t="s">
        <v>59</v>
      </c>
      <c r="K36" s="31">
        <v>3941.2</v>
      </c>
      <c r="L36" s="31">
        <v>3034.87</v>
      </c>
      <c r="M36" s="31">
        <v>1856.72</v>
      </c>
      <c r="N36" s="31">
        <v>3685.28</v>
      </c>
      <c r="O36" s="31">
        <v>4146.55</v>
      </c>
      <c r="P36" s="31">
        <v>2781.99</v>
      </c>
      <c r="Q36" s="31">
        <v>1899.38</v>
      </c>
      <c r="R36" s="31">
        <v>1339.39</v>
      </c>
      <c r="S36" s="31">
        <v>4195.13</v>
      </c>
      <c r="T36" s="31">
        <v>2092.41</v>
      </c>
      <c r="U36" s="31">
        <v>2870.33</v>
      </c>
      <c r="V36" s="31">
        <v>3357.3</v>
      </c>
      <c r="W36" s="31">
        <v>426.63</v>
      </c>
      <c r="X36" s="31">
        <v>179.55</v>
      </c>
      <c r="Y36" s="31">
        <v>2505.86</v>
      </c>
      <c r="Z36" s="31">
        <v>3646.45</v>
      </c>
      <c r="AA36" s="31">
        <v>2581.39</v>
      </c>
      <c r="AB36" s="31">
        <v>3903.89</v>
      </c>
      <c r="AC36" s="31">
        <v>3889.84</v>
      </c>
      <c r="AD36" s="31">
        <v>731.19</v>
      </c>
      <c r="AE36" s="31">
        <v>3807.47</v>
      </c>
      <c r="AF36" s="31">
        <v>480.14</v>
      </c>
      <c r="AG36" s="31">
        <v>1499.64</v>
      </c>
      <c r="AH36" s="31">
        <v>1810.9</v>
      </c>
      <c r="AI36" s="1">
        <v>0</v>
      </c>
      <c r="AJ36" s="31">
        <v>737.34</v>
      </c>
      <c r="AK36" s="31">
        <v>670.49</v>
      </c>
      <c r="AL36" s="31">
        <v>1710.96</v>
      </c>
      <c r="AM36" s="31">
        <v>3354.48</v>
      </c>
      <c r="AN36" s="31">
        <v>586.52</v>
      </c>
      <c r="AO36" s="31">
        <v>3649.92</v>
      </c>
    </row>
    <row r="37" spans="1:41" x14ac:dyDescent="0.25">
      <c r="A37" t="str">
        <f t="shared" si="1"/>
        <v>San Francisco</v>
      </c>
      <c r="B37">
        <f t="shared" si="2"/>
        <v>26</v>
      </c>
      <c r="C37">
        <f t="shared" si="3"/>
        <v>26</v>
      </c>
      <c r="D37" t="str">
        <f t="shared" si="4"/>
        <v>[26, 26]</v>
      </c>
      <c r="G37" t="str">
        <f t="shared" si="5"/>
        <v>[3223.75, 3434.28, 2411.91, 3941.99, 4330.34, 2981.12, 2380.88, 1523.82, 3851.23, 2641.46, 3127.56, 3811.39, 670.21, 558.68, 2892.85, 4165.78, 3090.73, 4125.91, 4111.71, 13.4, 4047.43, 1050.03, 861.24, 2391.99, 737.34, 0, 66.88, 1092.43, 3854.09, 1213.09, 3915.91]</v>
      </c>
      <c r="H37" s="30">
        <v>0</v>
      </c>
      <c r="J37" t="s">
        <v>60</v>
      </c>
      <c r="K37" s="31">
        <v>3223.75</v>
      </c>
      <c r="L37" s="31">
        <v>3434.28</v>
      </c>
      <c r="M37" s="31">
        <v>2411.91</v>
      </c>
      <c r="N37" s="31">
        <v>3941.99</v>
      </c>
      <c r="O37" s="31">
        <v>4330.34</v>
      </c>
      <c r="P37" s="31">
        <v>2981.12</v>
      </c>
      <c r="Q37" s="31">
        <v>2380.88</v>
      </c>
      <c r="R37" s="31">
        <v>1523.82</v>
      </c>
      <c r="S37" s="31">
        <v>3851.23</v>
      </c>
      <c r="T37" s="31">
        <v>2641.46</v>
      </c>
      <c r="U37" s="31">
        <v>3127.56</v>
      </c>
      <c r="V37" s="31">
        <v>3811.39</v>
      </c>
      <c r="W37" s="31">
        <v>670.21</v>
      </c>
      <c r="X37" s="31">
        <v>558.67999999999995</v>
      </c>
      <c r="Y37" s="31">
        <v>2892.85</v>
      </c>
      <c r="Z37" s="31">
        <v>4165.78</v>
      </c>
      <c r="AA37" s="31">
        <v>3090.73</v>
      </c>
      <c r="AB37" s="31">
        <v>4125.91</v>
      </c>
      <c r="AC37" s="31">
        <v>4111.71</v>
      </c>
      <c r="AD37" s="31">
        <v>13.4</v>
      </c>
      <c r="AE37" s="31">
        <v>4047.43</v>
      </c>
      <c r="AF37" s="31">
        <v>1050.03</v>
      </c>
      <c r="AG37" s="31">
        <v>861.24</v>
      </c>
      <c r="AH37" s="31">
        <v>2391.9899999999998</v>
      </c>
      <c r="AI37" s="31">
        <v>737.34</v>
      </c>
      <c r="AJ37" s="1">
        <v>0</v>
      </c>
      <c r="AK37" s="31">
        <v>66.88</v>
      </c>
      <c r="AL37" s="31">
        <v>1092.43</v>
      </c>
      <c r="AM37" s="31">
        <v>3854.09</v>
      </c>
      <c r="AN37" s="31">
        <v>1213.0899999999999</v>
      </c>
      <c r="AO37" s="31">
        <v>3915.91</v>
      </c>
    </row>
    <row r="38" spans="1:41" x14ac:dyDescent="0.25">
      <c r="A38" t="str">
        <f t="shared" si="1"/>
        <v>San Jose</v>
      </c>
      <c r="B38">
        <f t="shared" si="2"/>
        <v>27</v>
      </c>
      <c r="C38">
        <f t="shared" si="3"/>
        <v>27</v>
      </c>
      <c r="D38" t="str">
        <f t="shared" si="4"/>
        <v>[27, 27]</v>
      </c>
      <c r="G38" t="str">
        <f t="shared" si="5"/>
        <v>[3287.92, 3392.03, 2356.3, 3912.27, 4307.42, 2954.45, 2330.39, 1491.31, 3880.53, 2586.65, 3096.35, 3765.26, 615.22, 491.8, 2850.63, 4114.81, 3039.46, 4099.42, 4085.21, 61.37, 4019.29, 988.37, 911.69, 2334.59, 670.49, 66.88, 0, 1141.37, 3804.41, 1150.08, 3885.36]</v>
      </c>
      <c r="H38" s="30">
        <v>0</v>
      </c>
      <c r="J38" t="s">
        <v>61</v>
      </c>
      <c r="K38" s="31">
        <v>3287.92</v>
      </c>
      <c r="L38" s="31">
        <v>3392.03</v>
      </c>
      <c r="M38" s="31">
        <v>2356.3000000000002</v>
      </c>
      <c r="N38" s="31">
        <v>3912.27</v>
      </c>
      <c r="O38" s="31">
        <v>4307.42</v>
      </c>
      <c r="P38" s="31">
        <v>2954.45</v>
      </c>
      <c r="Q38" s="31">
        <v>2330.39</v>
      </c>
      <c r="R38" s="31">
        <v>1491.31</v>
      </c>
      <c r="S38" s="31">
        <v>3880.53</v>
      </c>
      <c r="T38" s="31">
        <v>2586.65</v>
      </c>
      <c r="U38" s="31">
        <v>3096.35</v>
      </c>
      <c r="V38" s="31">
        <v>3765.26</v>
      </c>
      <c r="W38" s="31">
        <v>615.22</v>
      </c>
      <c r="X38" s="31">
        <v>491.8</v>
      </c>
      <c r="Y38" s="31">
        <v>2850.63</v>
      </c>
      <c r="Z38" s="31">
        <v>4114.8100000000004</v>
      </c>
      <c r="AA38" s="31">
        <v>3039.46</v>
      </c>
      <c r="AB38" s="31">
        <v>4099.42</v>
      </c>
      <c r="AC38" s="31">
        <v>4085.21</v>
      </c>
      <c r="AD38" s="31">
        <v>61.37</v>
      </c>
      <c r="AE38" s="31">
        <v>4019.29</v>
      </c>
      <c r="AF38" s="31">
        <v>988.37</v>
      </c>
      <c r="AG38" s="31">
        <v>911.69</v>
      </c>
      <c r="AH38" s="31">
        <v>2334.59</v>
      </c>
      <c r="AI38" s="31">
        <v>670.49</v>
      </c>
      <c r="AJ38" s="31">
        <v>66.88</v>
      </c>
      <c r="AK38" s="1">
        <v>0</v>
      </c>
      <c r="AL38" s="31">
        <v>1141.3699999999999</v>
      </c>
      <c r="AM38" s="31">
        <v>3804.41</v>
      </c>
      <c r="AN38" s="31">
        <v>1150.08</v>
      </c>
      <c r="AO38" s="31">
        <v>3885.36</v>
      </c>
    </row>
    <row r="39" spans="1:41" x14ac:dyDescent="0.25">
      <c r="A39" t="str">
        <f t="shared" si="1"/>
        <v>Seattle</v>
      </c>
      <c r="B39">
        <f t="shared" si="2"/>
        <v>28</v>
      </c>
      <c r="C39">
        <f t="shared" si="3"/>
        <v>28</v>
      </c>
      <c r="D39" t="str">
        <f t="shared" si="4"/>
        <v>[28, 28]</v>
      </c>
      <c r="G39" t="str">
        <f t="shared" si="5"/>
        <v>[2307.09, 3503.07, 2845.71, 3744.1, 3997.08, 2786.57, 2700.59, 1639.91, 4309.01, 3038.45, 3003.5, 3942.45, 1401.2, 1544.2, 2996.73, 4391.74, 3374.73, 3862.54, 3849.05, 1089.16, 3816.5, 1792.31, 232.92, 2871.83, 1710.96, 1092.43, 1141.37, 0, 4062.49, 1961.65, 3734.16]</v>
      </c>
      <c r="H39" s="30">
        <v>0</v>
      </c>
      <c r="J39" t="s">
        <v>62</v>
      </c>
      <c r="K39" s="31">
        <v>2307.09</v>
      </c>
      <c r="L39" s="31">
        <v>3503.07</v>
      </c>
      <c r="M39" s="31">
        <v>2845.71</v>
      </c>
      <c r="N39" s="31">
        <v>3744.1</v>
      </c>
      <c r="O39" s="31">
        <v>3997.08</v>
      </c>
      <c r="P39" s="31">
        <v>2786.57</v>
      </c>
      <c r="Q39" s="31">
        <v>2700.59</v>
      </c>
      <c r="R39" s="31">
        <v>1639.91</v>
      </c>
      <c r="S39" s="31">
        <v>4309.01</v>
      </c>
      <c r="T39" s="31">
        <v>3038.45</v>
      </c>
      <c r="U39" s="31">
        <v>3003.5</v>
      </c>
      <c r="V39" s="31">
        <v>3942.45</v>
      </c>
      <c r="W39" s="31">
        <v>1401.2</v>
      </c>
      <c r="X39" s="31">
        <v>1544.2</v>
      </c>
      <c r="Y39" s="31">
        <v>2996.73</v>
      </c>
      <c r="Z39" s="31">
        <v>4391.74</v>
      </c>
      <c r="AA39" s="31">
        <v>3374.73</v>
      </c>
      <c r="AB39" s="31">
        <v>3862.54</v>
      </c>
      <c r="AC39" s="31">
        <v>3849.05</v>
      </c>
      <c r="AD39" s="31">
        <v>1089.1600000000001</v>
      </c>
      <c r="AE39" s="31">
        <v>3816.5</v>
      </c>
      <c r="AF39" s="31">
        <v>1792.31</v>
      </c>
      <c r="AG39" s="31">
        <v>232.92</v>
      </c>
      <c r="AH39" s="31">
        <v>2871.83</v>
      </c>
      <c r="AI39" s="31">
        <v>1710.96</v>
      </c>
      <c r="AJ39" s="31">
        <v>1092.43</v>
      </c>
      <c r="AK39" s="31">
        <v>1141.3699999999999</v>
      </c>
      <c r="AL39" s="1">
        <v>0</v>
      </c>
      <c r="AM39" s="31">
        <v>4062.49</v>
      </c>
      <c r="AN39" s="31">
        <v>1961.65</v>
      </c>
      <c r="AO39" s="31">
        <v>3734.16</v>
      </c>
    </row>
    <row r="40" spans="1:41" x14ac:dyDescent="0.25">
      <c r="A40" t="str">
        <f t="shared" si="1"/>
        <v>Tampa</v>
      </c>
      <c r="B40">
        <f t="shared" si="2"/>
        <v>29</v>
      </c>
      <c r="C40">
        <f t="shared" si="3"/>
        <v>29</v>
      </c>
      <c r="D40" t="str">
        <f t="shared" si="4"/>
        <v>[29, 29]</v>
      </c>
      <c r="G40" t="str">
        <f t="shared" si="5"/>
        <v>[6108.57, 670.37, 1504.82, 1370.72, 1902.93, 1614.77, 1474.58, 2446.4, 7534.16, 1271.24, 1356.76, 276.19, 3193, 3456.96, 1074.87, 329.7, 773.2, 1614.8, 1609.65, 3841.4, 1492.42, 2884.38, 4021.79, 1570.35, 3354.48, 3854.09, 3804.41, 4062.49, 0, 2769.57, 1315.59]</v>
      </c>
      <c r="H40" s="30">
        <v>0</v>
      </c>
      <c r="J40" t="s">
        <v>63</v>
      </c>
      <c r="K40" s="31">
        <v>6108.57</v>
      </c>
      <c r="L40" s="31">
        <v>670.37</v>
      </c>
      <c r="M40" s="31">
        <v>1504.82</v>
      </c>
      <c r="N40" s="31">
        <v>1370.72</v>
      </c>
      <c r="O40" s="31">
        <v>1902.93</v>
      </c>
      <c r="P40" s="31">
        <v>1614.77</v>
      </c>
      <c r="Q40" s="31">
        <v>1474.58</v>
      </c>
      <c r="R40" s="31">
        <v>2446.4</v>
      </c>
      <c r="S40" s="31">
        <v>7534.16</v>
      </c>
      <c r="T40" s="31">
        <v>1271.24</v>
      </c>
      <c r="U40" s="31">
        <v>1356.76</v>
      </c>
      <c r="V40" s="31">
        <v>276.19</v>
      </c>
      <c r="W40" s="31">
        <v>3193</v>
      </c>
      <c r="X40" s="31">
        <v>3456.96</v>
      </c>
      <c r="Y40" s="31">
        <v>1074.8699999999999</v>
      </c>
      <c r="Z40" s="31">
        <v>329.7</v>
      </c>
      <c r="AA40" s="31">
        <v>773.2</v>
      </c>
      <c r="AB40" s="31">
        <v>1614.8</v>
      </c>
      <c r="AC40" s="31">
        <v>1609.65</v>
      </c>
      <c r="AD40" s="31">
        <v>3841.4</v>
      </c>
      <c r="AE40" s="31">
        <v>1492.42</v>
      </c>
      <c r="AF40" s="31">
        <v>2884.38</v>
      </c>
      <c r="AG40" s="31">
        <v>4021.79</v>
      </c>
      <c r="AH40" s="31">
        <v>1570.35</v>
      </c>
      <c r="AI40" s="31">
        <v>3354.48</v>
      </c>
      <c r="AJ40" s="31">
        <v>3854.09</v>
      </c>
      <c r="AK40" s="31">
        <v>3804.41</v>
      </c>
      <c r="AL40" s="31">
        <v>4062.49</v>
      </c>
      <c r="AM40" s="1">
        <v>0</v>
      </c>
      <c r="AN40" s="31">
        <v>2769.57</v>
      </c>
      <c r="AO40" s="31">
        <v>1315.59</v>
      </c>
    </row>
    <row r="41" spans="1:41" x14ac:dyDescent="0.25">
      <c r="A41" t="str">
        <f t="shared" si="1"/>
        <v>Tucson</v>
      </c>
      <c r="B41">
        <f t="shared" si="2"/>
        <v>30</v>
      </c>
      <c r="C41">
        <f t="shared" si="3"/>
        <v>30</v>
      </c>
      <c r="D41" t="str">
        <f t="shared" si="4"/>
        <v>[30, 30]</v>
      </c>
      <c r="G41" t="str">
        <f t="shared" si="5"/>
        <v>[4263.73, 2472.45, 1270.22, 3171.66, 3662.03, 2314.78, 1324.24, 990.98, 4772.3, 1505.92, 2369.7, 2779.06, 585.23, 710.34, 1953.72, 3060.1, 1996.83, 3403.71, 3389.91, 1203.05, 3300.05, 173.33, 1789.54, 1225.56, 586.52, 1213.09, 1150.08, 1961.65, 2769.57, 0, 3132.56]</v>
      </c>
      <c r="H41" s="30">
        <v>0</v>
      </c>
      <c r="J41" t="s">
        <v>64</v>
      </c>
      <c r="K41" s="31">
        <v>4263.7299999999996</v>
      </c>
      <c r="L41" s="31">
        <v>2472.4499999999998</v>
      </c>
      <c r="M41" s="31">
        <v>1270.22</v>
      </c>
      <c r="N41" s="31">
        <v>3171.66</v>
      </c>
      <c r="O41" s="31">
        <v>3662.03</v>
      </c>
      <c r="P41" s="31">
        <v>2314.7800000000002</v>
      </c>
      <c r="Q41" s="31">
        <v>1324.24</v>
      </c>
      <c r="R41" s="31">
        <v>990.98</v>
      </c>
      <c r="S41" s="31">
        <v>4772.3</v>
      </c>
      <c r="T41" s="31">
        <v>1505.92</v>
      </c>
      <c r="U41" s="31">
        <v>2369.6999999999998</v>
      </c>
      <c r="V41" s="31">
        <v>2779.06</v>
      </c>
      <c r="W41" s="31">
        <v>585.23</v>
      </c>
      <c r="X41" s="31">
        <v>710.34</v>
      </c>
      <c r="Y41" s="31">
        <v>1953.72</v>
      </c>
      <c r="Z41" s="31">
        <v>3060.1</v>
      </c>
      <c r="AA41" s="31">
        <v>1996.83</v>
      </c>
      <c r="AB41" s="31">
        <v>3403.71</v>
      </c>
      <c r="AC41" s="31">
        <v>3389.91</v>
      </c>
      <c r="AD41" s="31">
        <v>1203.05</v>
      </c>
      <c r="AE41" s="31">
        <v>3300.05</v>
      </c>
      <c r="AF41" s="31">
        <v>173.33</v>
      </c>
      <c r="AG41" s="31">
        <v>1789.54</v>
      </c>
      <c r="AH41" s="31">
        <v>1225.56</v>
      </c>
      <c r="AI41" s="31">
        <v>586.52</v>
      </c>
      <c r="AJ41" s="31">
        <v>1213.0899999999999</v>
      </c>
      <c r="AK41" s="31">
        <v>1150.08</v>
      </c>
      <c r="AL41" s="31">
        <v>1961.65</v>
      </c>
      <c r="AM41" s="31">
        <v>2769.57</v>
      </c>
      <c r="AN41" s="1">
        <v>0</v>
      </c>
      <c r="AO41" s="31">
        <v>3132.56</v>
      </c>
    </row>
    <row r="42" spans="1:41" x14ac:dyDescent="0.25">
      <c r="A42" t="str">
        <f t="shared" si="1"/>
        <v>Washington DC</v>
      </c>
      <c r="B42">
        <f t="shared" si="2"/>
        <v>31</v>
      </c>
      <c r="C42">
        <f t="shared" si="3"/>
        <v>31</v>
      </c>
      <c r="D42" t="str">
        <f t="shared" si="4"/>
        <v>[31, 31]</v>
      </c>
      <c r="G42" t="str">
        <f t="shared" si="5"/>
        <v>[5405.01, 871.28, 2116.17, 57.16, 633.85, 955.76, 1900.46, 2394.54, 7765.83, 1958.4, 789.58, 1040.63, 3346.23, 3689.4, 1225.73, 1487.48, 1551.13, 328.25, 318.67, 3902.52, 199.07, 3180.22, 3775.08, 2227.98, 3649.92, 3915.91, 3885.36, 3734.16, 1315.59, 3132.56, 0]</v>
      </c>
      <c r="H42" s="30">
        <v>0</v>
      </c>
      <c r="J42" t="s">
        <v>65</v>
      </c>
      <c r="K42" s="31">
        <v>5405.01</v>
      </c>
      <c r="L42" s="31">
        <v>871.28</v>
      </c>
      <c r="M42" s="31">
        <v>2116.17</v>
      </c>
      <c r="N42" s="31">
        <v>57.16</v>
      </c>
      <c r="O42" s="31">
        <v>633.85</v>
      </c>
      <c r="P42" s="31">
        <v>955.76</v>
      </c>
      <c r="Q42" s="31">
        <v>1900.46</v>
      </c>
      <c r="R42" s="31">
        <v>2394.54</v>
      </c>
      <c r="S42" s="31">
        <v>7765.83</v>
      </c>
      <c r="T42" s="31">
        <v>1958.4</v>
      </c>
      <c r="U42" s="31">
        <v>789.58</v>
      </c>
      <c r="V42" s="31">
        <v>1040.6300000000001</v>
      </c>
      <c r="W42" s="31">
        <v>3346.23</v>
      </c>
      <c r="X42" s="31">
        <v>3689.4</v>
      </c>
      <c r="Y42" s="31">
        <v>1225.73</v>
      </c>
      <c r="Z42" s="31">
        <v>1487.48</v>
      </c>
      <c r="AA42" s="31">
        <v>1551.13</v>
      </c>
      <c r="AB42" s="31">
        <v>328.25</v>
      </c>
      <c r="AC42" s="31">
        <v>318.67</v>
      </c>
      <c r="AD42" s="31">
        <v>3902.52</v>
      </c>
      <c r="AE42" s="31">
        <v>199.07</v>
      </c>
      <c r="AF42" s="31">
        <v>3180.22</v>
      </c>
      <c r="AG42" s="31">
        <v>3775.08</v>
      </c>
      <c r="AH42" s="31">
        <v>2227.98</v>
      </c>
      <c r="AI42" s="31">
        <v>3649.92</v>
      </c>
      <c r="AJ42" s="31">
        <v>3915.91</v>
      </c>
      <c r="AK42" s="31">
        <v>3885.36</v>
      </c>
      <c r="AL42" s="31">
        <v>3734.16</v>
      </c>
      <c r="AM42" s="31">
        <v>1315.59</v>
      </c>
      <c r="AN42" s="31">
        <v>3132.56</v>
      </c>
      <c r="AO42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Throughput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2021-12-09T15:34:36Z</dcterms:created>
  <dcterms:modified xsi:type="dcterms:W3CDTF">2021-12-09T18:38:06Z</dcterms:modified>
</cp:coreProperties>
</file>