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"/>
    </mc:Choice>
  </mc:AlternateContent>
  <xr:revisionPtr revIDLastSave="38" documentId="8_{423AEEF6-BF8C-4E69-93B6-AC89AAC4966C}" xr6:coauthVersionLast="46" xr6:coauthVersionMax="46" xr10:uidLastSave="{2B3DAB7B-1735-4BE6-8F65-537AC5DE6464}"/>
  <bookViews>
    <workbookView xWindow="-120" yWindow="-120" windowWidth="29040" windowHeight="15840" xr2:uid="{02F5E411-AE40-4F8D-9844-7E66BAF20047}"/>
  </bookViews>
  <sheets>
    <sheet name="Sheet2" sheetId="2" r:id="rId1"/>
    <sheet name="Sheet1" sheetId="1" r:id="rId2"/>
  </sheets>
  <definedNames>
    <definedName name="_xlnm._FilterDatabase" localSheetId="1" hidden="1">Sheet1!$B$3:$F$39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 l="1"/>
  <c r="D26" i="2"/>
  <c r="E16" i="2"/>
  <c r="J8" i="2"/>
  <c r="J7" i="2"/>
  <c r="J6" i="2"/>
  <c r="J5" i="2"/>
  <c r="J4" i="2"/>
  <c r="D16" i="2"/>
  <c r="J3" i="2" s="1"/>
  <c r="C3" i="2"/>
  <c r="C4" i="2"/>
  <c r="C5" i="2"/>
  <c r="I9" i="2"/>
  <c r="F26" i="2" l="1"/>
  <c r="J9" i="2"/>
  <c r="F16" i="2"/>
</calcChain>
</file>

<file path=xl/sharedStrings.xml><?xml version="1.0" encoding="utf-8"?>
<sst xmlns="http://schemas.openxmlformats.org/spreadsheetml/2006/main" count="120" uniqueCount="75">
  <si>
    <t>You can view your grades based on What-If scores so that you know how grades will be affected by upcoming or resubmitted assignments. You can test scores for an assignment that already includes a score, or an assignment that has yet to be graded.</t>
  </si>
  <si>
    <t>Name</t>
  </si>
  <si>
    <t>Due</t>
  </si>
  <si>
    <t>Status</t>
  </si>
  <si>
    <t>Score</t>
  </si>
  <si>
    <t>Out of</t>
  </si>
  <si>
    <t>Details</t>
  </si>
  <si>
    <t>Submission Progress Status</t>
  </si>
  <si>
    <t>Office hours survey</t>
  </si>
  <si>
    <t>Others (non-graded)</t>
  </si>
  <si>
    <t>Aug 25 by 11:59pm</t>
  </si>
  <si>
    <t>Click to test a different scoreComplete</t>
  </si>
  <si>
    <t>IA1 - linear algebra fundamentals</t>
  </si>
  <si>
    <t>Assignments (individual)</t>
  </si>
  <si>
    <t>Sep 7 by 3pm</t>
  </si>
  <si>
    <t>Click to test a different score100</t>
  </si>
  <si>
    <t>IA2 - Solving basic LP models (graphical method, Solver, Gurobi)</t>
  </si>
  <si>
    <t>Sep 21 by 3pm</t>
  </si>
  <si>
    <t>  </t>
  </si>
  <si>
    <t>IA3 - Simplex and initialization methods</t>
  </si>
  <si>
    <t>Sep 30 by 3pm</t>
  </si>
  <si>
    <t>Click to test a different score108</t>
  </si>
  <si>
    <t>IQ1 - Simplex</t>
  </si>
  <si>
    <t>Quizzes (group and individual)</t>
  </si>
  <si>
    <t>Sep 30 by 4:30pm</t>
  </si>
  <si>
    <t>Click to test a different score80</t>
  </si>
  <si>
    <t>Exam 1</t>
  </si>
  <si>
    <t>Exam 1 (individual)</t>
  </si>
  <si>
    <t>Oct 5 by 4:30pm</t>
  </si>
  <si>
    <t>Click to test a different score74</t>
  </si>
  <si>
    <t>IQ2 - Duality</t>
  </si>
  <si>
    <t>Oct 12 by 11:59pm</t>
  </si>
  <si>
    <t>IA4 - Duality and Sensitivity Analysis</t>
  </si>
  <si>
    <t>Oct 28 by 3pm</t>
  </si>
  <si>
    <t>Click to test a different score95</t>
  </si>
  <si>
    <t>IA5 - DEA</t>
  </si>
  <si>
    <t>Nov 4 by 3pm</t>
  </si>
  <si>
    <t>Click to test a different score90</t>
  </si>
  <si>
    <t>IA6 - Transportation and MCFP</t>
  </si>
  <si>
    <t>Nov 11 by 3pm</t>
  </si>
  <si>
    <t>IQ3 - DEA/Duality &amp; Sensitivity analysis</t>
  </si>
  <si>
    <t>Nov 14 by 11:59pm</t>
  </si>
  <si>
    <t>Click to test a different score50</t>
  </si>
  <si>
    <t>Extra credit</t>
  </si>
  <si>
    <t>Exam 2 (individual)</t>
  </si>
  <si>
    <t>Nov 16 by 4:30pm</t>
  </si>
  <si>
    <t>Exam 2</t>
  </si>
  <si>
    <t>Nov 16 by 11:59pm</t>
  </si>
  <si>
    <t>Click to test a different score91</t>
  </si>
  <si>
    <t>   </t>
  </si>
  <si>
    <t>Midterm Faculty Evaluation Survey and Comments</t>
  </si>
  <si>
    <t>Nov 19 by 3pm</t>
  </si>
  <si>
    <t>IA7 - Knapsack and Production Modeling</t>
  </si>
  <si>
    <t>Nov 30 by 3pm</t>
  </si>
  <si>
    <t>IQ4 - Transportation and MCFP</t>
  </si>
  <si>
    <t>Dec 2 by 3pm</t>
  </si>
  <si>
    <t>IQ5 - Knapsack and Inventory Modeling</t>
  </si>
  <si>
    <t>Dec 4 by 3pm</t>
  </si>
  <si>
    <t>(OPTIONAL ASSIGNMENT) - IA8 - Network Design Problem and TSP</t>
  </si>
  <si>
    <t>Dec 9 by 3pm</t>
  </si>
  <si>
    <t>Group</t>
  </si>
  <si>
    <t>Weight</t>
  </si>
  <si>
    <t>Total</t>
  </si>
  <si>
    <t>Assignments</t>
  </si>
  <si>
    <t>Quizzes</t>
  </si>
  <si>
    <t>Final Exam</t>
  </si>
  <si>
    <t>Average Omitting bottom assignment</t>
  </si>
  <si>
    <t>Average Omitting bottom quiz</t>
  </si>
  <si>
    <t>Omit n?</t>
  </si>
  <si>
    <t>Others</t>
  </si>
  <si>
    <t>Actual</t>
  </si>
  <si>
    <t>%</t>
  </si>
  <si>
    <t>* consideration for graduate students?</t>
  </si>
  <si>
    <t>(OPTIONAL QUIZ) - IQ6 - Network Design Problem and TSP</t>
  </si>
  <si>
    <t>&lt;- not 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</si>
</sst>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4" fillId="4" borderId="3" xfId="0" applyFont="1" applyFill="1" applyBorder="1" applyAlignment="1">
      <alignment horizontal="center" wrapText="1"/>
    </xf>
    <xf numFmtId="0" fontId="2" fillId="2" borderId="1" xfId="2"/>
    <xf numFmtId="0" fontId="4" fillId="4" borderId="4" xfId="3" applyFont="1" applyFill="1" applyBorder="1" applyAlignment="1"/>
    <xf numFmtId="0" fontId="4" fillId="4" borderId="3" xfId="0" applyFont="1" applyFill="1" applyBorder="1" applyAlignment="1">
      <alignment horizontal="centerContinuous"/>
    </xf>
    <xf numFmtId="41" fontId="4" fillId="4" borderId="3" xfId="0" applyNumberFormat="1" applyFont="1" applyFill="1" applyBorder="1" applyAlignment="1">
      <alignment horizontal="centerContinuous"/>
    </xf>
    <xf numFmtId="0" fontId="4" fillId="4" borderId="4" xfId="0" applyFont="1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1" applyNumberFormat="1" applyFont="1"/>
    <xf numFmtId="9" fontId="4" fillId="4" borderId="4" xfId="1" applyFont="1" applyFill="1" applyBorder="1" applyAlignment="1"/>
    <xf numFmtId="0" fontId="5" fillId="5" borderId="0" xfId="4"/>
    <xf numFmtId="164" fontId="4" fillId="4" borderId="4" xfId="1" applyNumberFormat="1" applyFont="1" applyFill="1" applyBorder="1" applyAlignment="1"/>
  </cellXfs>
  <cellStyles count="5">
    <cellStyle name="Bad" xfId="4" builtinId="27"/>
    <cellStyle name="Input" xfId="2" builtinId="20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vas.ou.edu/courses/212558/assignments/1708632/submissions/57307/originality_report/attachment_40407383?attempt=1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anvas.ou.edu/courses/212558/assignments/1701405/submissions/57307/originality_report/attachment_39706154?attempt=1" TargetMode="External"/><Relationship Id="rId5" Type="http://schemas.openxmlformats.org/officeDocument/2006/relationships/hyperlink" Target="https://canvas.ou.edu/courses/212558/assignments/1723568/submissions/57307/originality_report/attachment_42802807?attempt=2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6</xdr:col>
      <xdr:colOff>190500</xdr:colOff>
      <xdr:row>13</xdr:row>
      <xdr:rowOff>152400</xdr:rowOff>
    </xdr:to>
    <xdr:pic>
      <xdr:nvPicPr>
        <xdr:cNvPr id="2" name="Pictur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D58F23-F9D3-4C83-A68A-6B06178B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01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190500</xdr:colOff>
      <xdr:row>17</xdr:row>
      <xdr:rowOff>152400</xdr:rowOff>
    </xdr:to>
    <xdr:pic>
      <xdr:nvPicPr>
        <xdr:cNvPr id="3" name="Picture 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F1368CB-7DC1-49EC-9232-9F1EB4CC7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80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152400</xdr:rowOff>
    </xdr:to>
    <xdr:pic>
      <xdr:nvPicPr>
        <xdr:cNvPr id="4" name="Picture 3" descr="Originality Report">
          <a:hlinkClick xmlns:r="http://schemas.openxmlformats.org/officeDocument/2006/relationships" r:id="rId5" tgtFrame="_blank" tooltip="Originality Report"/>
          <a:extLst>
            <a:ext uri="{FF2B5EF4-FFF2-40B4-BE49-F238E27FC236}">
              <a16:creationId xmlns:a16="http://schemas.microsoft.com/office/drawing/2014/main" id="{0D82E0D8-47DB-41C5-B693-D74A2BFA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363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ou.edu/courses/212558/assignments/1708636/submissions/57307" TargetMode="External"/><Relationship Id="rId13" Type="http://schemas.openxmlformats.org/officeDocument/2006/relationships/hyperlink" Target="https://canvas.ou.edu/courses/212558/assignments/1708642/submissions/57307" TargetMode="External"/><Relationship Id="rId3" Type="http://schemas.openxmlformats.org/officeDocument/2006/relationships/hyperlink" Target="https://canvas.ou.edu/courses/212558/assignments/1693570/submissions/57307" TargetMode="External"/><Relationship Id="rId7" Type="http://schemas.openxmlformats.org/officeDocument/2006/relationships/hyperlink" Target="https://canvas.ou.edu/courses/212558/assignments/1708632/submissions/57307" TargetMode="External"/><Relationship Id="rId12" Type="http://schemas.openxmlformats.org/officeDocument/2006/relationships/hyperlink" Target="https://canvas.ou.edu/courses/212558/assignments/1708643/submissions/5730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anvas.ou.edu/courses/212558/assignments/1687154/submissions/57307" TargetMode="External"/><Relationship Id="rId16" Type="http://schemas.openxmlformats.org/officeDocument/2006/relationships/hyperlink" Target="https://canvas.ou.edu/courses/212558/assignments/1725019/submissions/57307" TargetMode="External"/><Relationship Id="rId1" Type="http://schemas.openxmlformats.org/officeDocument/2006/relationships/hyperlink" Target="https://canvas.ou.edu/courses/212558/assignments/1677881/submissions/57307" TargetMode="External"/><Relationship Id="rId6" Type="http://schemas.openxmlformats.org/officeDocument/2006/relationships/hyperlink" Target="https://canvas.ou.edu/courses/212558/assignments/1705196/submissions/57307" TargetMode="External"/><Relationship Id="rId11" Type="http://schemas.openxmlformats.org/officeDocument/2006/relationships/hyperlink" Target="https://canvas.ou.edu/courses/212558/assignments/1723568/submissions/57307" TargetMode="External"/><Relationship Id="rId5" Type="http://schemas.openxmlformats.org/officeDocument/2006/relationships/hyperlink" Target="https://canvas.ou.edu/courses/212558/assignments/1701405/submissions/57307" TargetMode="External"/><Relationship Id="rId15" Type="http://schemas.openxmlformats.org/officeDocument/2006/relationships/hyperlink" Target="https://canvas.ou.edu/courses/212558/assignments/1708647/submissions/57307" TargetMode="External"/><Relationship Id="rId10" Type="http://schemas.openxmlformats.org/officeDocument/2006/relationships/hyperlink" Target="https://canvas.ou.edu/courses/212558/assignments/1717219/submissions/57307" TargetMode="External"/><Relationship Id="rId4" Type="http://schemas.openxmlformats.org/officeDocument/2006/relationships/hyperlink" Target="https://canvas.ou.edu/courses/212558/assignments/1697766/submissions/57307" TargetMode="External"/><Relationship Id="rId9" Type="http://schemas.openxmlformats.org/officeDocument/2006/relationships/hyperlink" Target="https://canvas.ou.edu/courses/212558/assignments/1708637/submissions/57307" TargetMode="External"/><Relationship Id="rId14" Type="http://schemas.openxmlformats.org/officeDocument/2006/relationships/hyperlink" Target="https://canvas.ou.edu/courses/212558/assignments/1725019/submissions/573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ou.edu/courses/212558/assignments/1708632/submissions/57307" TargetMode="External"/><Relationship Id="rId13" Type="http://schemas.openxmlformats.org/officeDocument/2006/relationships/hyperlink" Target="https://canvas.ou.edu/courses/212558/assignments/1723568/submissions/57307" TargetMode="External"/><Relationship Id="rId18" Type="http://schemas.openxmlformats.org/officeDocument/2006/relationships/hyperlink" Target="https://canvas.ou.edu/courses/212558/assignments/1708647/submissions/57307" TargetMode="External"/><Relationship Id="rId3" Type="http://schemas.openxmlformats.org/officeDocument/2006/relationships/hyperlink" Target="https://canvas.ou.edu/courses/212558/assignments/1687154/submissions/57307" TargetMode="External"/><Relationship Id="rId7" Type="http://schemas.openxmlformats.org/officeDocument/2006/relationships/hyperlink" Target="https://canvas.ou.edu/courses/212558/assignments/1705196/submissions/57307" TargetMode="External"/><Relationship Id="rId12" Type="http://schemas.openxmlformats.org/officeDocument/2006/relationships/hyperlink" Target="https://canvas.ou.edu/courses/212558/assignments/1723599/submissions/57307" TargetMode="External"/><Relationship Id="rId17" Type="http://schemas.openxmlformats.org/officeDocument/2006/relationships/hyperlink" Target="https://canvas.ou.edu/courses/212558/assignments/1725019/submissions/57307" TargetMode="External"/><Relationship Id="rId2" Type="http://schemas.openxmlformats.org/officeDocument/2006/relationships/hyperlink" Target="https://canvas.ou.edu/courses/212558/assignments/1677881/submissions/57307" TargetMode="External"/><Relationship Id="rId16" Type="http://schemas.openxmlformats.org/officeDocument/2006/relationships/hyperlink" Target="https://canvas.ou.edu/courses/212558/assignments/1708642/submissions/57307" TargetMode="External"/><Relationship Id="rId1" Type="http://schemas.openxmlformats.org/officeDocument/2006/relationships/hyperlink" Target="https://canvas.ou.edu/courses/212558/assignments/1674721/submissions/57307" TargetMode="External"/><Relationship Id="rId6" Type="http://schemas.openxmlformats.org/officeDocument/2006/relationships/hyperlink" Target="https://canvas.ou.edu/courses/212558/assignments/1701405/submissions/57307" TargetMode="External"/><Relationship Id="rId11" Type="http://schemas.openxmlformats.org/officeDocument/2006/relationships/hyperlink" Target="https://canvas.ou.edu/courses/212558/assignments/1717219/submissions/57307" TargetMode="External"/><Relationship Id="rId5" Type="http://schemas.openxmlformats.org/officeDocument/2006/relationships/hyperlink" Target="https://canvas.ou.edu/courses/212558/assignments/1697766/submissions/57307" TargetMode="External"/><Relationship Id="rId15" Type="http://schemas.openxmlformats.org/officeDocument/2006/relationships/hyperlink" Target="https://canvas.ou.edu/courses/212558/assignments/1708643/submissions/57307" TargetMode="External"/><Relationship Id="rId10" Type="http://schemas.openxmlformats.org/officeDocument/2006/relationships/hyperlink" Target="https://canvas.ou.edu/courses/212558/assignments/1708637/submissions/57307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canvas.ou.edu/courses/212558/assignments/1693570/submissions/57307" TargetMode="External"/><Relationship Id="rId9" Type="http://schemas.openxmlformats.org/officeDocument/2006/relationships/hyperlink" Target="https://canvas.ou.edu/courses/212558/assignments/1708636/submissions/57307" TargetMode="External"/><Relationship Id="rId14" Type="http://schemas.openxmlformats.org/officeDocument/2006/relationships/hyperlink" Target="https://canvas.ou.edu/courses/212558/assignments/1722145/submissions/57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CCB-5E56-41C1-BBBF-22B13BBB36D8}">
  <dimension ref="B2:J28"/>
  <sheetViews>
    <sheetView tabSelected="1" zoomScale="115" zoomScaleNormal="115" workbookViewId="0">
      <selection activeCell="D25" sqref="D25"/>
    </sheetView>
  </sheetViews>
  <sheetFormatPr defaultRowHeight="15" outlineLevelCol="1" x14ac:dyDescent="0.25"/>
  <cols>
    <col min="2" max="2" width="60.85546875" bestFit="1" customWidth="1"/>
    <col min="3" max="3" width="12.7109375" hidden="1" customWidth="1" outlineLevel="1"/>
    <col min="4" max="4" width="10.7109375" customWidth="1" collapsed="1"/>
    <col min="5" max="5" width="10.7109375" customWidth="1"/>
    <col min="8" max="8" width="28.42578125" bestFit="1" customWidth="1"/>
    <col min="9" max="9" width="12.7109375" customWidth="1"/>
  </cols>
  <sheetData>
    <row r="2" spans="2:10" x14ac:dyDescent="0.25">
      <c r="B2" s="2" t="s">
        <v>1</v>
      </c>
      <c r="C2" s="2"/>
      <c r="D2" s="2" t="s">
        <v>4</v>
      </c>
      <c r="E2" s="2" t="s">
        <v>5</v>
      </c>
      <c r="F2" s="9" t="s">
        <v>71</v>
      </c>
      <c r="H2" s="2" t="s">
        <v>60</v>
      </c>
      <c r="I2" s="2" t="s">
        <v>61</v>
      </c>
      <c r="J2" s="2" t="s">
        <v>70</v>
      </c>
    </row>
    <row r="3" spans="2:10" x14ac:dyDescent="0.25">
      <c r="B3" t="s">
        <v>26</v>
      </c>
      <c r="C3" t="str">
        <f t="shared" ref="C3:C5" si="0">B3</f>
        <v>Exam 1</v>
      </c>
      <c r="D3">
        <v>74</v>
      </c>
      <c r="E3">
        <v>100</v>
      </c>
      <c r="H3" t="s">
        <v>63</v>
      </c>
      <c r="I3" s="1">
        <v>0.3</v>
      </c>
      <c r="J3" s="10">
        <f>IFERROR(SUMIFS(D:D, C:C, H3) / SUMIFS(E:E, C:C, H3) * I3, 0)</f>
        <v>0.28952380952380952</v>
      </c>
    </row>
    <row r="4" spans="2:10" x14ac:dyDescent="0.25">
      <c r="B4" t="s">
        <v>46</v>
      </c>
      <c r="C4" t="str">
        <f t="shared" si="0"/>
        <v>Exam 2</v>
      </c>
      <c r="D4">
        <v>91</v>
      </c>
      <c r="E4">
        <v>100</v>
      </c>
      <c r="H4" t="s">
        <v>64</v>
      </c>
      <c r="I4" s="1">
        <v>0.2</v>
      </c>
      <c r="J4" s="10">
        <f>IFERROR(SUMIFS(D:D, C:C, H4) / SUMIFS(E:E, C:C, H4) * I4, 0)</f>
        <v>0.2</v>
      </c>
    </row>
    <row r="5" spans="2:10" x14ac:dyDescent="0.25">
      <c r="B5" t="s">
        <v>65</v>
      </c>
      <c r="C5" t="str">
        <f t="shared" si="0"/>
        <v>Final Exam</v>
      </c>
      <c r="D5" s="3">
        <v>81.488095238095255</v>
      </c>
      <c r="E5">
        <v>100</v>
      </c>
      <c r="H5" t="s">
        <v>26</v>
      </c>
      <c r="I5" s="1">
        <v>0.15</v>
      </c>
      <c r="J5" s="10">
        <f>IFERROR(SUMIFS(D:D, C:C, H5) / SUMIFS(E:E, C:C, H5) * I5, 0)</f>
        <v>0.111</v>
      </c>
    </row>
    <row r="6" spans="2:10" x14ac:dyDescent="0.25">
      <c r="H6" t="s">
        <v>46</v>
      </c>
      <c r="I6" s="1">
        <v>0.15</v>
      </c>
      <c r="J6" s="10">
        <f>IFERROR(SUMIFS(D:D, C:C, H6) / SUMIFS(E:E, C:C, H6) * I6, 0)</f>
        <v>0.13650000000000001</v>
      </c>
    </row>
    <row r="7" spans="2:10" x14ac:dyDescent="0.25">
      <c r="B7" s="6" t="s">
        <v>63</v>
      </c>
      <c r="C7" s="6"/>
      <c r="D7" s="6"/>
      <c r="E7" s="6"/>
      <c r="H7" t="s">
        <v>65</v>
      </c>
      <c r="I7" s="1">
        <v>0.2</v>
      </c>
      <c r="J7" s="10">
        <f>IFERROR(SUMIFS(D:D, C:C, H7) / SUMIFS(E:E, C:C, H7) * I7, 0)</f>
        <v>0.16297619047619052</v>
      </c>
    </row>
    <row r="8" spans="2:10" x14ac:dyDescent="0.25">
      <c r="B8" t="s">
        <v>12</v>
      </c>
      <c r="D8">
        <v>100</v>
      </c>
      <c r="E8">
        <v>100</v>
      </c>
      <c r="H8" t="s">
        <v>69</v>
      </c>
      <c r="I8" s="1">
        <v>0</v>
      </c>
      <c r="J8" s="10">
        <f>IFERROR(SUMIFS(D:D, C:C, H8) / SUMIFS(E:E, C:C, H8) * I8, 0)</f>
        <v>0</v>
      </c>
    </row>
    <row r="9" spans="2:10" x14ac:dyDescent="0.25">
      <c r="B9" t="s">
        <v>16</v>
      </c>
      <c r="D9">
        <v>100</v>
      </c>
      <c r="E9">
        <v>100</v>
      </c>
      <c r="H9" s="7" t="s">
        <v>62</v>
      </c>
      <c r="I9" s="11">
        <f>SUM(I3:I8)</f>
        <v>1</v>
      </c>
      <c r="J9" s="13">
        <f>SUM(J3:J8)</f>
        <v>0.9</v>
      </c>
    </row>
    <row r="10" spans="2:10" x14ac:dyDescent="0.25">
      <c r="B10" t="s">
        <v>19</v>
      </c>
      <c r="D10">
        <v>108</v>
      </c>
      <c r="E10">
        <v>100</v>
      </c>
    </row>
    <row r="11" spans="2:10" x14ac:dyDescent="0.25">
      <c r="B11" t="s">
        <v>32</v>
      </c>
      <c r="D11">
        <v>95</v>
      </c>
      <c r="E11">
        <v>100</v>
      </c>
    </row>
    <row r="12" spans="2:10" x14ac:dyDescent="0.25">
      <c r="B12" t="s">
        <v>35</v>
      </c>
      <c r="D12">
        <v>90</v>
      </c>
      <c r="E12">
        <v>100</v>
      </c>
    </row>
    <row r="13" spans="2:10" x14ac:dyDescent="0.25">
      <c r="B13" t="s">
        <v>38</v>
      </c>
      <c r="D13" s="3">
        <v>115</v>
      </c>
      <c r="E13">
        <v>130</v>
      </c>
      <c r="F13" s="1"/>
    </row>
    <row r="14" spans="2:10" x14ac:dyDescent="0.25">
      <c r="B14" t="s">
        <v>52</v>
      </c>
      <c r="D14" s="3">
        <v>0</v>
      </c>
      <c r="E14">
        <v>100</v>
      </c>
    </row>
    <row r="15" spans="2:10" x14ac:dyDescent="0.25">
      <c r="B15" t="s">
        <v>58</v>
      </c>
    </row>
    <row r="16" spans="2:10" x14ac:dyDescent="0.25">
      <c r="B16" s="4" t="s">
        <v>66</v>
      </c>
      <c r="C16" s="4" t="s">
        <v>63</v>
      </c>
      <c r="D16" s="7">
        <f>(SUM(D8:D15) - SMALL(D8:D15, 1))</f>
        <v>608</v>
      </c>
      <c r="E16" s="4">
        <f>SUM(E8:E14) - 100</f>
        <v>630</v>
      </c>
      <c r="F16" s="1">
        <f>D16 / E16</f>
        <v>0.96507936507936509</v>
      </c>
    </row>
    <row r="17" spans="2:7" x14ac:dyDescent="0.25">
      <c r="B17" s="8" t="s">
        <v>68</v>
      </c>
      <c r="C17" s="8"/>
      <c r="D17" s="9">
        <v>1</v>
      </c>
    </row>
    <row r="19" spans="2:7" x14ac:dyDescent="0.25">
      <c r="B19" s="5" t="s">
        <v>64</v>
      </c>
      <c r="C19" s="5"/>
      <c r="D19" s="5"/>
      <c r="E19" s="5"/>
    </row>
    <row r="20" spans="2:7" x14ac:dyDescent="0.25">
      <c r="B20" t="s">
        <v>22</v>
      </c>
      <c r="D20">
        <v>80</v>
      </c>
      <c r="E20">
        <v>100</v>
      </c>
    </row>
    <row r="21" spans="2:7" x14ac:dyDescent="0.25">
      <c r="B21" t="s">
        <v>30</v>
      </c>
      <c r="D21">
        <v>100</v>
      </c>
      <c r="E21">
        <v>100</v>
      </c>
    </row>
    <row r="22" spans="2:7" x14ac:dyDescent="0.25">
      <c r="B22" t="s">
        <v>40</v>
      </c>
      <c r="D22" s="12"/>
      <c r="E22" s="12"/>
      <c r="F22">
        <v>50</v>
      </c>
      <c r="G22" t="s">
        <v>74</v>
      </c>
    </row>
    <row r="23" spans="2:7" x14ac:dyDescent="0.25">
      <c r="B23" t="s">
        <v>54</v>
      </c>
      <c r="D23">
        <v>100</v>
      </c>
      <c r="E23">
        <v>100</v>
      </c>
    </row>
    <row r="24" spans="2:7" x14ac:dyDescent="0.25">
      <c r="B24" t="s">
        <v>56</v>
      </c>
      <c r="D24">
        <v>100</v>
      </c>
      <c r="E24">
        <v>100</v>
      </c>
    </row>
    <row r="25" spans="2:7" x14ac:dyDescent="0.25">
      <c r="B25" t="s">
        <v>73</v>
      </c>
      <c r="D25" s="3">
        <v>100</v>
      </c>
      <c r="E25">
        <v>100</v>
      </c>
    </row>
    <row r="26" spans="2:7" x14ac:dyDescent="0.25">
      <c r="B26" s="4" t="s">
        <v>67</v>
      </c>
      <c r="C26" s="4" t="s">
        <v>64</v>
      </c>
      <c r="D26" s="4">
        <f>(SUM(D20:D25) - MIN(D20:D25))</f>
        <v>400</v>
      </c>
      <c r="E26" s="4">
        <f>SUM(E20:E25) - 100</f>
        <v>400</v>
      </c>
      <c r="F26" s="1">
        <f>D26 / E26</f>
        <v>1</v>
      </c>
    </row>
    <row r="28" spans="2:7" x14ac:dyDescent="0.25">
      <c r="B28" t="s">
        <v>72</v>
      </c>
    </row>
  </sheetData>
  <hyperlinks>
    <hyperlink ref="B8" r:id="rId1" display="https://canvas.ou.edu/courses/212558/assignments/1677881/submissions/57307" xr:uid="{5503AA9B-6AE6-43F1-A428-6A3ADA686C6B}"/>
    <hyperlink ref="B9" r:id="rId2" display="https://canvas.ou.edu/courses/212558/assignments/1687154/submissions/57307" xr:uid="{D8581077-F0B9-4270-848C-46A52D92A569}"/>
    <hyperlink ref="B10" r:id="rId3" display="https://canvas.ou.edu/courses/212558/assignments/1693570/submissions/57307" xr:uid="{C3D01AE4-BB81-40FE-AF55-503F847C1247}"/>
    <hyperlink ref="B20" r:id="rId4" display="https://canvas.ou.edu/courses/212558/assignments/1697766/submissions/57307" xr:uid="{70C2C6F3-B68B-43DC-B663-2AE6C0818B80}"/>
    <hyperlink ref="B3" r:id="rId5" display="https://canvas.ou.edu/courses/212558/assignments/1701405/submissions/57307" xr:uid="{10615393-B413-4C99-8AAC-527BC92B1D9D}"/>
    <hyperlink ref="B21" r:id="rId6" display="https://canvas.ou.edu/courses/212558/assignments/1705196/submissions/57307" xr:uid="{A3E8B593-7FC1-445E-9B24-86E5AB0DCF88}"/>
    <hyperlink ref="B11" r:id="rId7" display="https://canvas.ou.edu/courses/212558/assignments/1708632/submissions/57307" xr:uid="{DDD9ABB3-3D62-4E43-B1A4-0B89A83B13B0}"/>
    <hyperlink ref="B12" r:id="rId8" display="https://canvas.ou.edu/courses/212558/assignments/1708636/submissions/57307" xr:uid="{AD0B92DC-8C90-4123-9AF7-0A41D4FB52EA}"/>
    <hyperlink ref="B13" r:id="rId9" display="https://canvas.ou.edu/courses/212558/assignments/1708637/submissions/57307" xr:uid="{2716D347-4E93-43C6-93F6-016140FB1D05}"/>
    <hyperlink ref="B22" r:id="rId10" display="https://canvas.ou.edu/courses/212558/assignments/1717219/submissions/57307" xr:uid="{AC7ECD45-198E-4E4C-93EF-9731F3BC409A}"/>
    <hyperlink ref="B4" r:id="rId11" display="https://canvas.ou.edu/courses/212558/assignments/1723568/submissions/57307" xr:uid="{77BC3B8B-E3B8-480B-9D67-0405A0A795B8}"/>
    <hyperlink ref="B14" r:id="rId12" display="https://canvas.ou.edu/courses/212558/assignments/1708643/submissions/57307" xr:uid="{98961A6D-373B-4C4A-A8ED-7F921DEE0D44}"/>
    <hyperlink ref="B23" r:id="rId13" display="https://canvas.ou.edu/courses/212558/assignments/1708642/submissions/57307" xr:uid="{44DC5BC5-BCBF-497A-8AD3-C974B2FD4E9C}"/>
    <hyperlink ref="B24" r:id="rId14" display="https://canvas.ou.edu/courses/212558/assignments/1725019/submissions/57307" xr:uid="{FB68FA8A-D807-414D-ACFF-CBA922889209}"/>
    <hyperlink ref="B15" r:id="rId15" display="https://canvas.ou.edu/courses/212558/assignments/1708647/submissions/57307" xr:uid="{43F22AB1-8FAD-4BCC-8DF9-38F79057F81D}"/>
    <hyperlink ref="B25" r:id="rId16" display="https://canvas.ou.edu/courses/212558/assignments/1725019/submissions/57307" xr:uid="{A0D6C409-6660-4DF2-8E52-DBB46C436272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E38F-C5CB-4A9C-B03A-03992CBBBF57}">
  <sheetPr filterMode="1"/>
  <dimension ref="B2:H39"/>
  <sheetViews>
    <sheetView topLeftCell="A2" workbookViewId="0">
      <selection activeCell="B3" sqref="B3:F4 B6:F6 B8:F8 B10:F10 B12:F12 B14:F14 B16:F16 B18:F18 B20:F20 B22:F22 B24:F24 B26:F26 B28:F28 B30:F30 B32:F32 B34:F34 B36:F36 B38:F38"/>
    </sheetView>
  </sheetViews>
  <sheetFormatPr defaultRowHeight="15" x14ac:dyDescent="0.25"/>
  <cols>
    <col min="2" max="2" width="227.28515625" bestFit="1" customWidth="1"/>
    <col min="3" max="3" width="17.7109375" bestFit="1" customWidth="1"/>
    <col min="4" max="4" width="6.42578125" bestFit="1" customWidth="1"/>
    <col min="5" max="5" width="35.85546875" bestFit="1" customWidth="1"/>
    <col min="6" max="6" width="6.5703125" bestFit="1" customWidth="1"/>
    <col min="7" max="7" width="7.140625" bestFit="1" customWidth="1"/>
    <col min="8" max="8" width="25.5703125" bestFit="1" customWidth="1"/>
  </cols>
  <sheetData>
    <row r="2" spans="2:8" x14ac:dyDescent="0.25">
      <c r="B2" t="s">
        <v>0</v>
      </c>
    </row>
    <row r="3" spans="2:8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2:8" x14ac:dyDescent="0.25">
      <c r="B4" t="s">
        <v>8</v>
      </c>
      <c r="C4" t="s">
        <v>10</v>
      </c>
      <c r="E4" t="s">
        <v>11</v>
      </c>
      <c r="F4">
        <v>0</v>
      </c>
    </row>
    <row r="5" spans="2:8" hidden="1" x14ac:dyDescent="0.25">
      <c r="B5" t="s">
        <v>9</v>
      </c>
    </row>
    <row r="6" spans="2:8" x14ac:dyDescent="0.25">
      <c r="B6" t="s">
        <v>12</v>
      </c>
      <c r="C6" t="s">
        <v>14</v>
      </c>
      <c r="E6" t="s">
        <v>15</v>
      </c>
      <c r="F6">
        <v>100</v>
      </c>
    </row>
    <row r="7" spans="2:8" hidden="1" x14ac:dyDescent="0.25">
      <c r="B7" t="s">
        <v>13</v>
      </c>
    </row>
    <row r="8" spans="2:8" x14ac:dyDescent="0.25">
      <c r="B8" t="s">
        <v>16</v>
      </c>
      <c r="C8" t="s">
        <v>17</v>
      </c>
      <c r="E8" t="s">
        <v>15</v>
      </c>
      <c r="F8">
        <v>100</v>
      </c>
      <c r="G8" t="s">
        <v>18</v>
      </c>
    </row>
    <row r="9" spans="2:8" hidden="1" x14ac:dyDescent="0.25">
      <c r="B9" t="s">
        <v>13</v>
      </c>
    </row>
    <row r="10" spans="2:8" x14ac:dyDescent="0.25">
      <c r="B10" t="s">
        <v>19</v>
      </c>
      <c r="C10" t="s">
        <v>20</v>
      </c>
      <c r="E10" t="s">
        <v>21</v>
      </c>
      <c r="F10">
        <v>100</v>
      </c>
      <c r="G10" t="s">
        <v>18</v>
      </c>
    </row>
    <row r="11" spans="2:8" hidden="1" x14ac:dyDescent="0.25">
      <c r="B11" t="s">
        <v>13</v>
      </c>
    </row>
    <row r="12" spans="2:8" x14ac:dyDescent="0.25">
      <c r="B12" t="s">
        <v>22</v>
      </c>
      <c r="C12" t="s">
        <v>24</v>
      </c>
      <c r="E12" t="s">
        <v>25</v>
      </c>
      <c r="F12">
        <v>100</v>
      </c>
    </row>
    <row r="13" spans="2:8" hidden="1" x14ac:dyDescent="0.25">
      <c r="B13" t="s">
        <v>23</v>
      </c>
    </row>
    <row r="14" spans="2:8" x14ac:dyDescent="0.25">
      <c r="B14" t="s">
        <v>26</v>
      </c>
      <c r="C14" t="s">
        <v>28</v>
      </c>
      <c r="E14" t="s">
        <v>29</v>
      </c>
      <c r="F14">
        <v>100</v>
      </c>
      <c r="G14" t="s">
        <v>18</v>
      </c>
    </row>
    <row r="15" spans="2:8" hidden="1" x14ac:dyDescent="0.25">
      <c r="B15" t="s">
        <v>27</v>
      </c>
    </row>
    <row r="16" spans="2:8" x14ac:dyDescent="0.25">
      <c r="B16" t="s">
        <v>30</v>
      </c>
      <c r="C16" t="s">
        <v>31</v>
      </c>
      <c r="E16" t="s">
        <v>15</v>
      </c>
      <c r="F16">
        <v>100</v>
      </c>
    </row>
    <row r="17" spans="2:7" hidden="1" x14ac:dyDescent="0.25">
      <c r="B17" t="s">
        <v>23</v>
      </c>
    </row>
    <row r="18" spans="2:7" x14ac:dyDescent="0.25">
      <c r="B18" t="s">
        <v>32</v>
      </c>
      <c r="C18" t="s">
        <v>33</v>
      </c>
      <c r="E18" t="s">
        <v>34</v>
      </c>
      <c r="F18">
        <v>100</v>
      </c>
      <c r="G18" t="s">
        <v>18</v>
      </c>
    </row>
    <row r="19" spans="2:7" hidden="1" x14ac:dyDescent="0.25">
      <c r="B19" t="s">
        <v>13</v>
      </c>
    </row>
    <row r="20" spans="2:7" x14ac:dyDescent="0.25">
      <c r="B20" t="s">
        <v>35</v>
      </c>
      <c r="C20" t="s">
        <v>36</v>
      </c>
      <c r="E20" t="s">
        <v>37</v>
      </c>
      <c r="F20">
        <v>100</v>
      </c>
    </row>
    <row r="21" spans="2:7" hidden="1" x14ac:dyDescent="0.25">
      <c r="B21" t="s">
        <v>13</v>
      </c>
    </row>
    <row r="22" spans="2:7" x14ac:dyDescent="0.25">
      <c r="B22" t="s">
        <v>38</v>
      </c>
      <c r="C22" t="s">
        <v>39</v>
      </c>
      <c r="F22">
        <v>100</v>
      </c>
    </row>
    <row r="23" spans="2:7" hidden="1" x14ac:dyDescent="0.25">
      <c r="B23" t="s">
        <v>13</v>
      </c>
    </row>
    <row r="24" spans="2:7" x14ac:dyDescent="0.25">
      <c r="B24" t="s">
        <v>40</v>
      </c>
      <c r="C24" t="s">
        <v>41</v>
      </c>
      <c r="E24" t="s">
        <v>42</v>
      </c>
      <c r="F24">
        <v>100</v>
      </c>
    </row>
    <row r="25" spans="2:7" hidden="1" x14ac:dyDescent="0.25">
      <c r="B25" t="s">
        <v>23</v>
      </c>
    </row>
    <row r="26" spans="2:7" x14ac:dyDescent="0.25">
      <c r="B26" t="s">
        <v>43</v>
      </c>
      <c r="C26" t="s">
        <v>45</v>
      </c>
      <c r="F26">
        <v>0</v>
      </c>
    </row>
    <row r="27" spans="2:7" hidden="1" x14ac:dyDescent="0.25">
      <c r="B27" t="s">
        <v>44</v>
      </c>
    </row>
    <row r="28" spans="2:7" x14ac:dyDescent="0.25">
      <c r="B28" t="s">
        <v>46</v>
      </c>
      <c r="C28" t="s">
        <v>47</v>
      </c>
      <c r="E28" t="s">
        <v>48</v>
      </c>
      <c r="F28">
        <v>100</v>
      </c>
      <c r="G28" t="s">
        <v>49</v>
      </c>
    </row>
    <row r="29" spans="2:7" hidden="1" x14ac:dyDescent="0.25">
      <c r="B29" t="s">
        <v>44</v>
      </c>
    </row>
    <row r="30" spans="2:7" x14ac:dyDescent="0.25">
      <c r="B30" t="s">
        <v>50</v>
      </c>
      <c r="C30" t="s">
        <v>51</v>
      </c>
      <c r="F30">
        <v>0</v>
      </c>
    </row>
    <row r="31" spans="2:7" hidden="1" x14ac:dyDescent="0.25">
      <c r="B31" t="s">
        <v>9</v>
      </c>
    </row>
    <row r="32" spans="2:7" x14ac:dyDescent="0.25">
      <c r="B32" t="s">
        <v>52</v>
      </c>
      <c r="C32" t="s">
        <v>53</v>
      </c>
      <c r="F32">
        <v>100</v>
      </c>
    </row>
    <row r="33" spans="2:6" hidden="1" x14ac:dyDescent="0.25">
      <c r="B33" t="s">
        <v>13</v>
      </c>
    </row>
    <row r="34" spans="2:6" x14ac:dyDescent="0.25">
      <c r="B34" t="s">
        <v>54</v>
      </c>
      <c r="C34" t="s">
        <v>55</v>
      </c>
      <c r="E34" t="s">
        <v>15</v>
      </c>
      <c r="F34">
        <v>100</v>
      </c>
    </row>
    <row r="35" spans="2:6" hidden="1" x14ac:dyDescent="0.25">
      <c r="B35" t="s">
        <v>23</v>
      </c>
    </row>
    <row r="36" spans="2:6" x14ac:dyDescent="0.25">
      <c r="B36" t="s">
        <v>56</v>
      </c>
      <c r="C36" t="s">
        <v>57</v>
      </c>
      <c r="E36" t="s">
        <v>15</v>
      </c>
      <c r="F36">
        <v>100</v>
      </c>
    </row>
    <row r="37" spans="2:6" hidden="1" x14ac:dyDescent="0.25">
      <c r="B37" t="s">
        <v>23</v>
      </c>
    </row>
    <row r="38" spans="2:6" x14ac:dyDescent="0.25">
      <c r="B38" t="s">
        <v>58</v>
      </c>
      <c r="C38" t="s">
        <v>59</v>
      </c>
      <c r="F38">
        <v>100</v>
      </c>
    </row>
    <row r="39" spans="2:6" hidden="1" x14ac:dyDescent="0.25">
      <c r="B39" t="s">
        <v>13</v>
      </c>
    </row>
  </sheetData>
  <autoFilter ref="B3:F39" xr:uid="{7344EE89-326F-4FBD-895B-C6C3BD29F1C6}">
    <filterColumn colId="4">
      <customFilters>
        <customFilter operator="notEqual" val=" "/>
      </customFilters>
    </filterColumn>
  </autoFilter>
  <hyperlinks>
    <hyperlink ref="B4" r:id="rId1" display="https://canvas.ou.edu/courses/212558/assignments/1674721/submissions/57307" xr:uid="{0EFB8CCF-6DC6-4C9E-94F7-C861F8C92D4B}"/>
    <hyperlink ref="B6" r:id="rId2" display="https://canvas.ou.edu/courses/212558/assignments/1677881/submissions/57307" xr:uid="{BBC415BE-A6E7-45B4-AF61-5EE0B5096D7E}"/>
    <hyperlink ref="B8" r:id="rId3" display="https://canvas.ou.edu/courses/212558/assignments/1687154/submissions/57307" xr:uid="{F376B373-399D-4698-AA8A-2EBB82548E64}"/>
    <hyperlink ref="B10" r:id="rId4" display="https://canvas.ou.edu/courses/212558/assignments/1693570/submissions/57307" xr:uid="{67B9A512-C0D0-474D-86CE-6C63A958F26E}"/>
    <hyperlink ref="B12" r:id="rId5" display="https://canvas.ou.edu/courses/212558/assignments/1697766/submissions/57307" xr:uid="{51773E63-B2CF-4F47-97BB-1A21C1C8FFD4}"/>
    <hyperlink ref="B14" r:id="rId6" display="https://canvas.ou.edu/courses/212558/assignments/1701405/submissions/57307" xr:uid="{1A08763A-2604-48AE-B5D1-FC1927828C19}"/>
    <hyperlink ref="B16" r:id="rId7" display="https://canvas.ou.edu/courses/212558/assignments/1705196/submissions/57307" xr:uid="{0D4593CD-8C6D-4138-A345-404E7EB20260}"/>
    <hyperlink ref="B18" r:id="rId8" display="https://canvas.ou.edu/courses/212558/assignments/1708632/submissions/57307" xr:uid="{F4A35984-3174-491A-9420-A3D2135AC918}"/>
    <hyperlink ref="B20" r:id="rId9" display="https://canvas.ou.edu/courses/212558/assignments/1708636/submissions/57307" xr:uid="{3C64248A-7349-477F-BA40-5CCC0A37C8A4}"/>
    <hyperlink ref="B22" r:id="rId10" display="https://canvas.ou.edu/courses/212558/assignments/1708637/submissions/57307" xr:uid="{AF061D03-AF52-4785-8405-D2C230D2B477}"/>
    <hyperlink ref="B24" r:id="rId11" display="https://canvas.ou.edu/courses/212558/assignments/1717219/submissions/57307" xr:uid="{081EDA92-8DA8-40C5-98E2-DDD2F5AB4A47}"/>
    <hyperlink ref="B26" r:id="rId12" display="https://canvas.ou.edu/courses/212558/assignments/1723599/submissions/57307" xr:uid="{33A213FC-669E-4116-BAD3-FEA8A8860E56}"/>
    <hyperlink ref="B28" r:id="rId13" display="https://canvas.ou.edu/courses/212558/assignments/1723568/submissions/57307" xr:uid="{AB1AA8DB-DCB1-4786-839D-6F2AD3A7D9E1}"/>
    <hyperlink ref="B30" r:id="rId14" display="https://canvas.ou.edu/courses/212558/assignments/1722145/submissions/57307" xr:uid="{C55AA424-FFCD-400D-8CB3-2F0EE1596122}"/>
    <hyperlink ref="B32" r:id="rId15" display="https://canvas.ou.edu/courses/212558/assignments/1708643/submissions/57307" xr:uid="{1ECCF2BB-7FD9-4EA8-AE6C-B0D747F55EB7}"/>
    <hyperlink ref="B34" r:id="rId16" display="https://canvas.ou.edu/courses/212558/assignments/1708642/submissions/57307" xr:uid="{27724118-F123-4809-81A7-7615D1F3E4A4}"/>
    <hyperlink ref="B36" r:id="rId17" display="https://canvas.ou.edu/courses/212558/assignments/1725019/submissions/57307" xr:uid="{5D5B58EF-DFFB-49FE-AC8E-33F2A01A6B03}"/>
    <hyperlink ref="B38" r:id="rId18" display="https://canvas.ou.edu/courses/212558/assignments/1708647/submissions/57307" xr:uid="{838CAD1B-25B3-4194-9B0C-C5757D4D224C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2021-12-07T14:53:15Z</dcterms:created>
  <dcterms:modified xsi:type="dcterms:W3CDTF">2021-12-08T21:15:19Z</dcterms:modified>
</cp:coreProperties>
</file>