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lop\d\pixelStarship\"/>
    </mc:Choice>
  </mc:AlternateContent>
  <xr:revisionPtr revIDLastSave="0" documentId="13_ncr:1_{0C08AC32-2FA6-4AB0-B78D-A9581BFBA367}" xr6:coauthVersionLast="47" xr6:coauthVersionMax="47" xr10:uidLastSave="{00000000-0000-0000-0000-000000000000}"/>
  <bookViews>
    <workbookView xWindow="1063" yWindow="-90" windowWidth="15484" windowHeight="10466" xr2:uid="{3EA85D66-A0DA-4898-AC19-D8D91EA3C7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H17" i="1"/>
  <c r="J17" i="1" s="1"/>
  <c r="E16" i="1"/>
  <c r="D16" i="1"/>
  <c r="H16" i="1" s="1"/>
  <c r="J16" i="1" s="1"/>
  <c r="K16" i="1"/>
  <c r="B16" i="1"/>
  <c r="K15" i="1"/>
  <c r="H15" i="1"/>
  <c r="J15" i="1" s="1"/>
  <c r="E15" i="1"/>
  <c r="D15" i="1"/>
  <c r="B15" i="1"/>
  <c r="K14" i="1"/>
  <c r="H14" i="1"/>
  <c r="J14" i="1" s="1"/>
  <c r="K13" i="1"/>
  <c r="H13" i="1"/>
  <c r="I13" i="1" s="1"/>
  <c r="E14" i="1"/>
  <c r="E13" i="1"/>
  <c r="D5" i="1"/>
  <c r="E5" i="1" s="1"/>
  <c r="B12" i="1"/>
  <c r="K12" i="1" s="1"/>
  <c r="B5" i="1"/>
  <c r="D12" i="1"/>
  <c r="H12" i="1" s="1"/>
  <c r="J12" i="1" s="1"/>
  <c r="E12" i="1"/>
  <c r="L9" i="1"/>
  <c r="F11" i="1"/>
  <c r="L11" i="1" s="1"/>
  <c r="H8" i="1"/>
  <c r="J8" i="1" s="1"/>
  <c r="K8" i="1"/>
  <c r="H10" i="1"/>
  <c r="J10" i="1" s="1"/>
  <c r="D10" i="1"/>
  <c r="E10" i="1" s="1"/>
  <c r="K10" i="1" s="1"/>
  <c r="K7" i="1"/>
  <c r="H7" i="1"/>
  <c r="J7" i="1" s="1"/>
  <c r="K4" i="1"/>
  <c r="K3" i="1"/>
  <c r="K6" i="1"/>
  <c r="K2" i="1"/>
  <c r="H6" i="1"/>
  <c r="J6" i="1" s="1"/>
  <c r="H4" i="1"/>
  <c r="J4" i="1" s="1"/>
  <c r="H3" i="1"/>
  <c r="I3" i="1" s="1"/>
  <c r="H2" i="1"/>
  <c r="J2" i="1" s="1"/>
  <c r="I17" i="1" l="1"/>
  <c r="I8" i="1"/>
  <c r="I16" i="1"/>
  <c r="I10" i="1"/>
  <c r="J13" i="1"/>
  <c r="I15" i="1"/>
  <c r="I14" i="1"/>
  <c r="I12" i="1"/>
  <c r="J3" i="1"/>
  <c r="I6" i="1"/>
  <c r="K5" i="1"/>
  <c r="I2" i="1"/>
  <c r="I4" i="1"/>
  <c r="I7" i="1"/>
  <c r="H5" i="1"/>
  <c r="J5" i="1" l="1"/>
  <c r="I5" i="1"/>
</calcChain>
</file>

<file path=xl/sharedStrings.xml><?xml version="1.0" encoding="utf-8"?>
<sst xmlns="http://schemas.openxmlformats.org/spreadsheetml/2006/main" count="27" uniqueCount="27">
  <si>
    <t>laser</t>
  </si>
  <si>
    <t>bolter</t>
  </si>
  <si>
    <t>shield</t>
  </si>
  <si>
    <t>reload</t>
  </si>
  <si>
    <t>dmg</t>
  </si>
  <si>
    <t>shield dmg</t>
  </si>
  <si>
    <t>dpsp</t>
  </si>
  <si>
    <t>dpsr</t>
  </si>
  <si>
    <t>dpsp to shield</t>
  </si>
  <si>
    <t>PLA</t>
  </si>
  <si>
    <t>tiles</t>
  </si>
  <si>
    <t>dpst</t>
  </si>
  <si>
    <t>HAN.defender</t>
  </si>
  <si>
    <t>HAN.firehawk</t>
  </si>
  <si>
    <t>fire</t>
  </si>
  <si>
    <t>MSL.rocket</t>
  </si>
  <si>
    <t>MSL.scarlet</t>
  </si>
  <si>
    <t>fire psp</t>
  </si>
  <si>
    <t>SWP.minigun</t>
  </si>
  <si>
    <t>SWP.phaser</t>
  </si>
  <si>
    <t>MWP.PD</t>
  </si>
  <si>
    <t>MWP.LB</t>
  </si>
  <si>
    <t>MWP.RG</t>
  </si>
  <si>
    <t>pow</t>
  </si>
  <si>
    <t>EMP</t>
  </si>
  <si>
    <t>ION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</si>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</sst>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7B9F-DE74-4EA2-ABCD-7E98C642F93B}">
  <dimension ref="A1:L17"/>
  <sheetViews>
    <sheetView tabSelected="1"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6" x14ac:dyDescent="0.85"/>
  <cols>
    <col min="1" max="1" width="12.11328125" bestFit="1" customWidth="1"/>
    <col min="2" max="2" width="5.765625" bestFit="1" customWidth="1"/>
    <col min="3" max="3" width="4.11328125" bestFit="1" customWidth="1"/>
    <col min="4" max="4" width="4.19140625" bestFit="1" customWidth="1"/>
    <col min="5" max="5" width="9.3828125" bestFit="1" customWidth="1"/>
    <col min="6" max="6" width="3.3828125" bestFit="1" customWidth="1"/>
    <col min="7" max="7" width="3.9609375" bestFit="1" customWidth="1"/>
    <col min="8" max="8" width="4.19140625" bestFit="1" customWidth="1"/>
    <col min="9" max="9" width="4.15234375" style="1" bestFit="1" customWidth="1"/>
    <col min="10" max="10" width="5.15234375" style="2" bestFit="1" customWidth="1"/>
    <col min="11" max="11" width="12.3046875" bestFit="1" customWidth="1"/>
    <col min="12" max="12" width="6.69140625" bestFit="1" customWidth="1"/>
  </cols>
  <sheetData>
    <row r="1" spans="1:12" x14ac:dyDescent="0.85">
      <c r="B1" t="s">
        <v>3</v>
      </c>
      <c r="C1" t="s">
        <v>23</v>
      </c>
      <c r="D1" t="s">
        <v>4</v>
      </c>
      <c r="E1" t="s">
        <v>5</v>
      </c>
      <c r="F1" t="s">
        <v>14</v>
      </c>
      <c r="G1" t="s">
        <v>10</v>
      </c>
      <c r="H1" t="s">
        <v>7</v>
      </c>
      <c r="I1" s="1" t="s">
        <v>11</v>
      </c>
      <c r="J1" s="2" t="s">
        <v>6</v>
      </c>
      <c r="K1" t="s">
        <v>8</v>
      </c>
      <c r="L1" t="s">
        <v>17</v>
      </c>
    </row>
    <row r="2" spans="1:12" x14ac:dyDescent="0.85">
      <c r="A2" t="s">
        <v>0</v>
      </c>
      <c r="B2">
        <v>4.88</v>
      </c>
      <c r="C2">
        <v>2</v>
      </c>
      <c r="D2">
        <v>1</v>
      </c>
      <c r="E2">
        <v>0.5</v>
      </c>
      <c r="G2">
        <v>6</v>
      </c>
      <c r="H2" s="1">
        <f t="shared" ref="H2:H7" si="0">D2/B2</f>
        <v>0.20491803278688525</v>
      </c>
      <c r="I2" s="1">
        <f t="shared" ref="I2:I7" si="1">H2/G2</f>
        <v>3.4153005464480878E-2</v>
      </c>
      <c r="J2" s="2">
        <f t="shared" ref="J2:J7" si="2">H2/C2</f>
        <v>0.10245901639344263</v>
      </c>
      <c r="K2" s="1">
        <f t="shared" ref="K2:K7" si="3">E2/B2/C2</f>
        <v>5.1229508196721313E-2</v>
      </c>
    </row>
    <row r="3" spans="1:12" x14ac:dyDescent="0.85">
      <c r="A3" t="s">
        <v>1</v>
      </c>
      <c r="B3">
        <v>4</v>
      </c>
      <c r="C3">
        <v>1</v>
      </c>
      <c r="D3">
        <v>0.5</v>
      </c>
      <c r="E3">
        <v>0.5</v>
      </c>
      <c r="G3">
        <v>4</v>
      </c>
      <c r="H3" s="1">
        <f t="shared" si="0"/>
        <v>0.125</v>
      </c>
      <c r="I3" s="1">
        <f t="shared" si="1"/>
        <v>3.125E-2</v>
      </c>
      <c r="J3" s="2">
        <f t="shared" si="2"/>
        <v>0.125</v>
      </c>
      <c r="K3" s="1">
        <f t="shared" si="3"/>
        <v>0.125</v>
      </c>
    </row>
    <row r="4" spans="1:12" x14ac:dyDescent="0.85">
      <c r="A4" t="s">
        <v>2</v>
      </c>
      <c r="B4">
        <v>6.75</v>
      </c>
      <c r="C4">
        <v>3</v>
      </c>
      <c r="D4">
        <v>0</v>
      </c>
      <c r="E4">
        <v>-1.3</v>
      </c>
      <c r="G4">
        <v>6</v>
      </c>
      <c r="H4" s="1">
        <f t="shared" si="0"/>
        <v>0</v>
      </c>
      <c r="I4" s="1">
        <f t="shared" si="1"/>
        <v>0</v>
      </c>
      <c r="J4" s="2">
        <f t="shared" si="2"/>
        <v>0</v>
      </c>
      <c r="K4" s="1">
        <f t="shared" si="3"/>
        <v>-6.4197530864197536E-2</v>
      </c>
    </row>
    <row r="5" spans="1:12" x14ac:dyDescent="0.85">
      <c r="A5" t="s">
        <v>18</v>
      </c>
      <c r="B5">
        <f>15+0.4*(75-1)</f>
        <v>44.6</v>
      </c>
      <c r="C5">
        <v>2</v>
      </c>
      <c r="D5">
        <f>0.1*75</f>
        <v>7.5</v>
      </c>
      <c r="E5">
        <f>D5</f>
        <v>7.5</v>
      </c>
      <c r="G5">
        <v>4</v>
      </c>
      <c r="H5" s="1">
        <f t="shared" si="0"/>
        <v>0.16816143497757846</v>
      </c>
      <c r="I5" s="1">
        <f t="shared" si="1"/>
        <v>4.2040358744394615E-2</v>
      </c>
      <c r="J5" s="2">
        <f t="shared" si="2"/>
        <v>8.4080717488789231E-2</v>
      </c>
      <c r="K5" s="1">
        <f t="shared" si="3"/>
        <v>8.4080717488789231E-2</v>
      </c>
    </row>
    <row r="6" spans="1:12" x14ac:dyDescent="0.85">
      <c r="A6" t="s">
        <v>19</v>
      </c>
      <c r="B6">
        <v>6.5</v>
      </c>
      <c r="C6">
        <v>2</v>
      </c>
      <c r="D6">
        <v>0.1</v>
      </c>
      <c r="E6">
        <v>2</v>
      </c>
      <c r="G6">
        <v>4</v>
      </c>
      <c r="H6" s="1">
        <f t="shared" si="0"/>
        <v>1.5384615384615385E-2</v>
      </c>
      <c r="I6" s="1">
        <f t="shared" si="1"/>
        <v>3.8461538461538464E-3</v>
      </c>
      <c r="J6" s="2">
        <f t="shared" si="2"/>
        <v>7.6923076923076927E-3</v>
      </c>
      <c r="K6" s="1">
        <f t="shared" si="3"/>
        <v>0.15384615384615385</v>
      </c>
    </row>
    <row r="7" spans="1:12" x14ac:dyDescent="0.85">
      <c r="A7" t="s">
        <v>9</v>
      </c>
      <c r="B7">
        <v>6</v>
      </c>
      <c r="C7">
        <v>3</v>
      </c>
      <c r="D7">
        <v>1</v>
      </c>
      <c r="E7">
        <v>0.5</v>
      </c>
      <c r="G7">
        <v>6</v>
      </c>
      <c r="H7" s="1">
        <f t="shared" si="0"/>
        <v>0.16666666666666666</v>
      </c>
      <c r="I7" s="1">
        <f t="shared" si="1"/>
        <v>2.7777777777777776E-2</v>
      </c>
      <c r="J7" s="2">
        <f t="shared" si="2"/>
        <v>5.5555555555555552E-2</v>
      </c>
      <c r="K7" s="1">
        <f t="shared" si="3"/>
        <v>2.7777777777777776E-2</v>
      </c>
    </row>
    <row r="8" spans="1:12" x14ac:dyDescent="0.85">
      <c r="A8" t="s">
        <v>15</v>
      </c>
      <c r="B8">
        <v>8.25</v>
      </c>
      <c r="C8">
        <v>3</v>
      </c>
      <c r="D8">
        <v>1.4</v>
      </c>
      <c r="E8">
        <v>0</v>
      </c>
      <c r="G8">
        <v>6</v>
      </c>
      <c r="H8" s="1">
        <f t="shared" ref="H8:H10" si="4">D8/B8</f>
        <v>0.16969696969696968</v>
      </c>
      <c r="I8" s="1">
        <f t="shared" ref="I8:I10" si="5">H8/G8</f>
        <v>2.8282828282828281E-2</v>
      </c>
      <c r="J8" s="2">
        <f t="shared" ref="J8:J10" si="6">H8/C8</f>
        <v>5.6565656565656562E-2</v>
      </c>
      <c r="K8" s="1">
        <f t="shared" ref="K8:K10" si="7">E8/B8/C8</f>
        <v>0</v>
      </c>
    </row>
    <row r="9" spans="1:12" x14ac:dyDescent="0.85">
      <c r="A9" t="s">
        <v>16</v>
      </c>
      <c r="B9">
        <v>8.25</v>
      </c>
      <c r="C9">
        <v>3</v>
      </c>
      <c r="F9">
        <v>9</v>
      </c>
      <c r="G9">
        <v>6</v>
      </c>
      <c r="H9" s="1"/>
      <c r="K9" s="1"/>
      <c r="L9">
        <f>F9/B9/C9</f>
        <v>0.36363636363636359</v>
      </c>
    </row>
    <row r="10" spans="1:12" x14ac:dyDescent="0.85">
      <c r="A10" t="s">
        <v>12</v>
      </c>
      <c r="B10">
        <v>5.5</v>
      </c>
      <c r="C10">
        <v>4</v>
      </c>
      <c r="D10">
        <f>0.3*5</f>
        <v>1.5</v>
      </c>
      <c r="E10">
        <f>D10/2</f>
        <v>0.75</v>
      </c>
      <c r="G10">
        <v>10</v>
      </c>
      <c r="H10" s="1">
        <f t="shared" si="4"/>
        <v>0.27272727272727271</v>
      </c>
      <c r="I10" s="1">
        <f t="shared" si="5"/>
        <v>2.7272727272727271E-2</v>
      </c>
      <c r="J10" s="2">
        <f t="shared" si="6"/>
        <v>6.8181818181818177E-2</v>
      </c>
      <c r="K10" s="1">
        <f t="shared" si="7"/>
        <v>3.4090909090909088E-2</v>
      </c>
    </row>
    <row r="11" spans="1:12" x14ac:dyDescent="0.85">
      <c r="A11" t="s">
        <v>13</v>
      </c>
      <c r="B11">
        <v>5</v>
      </c>
      <c r="C11">
        <v>4</v>
      </c>
      <c r="F11">
        <f>3*5</f>
        <v>15</v>
      </c>
      <c r="G11">
        <v>10</v>
      </c>
      <c r="H11" s="1"/>
      <c r="K11" s="1"/>
      <c r="L11">
        <f>F11/B11/C11</f>
        <v>0.75</v>
      </c>
    </row>
    <row r="12" spans="1:12" x14ac:dyDescent="0.85">
      <c r="A12" t="s">
        <v>20</v>
      </c>
      <c r="B12">
        <f>3.5+(3-1)*0.2</f>
        <v>3.9</v>
      </c>
      <c r="C12">
        <v>3</v>
      </c>
      <c r="D12">
        <f>0.1*3</f>
        <v>0.30000000000000004</v>
      </c>
      <c r="E12">
        <f>0.7*3</f>
        <v>2.0999999999999996</v>
      </c>
      <c r="G12">
        <v>6</v>
      </c>
      <c r="H12" s="1">
        <f t="shared" ref="H12" si="8">D12/B12</f>
        <v>7.6923076923076941E-2</v>
      </c>
      <c r="I12" s="1">
        <f t="shared" ref="I12" si="9">H12/G12</f>
        <v>1.2820512820512824E-2</v>
      </c>
      <c r="J12" s="2">
        <f t="shared" ref="J12" si="10">H12/C12</f>
        <v>2.5641025641025647E-2</v>
      </c>
      <c r="K12" s="1">
        <f t="shared" ref="K12" si="11">E12/B12/C12</f>
        <v>0.17948717948717949</v>
      </c>
    </row>
    <row r="13" spans="1:12" x14ac:dyDescent="0.85">
      <c r="A13" t="s">
        <v>21</v>
      </c>
      <c r="B13">
        <v>5</v>
      </c>
      <c r="C13">
        <v>3</v>
      </c>
      <c r="D13">
        <v>1.5</v>
      </c>
      <c r="E13">
        <f>D13/2</f>
        <v>0.75</v>
      </c>
      <c r="G13">
        <v>6</v>
      </c>
      <c r="H13" s="1">
        <f t="shared" ref="H13:H14" si="12">D13/B13</f>
        <v>0.3</v>
      </c>
      <c r="I13" s="1">
        <f t="shared" ref="I13:I14" si="13">H13/G13</f>
        <v>4.9999999999999996E-2</v>
      </c>
      <c r="J13" s="2">
        <f t="shared" ref="J13:J14" si="14">H13/C13</f>
        <v>9.9999999999999992E-2</v>
      </c>
      <c r="K13" s="1">
        <f t="shared" ref="K13:K14" si="15">E13/B13/C13</f>
        <v>4.9999999999999996E-2</v>
      </c>
    </row>
    <row r="14" spans="1:12" x14ac:dyDescent="0.85">
      <c r="A14" t="s">
        <v>22</v>
      </c>
      <c r="B14">
        <v>10</v>
      </c>
      <c r="C14">
        <v>3</v>
      </c>
      <c r="D14">
        <v>3</v>
      </c>
      <c r="E14">
        <f>D14/2</f>
        <v>1.5</v>
      </c>
      <c r="G14">
        <v>6</v>
      </c>
      <c r="H14" s="1">
        <f t="shared" si="12"/>
        <v>0.3</v>
      </c>
      <c r="I14" s="1">
        <f t="shared" si="13"/>
        <v>4.9999999999999996E-2</v>
      </c>
      <c r="J14" s="2">
        <f t="shared" si="14"/>
        <v>9.9999999999999992E-2</v>
      </c>
      <c r="K14" s="1">
        <f t="shared" si="15"/>
        <v>4.9999999999999996E-2</v>
      </c>
    </row>
    <row r="15" spans="1:12" x14ac:dyDescent="0.85">
      <c r="A15" t="s">
        <v>24</v>
      </c>
      <c r="B15">
        <f>8.75+1</f>
        <v>9.75</v>
      </c>
      <c r="C15">
        <v>5</v>
      </c>
      <c r="D15">
        <f>3*0.3</f>
        <v>0.89999999999999991</v>
      </c>
      <c r="E15">
        <f>3*0.7</f>
        <v>2.0999999999999996</v>
      </c>
      <c r="G15">
        <v>8</v>
      </c>
      <c r="H15" s="1">
        <f t="shared" ref="H15" si="16">D15/B15</f>
        <v>9.2307692307692299E-2</v>
      </c>
      <c r="I15" s="1">
        <f t="shared" ref="I15" si="17">H15/G15</f>
        <v>1.1538461538461537E-2</v>
      </c>
      <c r="J15" s="2">
        <f t="shared" ref="J15" si="18">H15/C15</f>
        <v>1.846153846153846E-2</v>
      </c>
      <c r="K15" s="1">
        <f t="shared" ref="K15" si="19">E15/B15/C15</f>
        <v>4.3076923076923068E-2</v>
      </c>
    </row>
    <row r="16" spans="1:12" x14ac:dyDescent="0.85">
      <c r="A16" t="s">
        <v>25</v>
      </c>
      <c r="B16">
        <f>3+17.25</f>
        <v>20.25</v>
      </c>
      <c r="C16">
        <v>6</v>
      </c>
      <c r="D16">
        <f>0.6*4</f>
        <v>2.4</v>
      </c>
      <c r="E16">
        <f>0.3*4</f>
        <v>1.2</v>
      </c>
      <c r="G16">
        <v>9</v>
      </c>
      <c r="H16" s="1">
        <f t="shared" ref="H16" si="20">D16/B16</f>
        <v>0.11851851851851851</v>
      </c>
      <c r="I16" s="1">
        <f t="shared" ref="I16" si="21">H16/G16</f>
        <v>1.3168724279835391E-2</v>
      </c>
      <c r="J16" s="2">
        <f t="shared" ref="J16" si="22">H16/C16</f>
        <v>1.9753086419753086E-2</v>
      </c>
      <c r="K16" s="1">
        <f t="shared" ref="K16" si="23">E16/B16/C16</f>
        <v>9.876543209876543E-3</v>
      </c>
    </row>
    <row r="17" spans="1:11" x14ac:dyDescent="0.85">
      <c r="A17" t="s">
        <v>26</v>
      </c>
      <c r="B17">
        <v>10.5</v>
      </c>
      <c r="C17">
        <v>2</v>
      </c>
      <c r="D17">
        <v>0</v>
      </c>
      <c r="E17">
        <v>-1</v>
      </c>
      <c r="G17">
        <v>4</v>
      </c>
      <c r="H17" s="1">
        <f t="shared" ref="H17" si="24">D17/B17</f>
        <v>0</v>
      </c>
      <c r="I17" s="1">
        <f t="shared" ref="I17" si="25">H17/G17</f>
        <v>0</v>
      </c>
      <c r="J17" s="2">
        <f t="shared" ref="J17" si="26">H17/C17</f>
        <v>0</v>
      </c>
      <c r="K17" s="1">
        <f t="shared" ref="K17" si="27">E17/B17/C17</f>
        <v>-4.7619047619047616E-2</v>
      </c>
    </row>
  </sheetData>
  <conditionalFormatting sqref="J1:J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{7DC0F397-6B86-4304-A1F3-720F94058A4D}</x14:id>
        </ext>
      </extLst>
    </cfRule>
  </conditionalFormatting>
  <conditionalFormatting sqref="K1:K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{3DF2CA61-06EF-43E4-930E-0BF3E1784C58}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C0F397-6B86-4304-A1F3-720F94058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3DF2CA61-06EF-43E4-930E-0BF3E1784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2021-11-01T20:39:59Z</dcterms:created>
  <dcterms:modified xsi:type="dcterms:W3CDTF">2022-04-13T15:58:32Z</dcterms:modified>
</cp:coreProperties>
</file>